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drawings/drawing8.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theme/themeOverride8.xml" ContentType="application/vnd.openxmlformats-officedocument.themeOverride+xml"/>
  <Override PartName="/xl/drawings/drawing10.xml" ContentType="application/vnd.openxmlformats-officedocument.drawing+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1.xml" ContentType="application/vnd.openxmlformats-officedocument.drawing+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9.xml" ContentType="application/vnd.openxmlformats-officedocument.themeOverride+xml"/>
  <Override PartName="/xl/drawings/drawing13.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0.xml" ContentType="application/vnd.openxmlformats-officedocument.themeOverride+xml"/>
  <Override PartName="/xl/drawings/drawing14.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5.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1.xml" ContentType="application/vnd.openxmlformats-officedocument.themeOverride+xml"/>
  <Override PartName="/xl/drawings/drawing16.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2.xml" ContentType="application/vnd.openxmlformats-officedocument.themeOverride+xml"/>
  <Override PartName="/xl/drawings/drawing17.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3.xml" ContentType="application/vnd.openxmlformats-officedocument.themeOverride+xml"/>
  <Override PartName="/xl/drawings/drawing18.xml" ContentType="application/vnd.openxmlformats-officedocument.drawing+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4.xml" ContentType="application/vnd.openxmlformats-officedocument.themeOverride+xml"/>
  <Override PartName="/xl/drawings/drawing19.xml" ContentType="application/vnd.openxmlformats-officedocument.drawing+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0.xml" ContentType="application/vnd.openxmlformats-officedocument.drawing+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1.xml" ContentType="application/vnd.openxmlformats-officedocument.drawing+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2.xml" ContentType="application/vnd.openxmlformats-officedocument.drawing+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5.xml" ContentType="application/vnd.openxmlformats-officedocument.themeOverride+xml"/>
  <Override PartName="/xl/drawings/drawing23.xml" ContentType="application/vnd.openxmlformats-officedocument.drawing+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4.xml" ContentType="application/vnd.openxmlformats-officedocument.drawing+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6.xml" ContentType="application/vnd.openxmlformats-officedocument.themeOverride+xml"/>
  <Override PartName="/xl/drawings/drawing25.xml" ContentType="application/vnd.openxmlformats-officedocument.drawing+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7.xml" ContentType="application/vnd.openxmlformats-officedocument.themeOverride+xml"/>
  <Override PartName="/xl/drawings/drawing26.xml" ContentType="application/vnd.openxmlformats-officedocument.drawing+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18.xml" ContentType="application/vnd.openxmlformats-officedocument.themeOverride+xml"/>
  <Override PartName="/xl/drawings/drawing27.xml" ContentType="application/vnd.openxmlformats-officedocument.drawing+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9.xml" ContentType="application/vnd.openxmlformats-officedocument.themeOverride+xml"/>
  <Override PartName="/xl/drawings/drawing28.xml" ContentType="application/vnd.openxmlformats-officedocument.drawing+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9.xml" ContentType="application/vnd.openxmlformats-officedocument.drawing+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0.xml" ContentType="application/vnd.openxmlformats-officedocument.themeOverride+xml"/>
  <Override PartName="/xl/drawings/drawing30.xml" ContentType="application/vnd.openxmlformats-officedocument.drawing+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1.xml" ContentType="application/vnd.openxmlformats-officedocument.drawing+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1.xml" ContentType="application/vnd.openxmlformats-officedocument.themeOverride+xml"/>
  <Override PartName="/xl/drawings/drawing32.xml" ContentType="application/vnd.openxmlformats-officedocument.drawing+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3.xml" ContentType="application/vnd.openxmlformats-officedocument.drawing+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22.xml" ContentType="application/vnd.openxmlformats-officedocument.themeOverride+xml"/>
  <Override PartName="/xl/drawings/drawing34.xml" ContentType="application/vnd.openxmlformats-officedocument.drawing+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3.xml" ContentType="application/vnd.openxmlformats-officedocument.themeOverride+xml"/>
  <Override PartName="/xl/drawings/drawing35.xml" ContentType="application/vnd.openxmlformats-officedocument.drawing+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6.xml" ContentType="application/vnd.openxmlformats-officedocument.drawing+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7.xml" ContentType="application/vnd.openxmlformats-officedocument.drawing+xml"/>
  <Override PartName="/xl/charts/chart41.xml" ContentType="application/vnd.openxmlformats-officedocument.drawingml.chart+xml"/>
  <Override PartName="/xl/theme/themeOverride24.xml" ContentType="application/vnd.openxmlformats-officedocument.themeOverride+xml"/>
  <Override PartName="/xl/drawings/drawing38.xml" ContentType="application/vnd.openxmlformats-officedocument.drawing+xml"/>
  <Override PartName="/xl/charts/chart42.xml" ContentType="application/vnd.openxmlformats-officedocument.drawingml.chart+xml"/>
  <Override PartName="/xl/theme/themeOverride25.xml" ContentType="application/vnd.openxmlformats-officedocument.themeOverride+xml"/>
  <Override PartName="/xl/drawings/drawing39.xml" ContentType="application/vnd.openxmlformats-officedocument.drawing+xml"/>
  <Override PartName="/xl/charts/chart43.xml" ContentType="application/vnd.openxmlformats-officedocument.drawingml.chart+xml"/>
  <Override PartName="/xl/theme/themeOverride26.xml" ContentType="application/vnd.openxmlformats-officedocument.themeOverride+xml"/>
  <Override PartName="/xl/drawings/drawing40.xml" ContentType="application/vnd.openxmlformats-officedocument.drawing+xml"/>
  <Override PartName="/xl/charts/chart44.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1.xml" ContentType="application/vnd.openxmlformats-officedocument.drawing+xml"/>
  <Override PartName="/xl/charts/chart45.xml" ContentType="application/vnd.openxmlformats-officedocument.drawingml.chart+xml"/>
  <Override PartName="/xl/theme/themeOverride27.xml" ContentType="application/vnd.openxmlformats-officedocument.themeOverride+xml"/>
  <Override PartName="/xl/drawings/drawing42.xml" ContentType="application/vnd.openxmlformats-officedocument.drawing+xml"/>
  <Override PartName="/xl/charts/chart46.xml" ContentType="application/vnd.openxmlformats-officedocument.drawingml.chart+xml"/>
  <Override PartName="/xl/theme/themeOverride28.xml" ContentType="application/vnd.openxmlformats-officedocument.themeOverride+xml"/>
  <Override PartName="/xl/drawings/drawing43.xml" ContentType="application/vnd.openxmlformats-officedocument.drawing+xml"/>
  <Override PartName="/xl/charts/chart47.xml" ContentType="application/vnd.openxmlformats-officedocument.drawingml.chart+xml"/>
  <Override PartName="/xl/theme/themeOverride29.xml" ContentType="application/vnd.openxmlformats-officedocument.themeOverride+xml"/>
  <Override PartName="/xl/drawings/drawing44.xml" ContentType="application/vnd.openxmlformats-officedocument.drawing+xml"/>
  <Override PartName="/xl/charts/chart48.xml" ContentType="application/vnd.openxmlformats-officedocument.drawingml.chart+xml"/>
  <Override PartName="/xl/theme/themeOverride30.xml" ContentType="application/vnd.openxmlformats-officedocument.themeOverride+xml"/>
  <Override PartName="/xl/drawings/drawing45.xml" ContentType="application/vnd.openxmlformats-officedocument.drawing+xml"/>
  <Override PartName="/xl/charts/chart49.xml" ContentType="application/vnd.openxmlformats-officedocument.drawingml.chart+xml"/>
  <Override PartName="/xl/theme/themeOverride31.xml" ContentType="application/vnd.openxmlformats-officedocument.themeOverride+xml"/>
  <Override PartName="/xl/drawings/drawing46.xml" ContentType="application/vnd.openxmlformats-officedocument.drawing+xml"/>
  <Override PartName="/xl/charts/chart50.xml" ContentType="application/vnd.openxmlformats-officedocument.drawingml.chart+xml"/>
  <Override PartName="/xl/theme/themeOverride32.xml" ContentType="application/vnd.openxmlformats-officedocument.themeOverride+xml"/>
  <Override PartName="/xl/drawings/drawing47.xml" ContentType="application/vnd.openxmlformats-officedocument.drawing+xml"/>
  <Override PartName="/xl/charts/chart51.xml" ContentType="application/vnd.openxmlformats-officedocument.drawingml.chart+xml"/>
  <Override PartName="/xl/theme/themeOverride33.xml" ContentType="application/vnd.openxmlformats-officedocument.themeOverride+xml"/>
  <Override PartName="/xl/drawings/drawing48.xml" ContentType="application/vnd.openxmlformats-officedocument.drawing+xml"/>
  <Override PartName="/xl/charts/chart52.xml" ContentType="application/vnd.openxmlformats-officedocument.drawingml.chart+xml"/>
  <Override PartName="/xl/theme/themeOverride34.xml" ContentType="application/vnd.openxmlformats-officedocument.themeOverride+xml"/>
  <Override PartName="/xl/drawings/drawing49.xml" ContentType="application/vnd.openxmlformats-officedocument.drawing+xml"/>
  <Override PartName="/xl/charts/chart53.xml" ContentType="application/vnd.openxmlformats-officedocument.drawingml.chart+xml"/>
  <Override PartName="/xl/theme/themeOverride35.xml" ContentType="application/vnd.openxmlformats-officedocument.themeOverride+xml"/>
  <Override PartName="/xl/drawings/drawing50.xml" ContentType="application/vnd.openxmlformats-officedocument.drawing+xml"/>
  <Override PartName="/xl/charts/chart54.xml" ContentType="application/vnd.openxmlformats-officedocument.drawingml.chart+xml"/>
  <Override PartName="/xl/theme/themeOverride36.xml" ContentType="application/vnd.openxmlformats-officedocument.themeOverride+xml"/>
  <Override PartName="/xl/drawings/drawing51.xml" ContentType="application/vnd.openxmlformats-officedocument.drawing+xml"/>
  <Override PartName="/xl/charts/chart55.xml" ContentType="application/vnd.openxmlformats-officedocument.drawingml.chart+xml"/>
  <Override PartName="/xl/theme/themeOverride37.xml" ContentType="application/vnd.openxmlformats-officedocument.themeOverride+xml"/>
  <Override PartName="/xl/drawings/drawing52.xml" ContentType="application/vnd.openxmlformats-officedocument.drawing+xml"/>
  <Override PartName="/xl/charts/chart56.xml" ContentType="application/vnd.openxmlformats-officedocument.drawingml.chart+xml"/>
  <Override PartName="/xl/theme/themeOverride38.xml" ContentType="application/vnd.openxmlformats-officedocument.themeOverride+xml"/>
  <Override PartName="/xl/drawings/drawing53.xml" ContentType="application/vnd.openxmlformats-officedocument.drawing+xml"/>
  <Override PartName="/xl/charts/chart57.xml" ContentType="application/vnd.openxmlformats-officedocument.drawingml.chart+xml"/>
  <Override PartName="/xl/theme/themeOverride39.xml" ContentType="application/vnd.openxmlformats-officedocument.themeOverride+xml"/>
  <Override PartName="/xl/drawings/drawing54.xml" ContentType="application/vnd.openxmlformats-officedocument.drawing+xml"/>
  <Override PartName="/xl/charts/chart5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5.xml" ContentType="application/vnd.openxmlformats-officedocument.drawing+xml"/>
  <Override PartName="/xl/charts/chart59.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6.xml" ContentType="application/vnd.openxmlformats-officedocument.drawing+xml"/>
  <Override PartName="/xl/charts/chart6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7.xml" ContentType="application/vnd.openxmlformats-officedocument.drawing+xml"/>
  <Override PartName="/xl/charts/chart61.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8.xml" ContentType="application/vnd.openxmlformats-officedocument.drawing+xml"/>
  <Override PartName="/xl/charts/chart62.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9.xml" ContentType="application/vnd.openxmlformats-officedocument.drawing+xml"/>
  <Override PartName="/xl/charts/chart63.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0.xml" ContentType="application/vnd.openxmlformats-officedocument.drawing+xml"/>
  <Override PartName="/xl/charts/chart64.xml" ContentType="application/vnd.openxmlformats-officedocument.drawingml.chart+xml"/>
  <Override PartName="/xl/drawings/drawing61.xml" ContentType="application/vnd.openxmlformats-officedocument.drawing+xml"/>
  <Override PartName="/xl/charts/chart65.xml" ContentType="application/vnd.openxmlformats-officedocument.drawingml.chart+xml"/>
  <Override PartName="/xl/drawings/drawing62.xml" ContentType="application/vnd.openxmlformats-officedocument.drawing+xml"/>
  <Override PartName="/xl/charts/chart66.xml" ContentType="application/vnd.openxmlformats-officedocument.drawingml.chart+xml"/>
  <Override PartName="/xl/drawings/drawing63.xml" ContentType="application/vnd.openxmlformats-officedocument.drawing+xml"/>
  <Override PartName="/xl/charts/chart6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4.xml" ContentType="application/vnd.openxmlformats-officedocument.drawing+xml"/>
  <Override PartName="/xl/charts/chart6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65.xml" ContentType="application/vnd.openxmlformats-officedocument.drawing+xml"/>
  <Override PartName="/xl/charts/chart69.xml" ContentType="application/vnd.openxmlformats-officedocument.drawingml.chart+xml"/>
  <Override PartName="/xl/drawings/drawing66.xml" ContentType="application/vnd.openxmlformats-officedocument.drawing+xml"/>
  <Override PartName="/xl/charts/chart70.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7.xml" ContentType="application/vnd.openxmlformats-officedocument.drawing+xml"/>
  <Override PartName="/xl/charts/chart71.xml" ContentType="application/vnd.openxmlformats-officedocument.drawingml.chart+xml"/>
  <Override PartName="/xl/theme/themeOverride40.xml" ContentType="application/vnd.openxmlformats-officedocument.themeOverride+xml"/>
  <Override PartName="/xl/charts/chart72.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1.xml" ContentType="application/vnd.openxmlformats-officedocument.themeOverride+xml"/>
  <Override PartName="/xl/charts/chart73.xml" ContentType="application/vnd.openxmlformats-officedocument.drawingml.chart+xml"/>
  <Override PartName="/xl/theme/themeOverride42.xml" ContentType="application/vnd.openxmlformats-officedocument.themeOverride+xml"/>
  <Override PartName="/xl/charts/chart74.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43.xml" ContentType="application/vnd.openxmlformats-officedocument.themeOverride+xml"/>
  <Override PartName="/xl/drawings/drawing68.xml" ContentType="application/vnd.openxmlformats-officedocument.drawing+xml"/>
  <Override PartName="/xl/charts/chart75.xml" ContentType="application/vnd.openxmlformats-officedocument.drawingml.chart+xml"/>
  <Override PartName="/xl/theme/themeOverride44.xml" ContentType="application/vnd.openxmlformats-officedocument.themeOverride+xml"/>
  <Override PartName="/xl/drawings/drawing69.xml" ContentType="application/vnd.openxmlformats-officedocument.drawing+xml"/>
  <Override PartName="/xl/charts/chart76.xml" ContentType="application/vnd.openxmlformats-officedocument.drawingml.chart+xml"/>
  <Override PartName="/xl/theme/themeOverride45.xml" ContentType="application/vnd.openxmlformats-officedocument.themeOverride+xml"/>
  <Override PartName="/xl/drawings/drawing70.xml" ContentType="application/vnd.openxmlformats-officedocument.drawing+xml"/>
  <Override PartName="/xl/charts/chart77.xml" ContentType="application/vnd.openxmlformats-officedocument.drawingml.chart+xml"/>
  <Override PartName="/xl/theme/themeOverride46.xml" ContentType="application/vnd.openxmlformats-officedocument.themeOverride+xml"/>
  <Override PartName="/xl/drawings/drawing71.xml" ContentType="application/vnd.openxmlformats-officedocument.drawing+xml"/>
  <Override PartName="/xl/charts/chart78.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2.xml" ContentType="application/vnd.openxmlformats-officedocument.drawing+xml"/>
  <Override PartName="/xl/charts/chart79.xml" ContentType="application/vnd.openxmlformats-officedocument.drawingml.chart+xml"/>
  <Override PartName="/xl/theme/themeOverride47.xml" ContentType="application/vnd.openxmlformats-officedocument.themeOverride+xml"/>
  <Override PartName="/xl/drawings/drawing73.xml" ContentType="application/vnd.openxmlformats-officedocument.drawing+xml"/>
  <Override PartName="/xl/charts/chart80.xml" ContentType="application/vnd.openxmlformats-officedocument.drawingml.chart+xml"/>
  <Override PartName="/xl/theme/themeOverride48.xml" ContentType="application/vnd.openxmlformats-officedocument.themeOverride+xml"/>
  <Override PartName="/xl/drawings/drawing74.xml" ContentType="application/vnd.openxmlformats-officedocument.drawing+xml"/>
  <Override PartName="/xl/charts/chart81.xml" ContentType="application/vnd.openxmlformats-officedocument.drawingml.chart+xml"/>
  <Override PartName="/xl/theme/themeOverride49.xml" ContentType="application/vnd.openxmlformats-officedocument.themeOverride+xml"/>
  <Override PartName="/xl/drawings/drawing75.xml" ContentType="application/vnd.openxmlformats-officedocument.drawing+xml"/>
  <Override PartName="/xl/charts/chart82.xml" ContentType="application/vnd.openxmlformats-officedocument.drawingml.chart+xml"/>
  <Override PartName="/xl/theme/themeOverride50.xml" ContentType="application/vnd.openxmlformats-officedocument.themeOverride+xml"/>
  <Override PartName="/xl/drawings/drawing76.xml" ContentType="application/vnd.openxmlformats-officedocument.drawing+xml"/>
  <Override PartName="/xl/charts/chart83.xml" ContentType="application/vnd.openxmlformats-officedocument.drawingml.chart+xml"/>
  <Override PartName="/xl/theme/themeOverride51.xml" ContentType="application/vnd.openxmlformats-officedocument.themeOverride+xml"/>
  <Override PartName="/xl/drawings/drawing77.xml" ContentType="application/vnd.openxmlformats-officedocument.drawing+xml"/>
  <Override PartName="/xl/charts/chart84.xml" ContentType="application/vnd.openxmlformats-officedocument.drawingml.chart+xml"/>
  <Override PartName="/xl/theme/themeOverride52.xml" ContentType="application/vnd.openxmlformats-officedocument.themeOverride+xml"/>
  <Override PartName="/xl/drawings/drawing78.xml" ContentType="application/vnd.openxmlformats-officedocument.drawing+xml"/>
  <Override PartName="/xl/charts/chart85.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79.xml" ContentType="application/vnd.openxmlformats-officedocument.drawing+xml"/>
  <Override PartName="/xl/charts/chart86.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80.xml" ContentType="application/vnd.openxmlformats-officedocument.drawing+xml"/>
  <Override PartName="/xl/charts/chart87.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81.xml" ContentType="application/vnd.openxmlformats-officedocument.drawing+xml"/>
  <Override PartName="/xl/charts/chart88.xml" ContentType="application/vnd.openxmlformats-officedocument.drawingml.chart+xml"/>
  <Override PartName="/xl/theme/themeOverride53.xml" ContentType="application/vnd.openxmlformats-officedocument.themeOverride+xml"/>
  <Override PartName="/xl/drawings/drawing82.xml" ContentType="application/vnd.openxmlformats-officedocument.drawing+xml"/>
  <Override PartName="/xl/charts/chart89.xml" ContentType="application/vnd.openxmlformats-officedocument.drawingml.chart+xml"/>
  <Override PartName="/xl/theme/themeOverride54.xml" ContentType="application/vnd.openxmlformats-officedocument.themeOverride+xml"/>
  <Override PartName="/xl/drawings/drawing83.xml" ContentType="application/vnd.openxmlformats-officedocument.drawing+xml"/>
  <Override PartName="/xl/charts/chart90.xml" ContentType="application/vnd.openxmlformats-officedocument.drawingml.chart+xml"/>
  <Override PartName="/xl/theme/themeOverride55.xml" ContentType="application/vnd.openxmlformats-officedocument.themeOverride+xml"/>
  <Override PartName="/xl/drawings/drawing84.xml" ContentType="application/vnd.openxmlformats-officedocument.drawing+xml"/>
  <Override PartName="/xl/charts/chart91.xml" ContentType="application/vnd.openxmlformats-officedocument.drawingml.chart+xml"/>
  <Override PartName="/xl/theme/themeOverride56.xml" ContentType="application/vnd.openxmlformats-officedocument.themeOverride+xml"/>
  <Override PartName="/xl/drawings/drawing85.xml" ContentType="application/vnd.openxmlformats-officedocument.drawing+xml"/>
  <Override PartName="/xl/charts/chart92.xml" ContentType="application/vnd.openxmlformats-officedocument.drawingml.chart+xml"/>
  <Override PartName="/xl/theme/themeOverride57.xml" ContentType="application/vnd.openxmlformats-officedocument.themeOverride+xml"/>
  <Override PartName="/xl/drawings/drawing86.xml" ContentType="application/vnd.openxmlformats-officedocument.drawing+xml"/>
  <Override PartName="/xl/charts/chart93.xml" ContentType="application/vnd.openxmlformats-officedocument.drawingml.chart+xml"/>
  <Override PartName="/xl/theme/themeOverride58.xml" ContentType="application/vnd.openxmlformats-officedocument.themeOverride+xml"/>
  <Override PartName="/xl/drawings/drawing87.xml" ContentType="application/vnd.openxmlformats-officedocument.drawing+xml"/>
  <Override PartName="/xl/charts/chart94.xml" ContentType="application/vnd.openxmlformats-officedocument.drawingml.chart+xml"/>
  <Override PartName="/xl/theme/themeOverride59.xml" ContentType="application/vnd.openxmlformats-officedocument.themeOverride+xml"/>
  <Override PartName="/xl/drawings/drawing88.xml" ContentType="application/vnd.openxmlformats-officedocument.drawing+xml"/>
  <Override PartName="/xl/charts/chart95.xml" ContentType="application/vnd.openxmlformats-officedocument.drawingml.chart+xml"/>
  <Override PartName="/xl/theme/themeOverride60.xml" ContentType="application/vnd.openxmlformats-officedocument.themeOverride+xml"/>
  <Override PartName="/xl/drawings/drawing89.xml" ContentType="application/vnd.openxmlformats-officedocument.drawing+xml"/>
  <Override PartName="/xl/charts/chart96.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61.xml" ContentType="application/vnd.openxmlformats-officedocument.themeOverride+xml"/>
  <Override PartName="/xl/drawings/drawing90.xml" ContentType="application/vnd.openxmlformats-officedocument.drawing+xml"/>
  <Override PartName="/xl/charts/chart97.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62.xml" ContentType="application/vnd.openxmlformats-officedocument.themeOverride+xml"/>
  <Override PartName="/xl/drawings/drawing91.xml" ContentType="application/vnd.openxmlformats-officedocument.drawing+xml"/>
  <Override PartName="/xl/charts/chart98.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63.xml" ContentType="application/vnd.openxmlformats-officedocument.themeOverride+xml"/>
  <Override PartName="/xl/drawings/drawing92.xml" ContentType="application/vnd.openxmlformats-officedocument.drawing+xml"/>
  <Override PartName="/xl/charts/chart99.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64.xml" ContentType="application/vnd.openxmlformats-officedocument.themeOverride+xml"/>
  <Override PartName="/xl/drawings/drawing93.xml" ContentType="application/vnd.openxmlformats-officedocument.drawing+xml"/>
  <Override PartName="/xl/charts/chart100.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65.xml" ContentType="application/vnd.openxmlformats-officedocument.themeOverride+xml"/>
  <Override PartName="/xl/drawings/drawing94.xml" ContentType="application/vnd.openxmlformats-officedocument.drawing+xml"/>
  <Override PartName="/xl/charts/chart101.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66.xml" ContentType="application/vnd.openxmlformats-officedocument.themeOverride+xml"/>
  <Override PartName="/xl/drawings/drawing95.xml" ContentType="application/vnd.openxmlformats-officedocument.drawing+xml"/>
  <Override PartName="/xl/charts/chart102.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67.xml" ContentType="application/vnd.openxmlformats-officedocument.themeOverride+xml"/>
  <Override PartName="/xl/drawings/drawing96.xml" ContentType="application/vnd.openxmlformats-officedocument.drawing+xml"/>
  <Override PartName="/xl/charts/chart103.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68.xml" ContentType="application/vnd.openxmlformats-officedocument.themeOverride+xml"/>
  <Override PartName="/xl/drawings/drawing97.xml" ContentType="application/vnd.openxmlformats-officedocument.drawing+xml"/>
  <Override PartName="/xl/charts/chart104.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69.xml" ContentType="application/vnd.openxmlformats-officedocument.themeOverride+xml"/>
  <Override PartName="/xl/drawings/drawing98.xml" ContentType="application/vnd.openxmlformats-officedocument.drawing+xml"/>
  <Override PartName="/xl/charts/chart105.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70.xml" ContentType="application/vnd.openxmlformats-officedocument.themeOverride+xml"/>
  <Override PartName="/xl/drawings/drawing99.xml" ContentType="application/vnd.openxmlformats-officedocument.drawing+xml"/>
  <Override PartName="/xl/charts/chart106.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71.xml" ContentType="application/vnd.openxmlformats-officedocument.themeOverride+xml"/>
  <Override PartName="/xl/drawings/drawing100.xml" ContentType="application/vnd.openxmlformats-officedocument.drawing+xml"/>
  <Override PartName="/xl/charts/chart107.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72.xml" ContentType="application/vnd.openxmlformats-officedocument.themeOverride+xml"/>
  <Override PartName="/xl/drawings/drawing101.xml" ContentType="application/vnd.openxmlformats-officedocument.drawing+xml"/>
  <Override PartName="/xl/charts/chart108.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73.xml" ContentType="application/vnd.openxmlformats-officedocument.themeOverride+xml"/>
  <Override PartName="/xl/drawings/drawing102.xml" ContentType="application/vnd.openxmlformats-officedocument.drawing+xml"/>
  <Override PartName="/xl/charts/chart109.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74.xml" ContentType="application/vnd.openxmlformats-officedocument.themeOverride+xml"/>
  <Override PartName="/xl/drawings/drawing103.xml" ContentType="application/vnd.openxmlformats-officedocument.drawing+xml"/>
  <Override PartName="/xl/charts/chart110.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75.xml" ContentType="application/vnd.openxmlformats-officedocument.themeOverride+xml"/>
  <Override PartName="/xl/drawings/drawing104.xml" ContentType="application/vnd.openxmlformats-officedocument.drawing+xml"/>
  <Override PartName="/xl/charts/chart111.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76.xml" ContentType="application/vnd.openxmlformats-officedocument.themeOverride+xml"/>
  <Override PartName="/xl/drawings/drawing105.xml" ContentType="application/vnd.openxmlformats-officedocument.drawing+xml"/>
  <Override PartName="/xl/charts/chart112.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77.xml" ContentType="application/vnd.openxmlformats-officedocument.themeOverride+xml"/>
  <Override PartName="/xl/drawings/drawing106.xml" ContentType="application/vnd.openxmlformats-officedocument.drawing+xml"/>
  <Override PartName="/xl/charts/chart113.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78.xml" ContentType="application/vnd.openxmlformats-officedocument.themeOverride+xml"/>
  <Override PartName="/xl/drawings/drawing107.xml" ContentType="application/vnd.openxmlformats-officedocument.drawing+xml"/>
  <Override PartName="/xl/charts/chart114.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79.xml" ContentType="application/vnd.openxmlformats-officedocument.themeOverride+xml"/>
  <Override PartName="/xl/drawings/drawing108.xml" ContentType="application/vnd.openxmlformats-officedocument.drawing+xml"/>
  <Override PartName="/xl/charts/chart115.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80.xml" ContentType="application/vnd.openxmlformats-officedocument.themeOverride+xml"/>
  <Override PartName="/xl/drawings/drawing109.xml" ContentType="application/vnd.openxmlformats-officedocument.drawing+xml"/>
  <Override PartName="/xl/charts/chart116.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81.xml" ContentType="application/vnd.openxmlformats-officedocument.themeOverride+xml"/>
  <Override PartName="/xl/drawings/drawing110.xml" ContentType="application/vnd.openxmlformats-officedocument.drawing+xml"/>
  <Override PartName="/xl/charts/chart117.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82.xml" ContentType="application/vnd.openxmlformats-officedocument.themeOverride+xml"/>
  <Override PartName="/xl/drawings/drawing111.xml" ContentType="application/vnd.openxmlformats-officedocument.drawing+xml"/>
  <Override PartName="/xl/charts/chart118.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83.xml" ContentType="application/vnd.openxmlformats-officedocument.themeOverride+xml"/>
  <Override PartName="/xl/drawings/drawing112.xml" ContentType="application/vnd.openxmlformats-officedocument.drawing+xml"/>
  <Override PartName="/xl/charts/chart119.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84.xml" ContentType="application/vnd.openxmlformats-officedocument.themeOverride+xml"/>
  <Override PartName="/xl/drawings/drawing113.xml" ContentType="application/vnd.openxmlformats-officedocument.drawing+xml"/>
  <Override PartName="/xl/charts/chart120.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85.xml" ContentType="application/vnd.openxmlformats-officedocument.themeOverride+xml"/>
  <Override PartName="/xl/drawings/drawing114.xml" ContentType="application/vnd.openxmlformats-officedocument.drawing+xml"/>
  <Override PartName="/xl/charts/chart121.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86.xml" ContentType="application/vnd.openxmlformats-officedocument.themeOverride+xml"/>
  <Override PartName="/xl/drawings/drawing115.xml" ContentType="application/vnd.openxmlformats-officedocument.drawing+xml"/>
  <Override PartName="/xl/charts/chart122.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87.xml" ContentType="application/vnd.openxmlformats-officedocument.themeOverride+xml"/>
  <Override PartName="/xl/drawings/drawing116.xml" ContentType="application/vnd.openxmlformats-officedocument.drawing+xml"/>
  <Override PartName="/xl/charts/chart123.xml" ContentType="application/vnd.openxmlformats-officedocument.drawingml.chart+xml"/>
  <Override PartName="/xl/theme/themeOverride88.xml" ContentType="application/vnd.openxmlformats-officedocument.themeOverride+xml"/>
  <Override PartName="/xl/drawings/drawing117.xml" ContentType="application/vnd.openxmlformats-officedocument.drawing+xml"/>
  <Override PartName="/xl/charts/chart124.xml" ContentType="application/vnd.openxmlformats-officedocument.drawingml.chart+xml"/>
  <Override PartName="/xl/theme/themeOverride89.xml" ContentType="application/vnd.openxmlformats-officedocument.themeOverride+xml"/>
  <Override PartName="/xl/drawings/drawing118.xml" ContentType="application/vnd.openxmlformats-officedocument.drawing+xml"/>
  <Override PartName="/xl/charts/chart125.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90.xml" ContentType="application/vnd.openxmlformats-officedocument.themeOverride+xml"/>
  <Override PartName="/xl/drawings/drawing119.xml" ContentType="application/vnd.openxmlformats-officedocument.drawing+xml"/>
  <Override PartName="/xl/charts/chart126.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91.xml" ContentType="application/vnd.openxmlformats-officedocument.themeOverride+xml"/>
  <Override PartName="/xl/drawings/drawing120.xml" ContentType="application/vnd.openxmlformats-officedocument.drawing+xml"/>
  <Override PartName="/xl/charts/chart127.xml" ContentType="application/vnd.openxmlformats-officedocument.drawingml.chart+xml"/>
  <Override PartName="/xl/drawings/drawing121.xml" ContentType="application/vnd.openxmlformats-officedocument.drawing+xml"/>
  <Override PartName="/xl/charts/chart128.xml" ContentType="application/vnd.openxmlformats-officedocument.drawingml.chart+xml"/>
  <Override PartName="/xl/drawings/drawing122.xml" ContentType="application/vnd.openxmlformats-officedocument.drawing+xml"/>
  <Override PartName="/xl/charts/chart129.xml" ContentType="application/vnd.openxmlformats-officedocument.drawingml.chart+xml"/>
  <Override PartName="/xl/drawings/drawing123.xml" ContentType="application/vnd.openxmlformats-officedocument.drawing+xml"/>
  <Override PartName="/xl/charts/chart130.xml" ContentType="application/vnd.openxmlformats-officedocument.drawingml.chart+xml"/>
  <Override PartName="/xl/drawings/drawing124.xml" ContentType="application/vnd.openxmlformats-officedocument.drawing+xml"/>
  <Override PartName="/xl/charts/chart131.xml" ContentType="application/vnd.openxmlformats-officedocument.drawingml.chart+xml"/>
  <Override PartName="/xl/drawings/drawing125.xml" ContentType="application/vnd.openxmlformats-officedocument.drawing+xml"/>
  <Override PartName="/xl/charts/chart132.xml" ContentType="application/vnd.openxmlformats-officedocument.drawingml.chart+xml"/>
  <Override PartName="/xl/drawings/drawing126.xml" ContentType="application/vnd.openxmlformats-officedocument.drawing+xml"/>
  <Override PartName="/xl/charts/chart133.xml" ContentType="application/vnd.openxmlformats-officedocument.drawingml.chart+xml"/>
  <Override PartName="/xl/drawings/drawing127.xml" ContentType="application/vnd.openxmlformats-officedocument.drawing+xml"/>
  <Override PartName="/xl/charts/chart134.xml" ContentType="application/vnd.openxmlformats-officedocument.drawingml.chart+xml"/>
  <Override PartName="/xl/drawings/drawing128.xml" ContentType="application/vnd.openxmlformats-officedocument.drawing+xml"/>
  <Override PartName="/xl/charts/chart135.xml" ContentType="application/vnd.openxmlformats-officedocument.drawingml.chart+xml"/>
  <Override PartName="/xl/drawings/drawing129.xml" ContentType="application/vnd.openxmlformats-officedocument.drawing+xml"/>
  <Override PartName="/xl/charts/chart136.xml" ContentType="application/vnd.openxmlformats-officedocument.drawingml.chart+xml"/>
  <Override PartName="/xl/drawings/drawing130.xml" ContentType="application/vnd.openxmlformats-officedocument.drawing+xml"/>
  <Override PartName="/xl/charts/chart137.xml" ContentType="application/vnd.openxmlformats-officedocument.drawingml.chart+xml"/>
  <Override PartName="/xl/drawings/drawing131.xml" ContentType="application/vnd.openxmlformats-officedocument.drawing+xml"/>
  <Override PartName="/xl/charts/chart13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2"/>
  <workbookPr codeName="ThisWorkbook"/>
  <mc:AlternateContent xmlns:mc="http://schemas.openxmlformats.org/markup-compatibility/2006">
    <mc:Choice Requires="x15">
      <x15ac:absPath xmlns:x15ac="http://schemas.microsoft.com/office/spreadsheetml/2010/11/ac" url="L:\UEF\Boletín_Económico\2021\Marzo\"/>
    </mc:Choice>
  </mc:AlternateContent>
  <xr:revisionPtr revIDLastSave="0" documentId="13_ncr:1_{0D7C9661-4945-4121-8632-4F9E69EE49A6}" xr6:coauthVersionLast="36" xr6:coauthVersionMax="36" xr10:uidLastSave="{00000000-0000-0000-0000-000000000000}"/>
  <bookViews>
    <workbookView xWindow="0" yWindow="0" windowWidth="21450" windowHeight="8490" tabRatio="907" xr2:uid="{00000000-000D-0000-FFFF-FFFF00000000}"/>
  </bookViews>
  <sheets>
    <sheet name="Index" sheetId="125" r:id="rId1"/>
    <sheet name="T1" sheetId="1132" r:id="rId2"/>
    <sheet name="T2" sheetId="1133" r:id="rId3"/>
    <sheet name="T3" sheetId="1141" r:id="rId4"/>
    <sheet name="T4" sheetId="1142" r:id="rId5"/>
    <sheet name="T5" sheetId="1145" r:id="rId6"/>
    <sheet name="T6" sheetId="1146" r:id="rId7"/>
    <sheet name="T7" sheetId="1147" r:id="rId8"/>
    <sheet name="T8" sheetId="1148" r:id="rId9"/>
    <sheet name="T9" sheetId="1149" r:id="rId10"/>
    <sheet name="T10" sheetId="1260" r:id="rId11"/>
    <sheet name="T11" sheetId="1261" r:id="rId12"/>
    <sheet name="T12" sheetId="1150" r:id="rId13"/>
    <sheet name="T13" sheetId="1262" r:id="rId14"/>
    <sheet name="T14" sheetId="1263" r:id="rId15"/>
    <sheet name="T15" sheetId="1264" r:id="rId16"/>
    <sheet name="T16" sheetId="1161" r:id="rId17"/>
    <sheet name="T17" sheetId="1162" r:id="rId18"/>
    <sheet name="T18" sheetId="255" r:id="rId19"/>
    <sheet name="T19" sheetId="861" r:id="rId20"/>
    <sheet name="T20" sheetId="1129" r:id="rId21"/>
    <sheet name="T21" sheetId="862" r:id="rId22"/>
    <sheet name="T22" sheetId="863" r:id="rId23"/>
    <sheet name="T23" sheetId="864" r:id="rId24"/>
    <sheet name="T24" sheetId="865" r:id="rId25"/>
    <sheet name="T25" sheetId="1130" r:id="rId26"/>
    <sheet name="T26" sheetId="866" r:id="rId27"/>
    <sheet name="T27" sheetId="867" r:id="rId28"/>
    <sheet name="T28" sheetId="868" r:id="rId29"/>
    <sheet name="T29" sheetId="869" r:id="rId30"/>
    <sheet name="T30" sheetId="870" r:id="rId31"/>
    <sheet name="T31" sheetId="1224" r:id="rId32"/>
    <sheet name="T32" sheetId="1225" r:id="rId33"/>
    <sheet name="T33" sheetId="1234" r:id="rId34"/>
    <sheet name="T34" sheetId="1255" r:id="rId35"/>
    <sheet name="T35" sheetId="1256" r:id="rId36"/>
    <sheet name="T36" sheetId="1257" r:id="rId37"/>
    <sheet name="T37" sheetId="1258" r:id="rId38"/>
    <sheet name="F1" sheetId="1138" r:id="rId39"/>
    <sheet name="F2" sheetId="1137" r:id="rId40"/>
    <sheet name="F3" sheetId="1131" r:id="rId41"/>
    <sheet name="F4" sheetId="1134" r:id="rId42"/>
    <sheet name="F5" sheetId="1135" r:id="rId43"/>
    <sheet name="F6" sheetId="1136" r:id="rId44"/>
    <sheet name="F7" sheetId="1139" r:id="rId45"/>
    <sheet name="F8" sheetId="1140" r:id="rId46"/>
    <sheet name="F9-11" sheetId="1143" r:id="rId47"/>
    <sheet name="F12" sheetId="1144" r:id="rId48"/>
    <sheet name="F13" sheetId="1151" r:id="rId49"/>
    <sheet name="F14" sheetId="1152" r:id="rId50"/>
    <sheet name="F15" sheetId="1153" r:id="rId51"/>
    <sheet name="F16" sheetId="1154" r:id="rId52"/>
    <sheet name="F17" sheetId="1155" r:id="rId53"/>
    <sheet name="F18" sheetId="1156" r:id="rId54"/>
    <sheet name="F19" sheetId="1157" r:id="rId55"/>
    <sheet name="F20" sheetId="1158" r:id="rId56"/>
    <sheet name="F21" sheetId="1159" r:id="rId57"/>
    <sheet name="F22" sheetId="1160" r:id="rId58"/>
    <sheet name="F23" sheetId="1163" r:id="rId59"/>
    <sheet name="F24" sheetId="1164" r:id="rId60"/>
    <sheet name="F25" sheetId="1165" r:id="rId61"/>
    <sheet name="F26" sheetId="1166" r:id="rId62"/>
    <sheet name="F27" sheetId="1167" r:id="rId63"/>
    <sheet name="F28" sheetId="1168" r:id="rId64"/>
    <sheet name="F29" sheetId="902" r:id="rId65"/>
    <sheet name="F30" sheetId="903" r:id="rId66"/>
    <sheet name="F31" sheetId="905" r:id="rId67"/>
    <sheet name="F32" sheetId="904" r:id="rId68"/>
    <sheet name="F33" sheetId="906" r:id="rId69"/>
    <sheet name="F34" sheetId="911" r:id="rId70"/>
    <sheet name="F35" sheetId="912" r:id="rId71"/>
    <sheet name="F36" sheetId="913" r:id="rId72"/>
    <sheet name="F37" sheetId="914" r:id="rId73"/>
    <sheet name="F38" sheetId="1169" r:id="rId74"/>
    <sheet name="F39" sheetId="1170" r:id="rId75"/>
    <sheet name="F40" sheetId="1171" r:id="rId76"/>
    <sheet name="F41" sheetId="1172" r:id="rId77"/>
    <sheet name="F42" sheetId="1173" r:id="rId78"/>
    <sheet name="F43" sheetId="1174" r:id="rId79"/>
    <sheet name="F44" sheetId="1175" r:id="rId80"/>
    <sheet name="F45" sheetId="1176" r:id="rId81"/>
    <sheet name="F46" sheetId="1177" r:id="rId82"/>
    <sheet name="F47" sheetId="1178" r:id="rId83"/>
    <sheet name="F48" sheetId="1179" r:id="rId84"/>
    <sheet name="F49" sheetId="1180" r:id="rId85"/>
    <sheet name="F50" sheetId="1181" r:id="rId86"/>
    <sheet name="F51" sheetId="1182" r:id="rId87"/>
    <sheet name="F52" sheetId="1183" r:id="rId88"/>
    <sheet name="F53" sheetId="1184" r:id="rId89"/>
    <sheet name="F54" sheetId="1185" r:id="rId90"/>
    <sheet name="F55" sheetId="1186" r:id="rId91"/>
    <sheet name="F56" sheetId="1187" r:id="rId92"/>
    <sheet name="F57" sheetId="1188" r:id="rId93"/>
    <sheet name="F58" sheetId="1189" r:id="rId94"/>
    <sheet name="F59" sheetId="1190" r:id="rId95"/>
    <sheet name="F60" sheetId="1191" r:id="rId96"/>
    <sheet name="F61" sheetId="1192" r:id="rId97"/>
    <sheet name="F62" sheetId="1198" r:id="rId98"/>
    <sheet name="F63" sheetId="1193" r:id="rId99"/>
    <sheet name="F64" sheetId="1194" r:id="rId100"/>
    <sheet name="F65" sheetId="1195" r:id="rId101"/>
    <sheet name="F66" sheetId="1196" r:id="rId102"/>
    <sheet name="F67" sheetId="1197" r:id="rId103"/>
    <sheet name="F68-71" sheetId="1199" r:id="rId104"/>
    <sheet name="F72" sheetId="871" r:id="rId105"/>
    <sheet name="F73" sheetId="872" r:id="rId106"/>
    <sheet name="F74" sheetId="873" r:id="rId107"/>
    <sheet name="F75" sheetId="874" r:id="rId108"/>
    <sheet name="F76" sheetId="875" r:id="rId109"/>
    <sheet name="F77" sheetId="876" r:id="rId110"/>
    <sheet name="F78" sheetId="877" r:id="rId111"/>
    <sheet name="F79" sheetId="878" r:id="rId112"/>
    <sheet name="F80" sheetId="879" r:id="rId113"/>
    <sheet name="F81" sheetId="880" r:id="rId114"/>
    <sheet name="F82" sheetId="881" r:id="rId115"/>
    <sheet name="F83" sheetId="882" r:id="rId116"/>
    <sheet name="F84" sheetId="883" r:id="rId117"/>
    <sheet name="F85" sheetId="884" r:id="rId118"/>
    <sheet name="F86" sheetId="885" r:id="rId119"/>
    <sheet name="F87" sheetId="1203" r:id="rId120"/>
    <sheet name="F88" sheetId="1204" r:id="rId121"/>
    <sheet name="F89" sheetId="1205" r:id="rId122"/>
    <sheet name="F90" sheetId="1206" r:id="rId123"/>
    <sheet name="F91" sheetId="1207" r:id="rId124"/>
    <sheet name="F92" sheetId="1208" r:id="rId125"/>
    <sheet name="F93" sheetId="1209" r:id="rId126"/>
    <sheet name="F94" sheetId="1210" r:id="rId127"/>
    <sheet name="F95" sheetId="1211" r:id="rId128"/>
    <sheet name="F96" sheetId="1212" r:id="rId129"/>
    <sheet name="F97" sheetId="1213" r:id="rId130"/>
    <sheet name="F98" sheetId="1214" r:id="rId131"/>
    <sheet name="F99" sheetId="1215" r:id="rId132"/>
    <sheet name="F100" sheetId="1216" r:id="rId133"/>
    <sheet name="F101" sheetId="1217" r:id="rId134"/>
    <sheet name="F102" sheetId="1218" r:id="rId135"/>
    <sheet name="F103" sheetId="1219" r:id="rId136"/>
    <sheet name="F104" sheetId="1220" r:id="rId137"/>
    <sheet name="F105" sheetId="1221" r:id="rId138"/>
    <sheet name="F106" sheetId="1222" r:id="rId139"/>
    <sheet name="F107" sheetId="1223" r:id="rId140"/>
    <sheet name="F108" sheetId="1226" r:id="rId141"/>
    <sheet name="F109" sheetId="1227" r:id="rId142"/>
    <sheet name="F110" sheetId="1228" r:id="rId143"/>
    <sheet name="F111" sheetId="1229" r:id="rId144"/>
    <sheet name="F112" sheetId="1230" r:id="rId145"/>
    <sheet name="F113" sheetId="1231" r:id="rId146"/>
    <sheet name="F114" sheetId="1232" r:id="rId147"/>
    <sheet name="F115" sheetId="1233" r:id="rId148"/>
    <sheet name="F116" sheetId="1235" r:id="rId149"/>
    <sheet name="F117" sheetId="1236" r:id="rId150"/>
    <sheet name="F118" sheetId="1237" r:id="rId151"/>
    <sheet name="F119" sheetId="1238" r:id="rId152"/>
    <sheet name="F120" sheetId="1239" r:id="rId153"/>
    <sheet name="F121" sheetId="1240" r:id="rId154"/>
    <sheet name="F122" sheetId="1241" r:id="rId155"/>
    <sheet name="F123" sheetId="1242" r:id="rId156"/>
    <sheet name="F124" sheetId="1243" r:id="rId157"/>
    <sheet name="F125" sheetId="1244" r:id="rId158"/>
    <sheet name="F126" sheetId="1245" r:id="rId159"/>
    <sheet name="F127" sheetId="1246" r:id="rId160"/>
    <sheet name="F128" sheetId="1247" r:id="rId161"/>
    <sheet name="F129" sheetId="1248" r:id="rId162"/>
    <sheet name="F130" sheetId="1249" r:id="rId163"/>
    <sheet name="F131" sheetId="1250" r:id="rId164"/>
    <sheet name="F132 Bovino" sheetId="1251" r:id="rId165"/>
    <sheet name="F132 Caprino" sheetId="1252" r:id="rId166"/>
    <sheet name="F132 Ovino" sheetId="1253" r:id="rId167"/>
    <sheet name="F132 Porcino" sheetId="1254" r:id="rId168"/>
    <sheet name="F133-144Mun" sheetId="1259" r:id="rId169"/>
  </sheets>
  <externalReferences>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s>
  <definedNames>
    <definedName name="_xlnm._FilterDatabase" localSheetId="135" hidden="1">'F103'!$A$5:$B$37</definedName>
    <definedName name="_xlnm._FilterDatabase" localSheetId="136" hidden="1">'F104'!$A$5:$B$38</definedName>
    <definedName name="_xlnm._FilterDatabase" localSheetId="137" hidden="1">'F105'!$A$5:$B$38</definedName>
    <definedName name="_xlnm._FilterDatabase" localSheetId="138" hidden="1">'F106'!$A$5:$B$38</definedName>
    <definedName name="_xlnm._FilterDatabase" localSheetId="139" hidden="1">'F107'!$A$5:$B$38</definedName>
    <definedName name="_xlnm._FilterDatabase" localSheetId="144" hidden="1">'F112'!$A$5:$B$24</definedName>
    <definedName name="_xlnm._FilterDatabase" localSheetId="147" hidden="1">'F115'!$A$5:$B$24</definedName>
    <definedName name="_xlnm._FilterDatabase" localSheetId="61" hidden="1">'F26'!$B$21:$D$34</definedName>
    <definedName name="_xlnm._FilterDatabase" localSheetId="70" hidden="1">'F35'!$A$6:$B$39</definedName>
    <definedName name="_xlnm._FilterDatabase" localSheetId="74" hidden="1">'F39'!$A$6:$E$57</definedName>
    <definedName name="_xlnm._FilterDatabase" localSheetId="75" hidden="1">'F40'!$A$6:$D$38</definedName>
    <definedName name="_xlnm._FilterDatabase" localSheetId="77" hidden="1">'F42'!$A$6:$D$6</definedName>
    <definedName name="_xlnm._FilterDatabase" localSheetId="78" hidden="1">'F43'!$A$6:$D$37</definedName>
    <definedName name="_xlnm._FilterDatabase" localSheetId="79" hidden="1">'F44'!$A$6:$D$37</definedName>
    <definedName name="_xlnm._FilterDatabase" localSheetId="80" hidden="1">'F45'!$A$6:$D$37</definedName>
    <definedName name="_xlnm._FilterDatabase" localSheetId="81" hidden="1">'F46'!$A$6:$D$37</definedName>
    <definedName name="_xlnm._FilterDatabase" localSheetId="82" hidden="1">'F47'!$A$6:$D$37</definedName>
    <definedName name="_xlnm._FilterDatabase" localSheetId="83" hidden="1">'F48'!$A$6:$D$38</definedName>
    <definedName name="_xlnm._FilterDatabase" localSheetId="84" hidden="1">'F49'!$A$6:$D$38</definedName>
    <definedName name="_xlnm._FilterDatabase" localSheetId="89" hidden="1">'F54'!$A$9:$J$9</definedName>
    <definedName name="_xlnm._FilterDatabase" localSheetId="91" hidden="1">'F56'!$A$5:$C$5</definedName>
    <definedName name="_xlnm._FilterDatabase" localSheetId="92" hidden="1">'F57'!$A$5:$B$5</definedName>
    <definedName name="_xlnm._FilterDatabase" localSheetId="97" hidden="1">'F62'!$A$6:$K$6</definedName>
    <definedName name="_xlnm._FilterDatabase" localSheetId="103" hidden="1">'F68-71'!$A$6:$I$6</definedName>
    <definedName name="_xlnm._FilterDatabase" localSheetId="104" hidden="1">'F72'!#REF!</definedName>
    <definedName name="_xlnm._FilterDatabase" localSheetId="126" hidden="1">'F94'!$A$5:$B$38</definedName>
    <definedName name="_xlnm._FilterDatabase" localSheetId="129" hidden="1">'F97'!$A$5:$B$38</definedName>
    <definedName name="_xlnm._FilterDatabase" localSheetId="131" hidden="1">'F99'!$A$5:$B$38</definedName>
    <definedName name="_xlnm._FilterDatabase" localSheetId="16" hidden="1">'T16'!$G$34:$J$34</definedName>
    <definedName name="_xlnm._FilterDatabase" localSheetId="17" hidden="1">'T17'!$G$34:$M$60</definedName>
    <definedName name="actividad" localSheetId="64" hidden="1">{"'III15-0095'!$A$1:$N$151"}</definedName>
    <definedName name="actividad" localSheetId="16" hidden="1">{"'III15-0095'!$A$1:$N$151"}</definedName>
    <definedName name="actividad" localSheetId="17" hidden="1">{"'III15-0095'!$A$1:$N$151"}</definedName>
    <definedName name="actividad" localSheetId="37" hidden="1">{"'III15-0095'!$A$1:$N$151"}</definedName>
    <definedName name="actividad" hidden="1">{"'III15-0095'!$A$1:$N$151"}</definedName>
    <definedName name="HTML_CodePage" hidden="1">1252</definedName>
    <definedName name="HTML_Control" localSheetId="64" hidden="1">{"'III15-0095'!$A$1:$N$151"}</definedName>
    <definedName name="HTML_Control" localSheetId="116" hidden="1">{"'III15-0095'!$A$1:$N$151"}</definedName>
    <definedName name="HTML_Control" localSheetId="16" hidden="1">{"'III15-0095'!$A$1:$N$151"}</definedName>
    <definedName name="HTML_Control" localSheetId="17" hidden="1">{"'III15-0095'!$A$1:$N$151"}</definedName>
    <definedName name="HTML_Control" localSheetId="23" hidden="1">{"'III15-0095'!$A$1:$N$151"}</definedName>
    <definedName name="HTML_Control" localSheetId="37" hidden="1">{"'III15-0095'!$A$1:$N$151"}</definedName>
    <definedName name="HTML_Control" hidden="1">{"'III15-0095'!$A$1:$N$151"}</definedName>
    <definedName name="HTML_Description" hidden="1">""</definedName>
    <definedName name="HTML_Email" hidden="1">""</definedName>
    <definedName name="HTML_Header" hidden="1">""</definedName>
    <definedName name="HTML_LastUpdate" hidden="1">"07/02/2007"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"G:\EstadInternet\Cap-3\0095.htm"</definedName>
    <definedName name="HTML_Title" hidden="1">""</definedName>
    <definedName name="Start10">'T9'!$H$1:$I$1</definedName>
    <definedName name="Start100">'F64'!$H$1:$I$1</definedName>
    <definedName name="Start101">'F65'!$H$1:$I$1</definedName>
    <definedName name="Start102">'F66'!$H$1:$I$1</definedName>
    <definedName name="Start103">'F67'!$H$1:$I$1</definedName>
    <definedName name="Start104">'F68-71'!$H$1:$I$1</definedName>
    <definedName name="Start105">'F72'!$H$1:$I$1</definedName>
    <definedName name="Start106">'F73'!$H$1:$I$1</definedName>
    <definedName name="Start107">'F74'!$H$1:$I$1</definedName>
    <definedName name="Start108">'F75'!$H$1:$I$1</definedName>
    <definedName name="Start109">'F76'!$H$1:$I$1</definedName>
    <definedName name="Start11">'T10'!$H$1:$I$1</definedName>
    <definedName name="Start110">'F77'!$H$1:$I$1</definedName>
    <definedName name="Start111">'F78'!$H$1:$I$1</definedName>
    <definedName name="Start112">'F79'!$H$1:$I$1</definedName>
    <definedName name="Start113">'F80'!$H$1:$I$1</definedName>
    <definedName name="Start114">'F81'!$H$1:$I$1</definedName>
    <definedName name="Start115">'F82'!$H$1:$I$1</definedName>
    <definedName name="Start116">'F83'!$H$1:$I$1</definedName>
    <definedName name="Start117">'F84'!$H$1:$I$1</definedName>
    <definedName name="Start118">'F85'!$H$1:$I$1</definedName>
    <definedName name="Start119">'F86'!$H$1:$I$1</definedName>
    <definedName name="Start12">'T11'!$H$1:$I$1</definedName>
    <definedName name="Start120">'F87'!$H$1:$I$1</definedName>
    <definedName name="Start121">'F88'!$H$1:$I$1</definedName>
    <definedName name="Start122">'F89'!$H$1:$I$1</definedName>
    <definedName name="Start123">'F90'!$H$1:$I$1</definedName>
    <definedName name="Start124">'F91'!$H$1:$I$1</definedName>
    <definedName name="Start125">'F92'!$H$1:$I$1</definedName>
    <definedName name="Start126">'F93'!$H$1:$I$1</definedName>
    <definedName name="Start127">'F94'!$H$1:$I$1</definedName>
    <definedName name="Start128">'F95'!$H$1:$I$1</definedName>
    <definedName name="Start129">'F96'!$H$1:$I$1</definedName>
    <definedName name="Start13">'T12'!$H$1:$I$1</definedName>
    <definedName name="Start130">'F97'!$H$1:$I$1</definedName>
    <definedName name="Start131">'F98'!$H$1:$I$1</definedName>
    <definedName name="Start132">'F99'!$H$1:$I$1</definedName>
    <definedName name="Start133">'F100'!$H$1:$I$1</definedName>
    <definedName name="Start134">'F101'!$H$1:$I$1</definedName>
    <definedName name="Start135">'F102'!$H$1:$I$1</definedName>
    <definedName name="Start136">'F103'!$H$1:$I$1</definedName>
    <definedName name="Start137">'F104'!$H$1:$I$1</definedName>
    <definedName name="Start138">'F105'!$H$1:$I$1</definedName>
    <definedName name="Start139">'F106'!$H$1:$I$1</definedName>
    <definedName name="Start14">'T13'!$H$1:$I$1</definedName>
    <definedName name="Start140">'F107'!$H$1:$I$1</definedName>
    <definedName name="Start141">'F108'!$H$1:$I$1</definedName>
    <definedName name="Start142">'F109'!$H$1:$I$1</definedName>
    <definedName name="Start143">'F110'!$H$1:$I$1</definedName>
    <definedName name="Start144">'F111'!$H$1:$I$1</definedName>
    <definedName name="Start145">'F112'!$H$1:$I$1</definedName>
    <definedName name="Start146">'F113'!$H$1:$I$1</definedName>
    <definedName name="Start147">'F114'!$H$1:$I$1</definedName>
    <definedName name="Start148">'F115'!$H$1:$I$1</definedName>
    <definedName name="Start149">'F116'!$H$1:$I$1</definedName>
    <definedName name="Start15">'T14'!$H$1:$I$1</definedName>
    <definedName name="Start150">'F117'!$H$1:$I$1</definedName>
    <definedName name="Start151">'F118'!$H$1:$I$1</definedName>
    <definedName name="Start152">'F119'!$H$1:$I$1</definedName>
    <definedName name="Start153">'F120'!$H$1:$I$1</definedName>
    <definedName name="Start154">'F121'!$H$1:$I$1</definedName>
    <definedName name="Start155">'F122'!$H$1:$I$1</definedName>
    <definedName name="Start156">'F123'!$H$1:$I$1</definedName>
    <definedName name="Start157">'F124'!$H$1:$I$1</definedName>
    <definedName name="Start158">'F125'!$H$1:$I$1</definedName>
    <definedName name="Start159">'F126'!$H$1:$I$1</definedName>
    <definedName name="Start16">'T15'!$H$1:$I$1</definedName>
    <definedName name="Start160">'F127'!$H$1:$I$1</definedName>
    <definedName name="Start161">'F128'!$H$1:$I$1</definedName>
    <definedName name="Start162">'F129'!$H$1:$I$1</definedName>
    <definedName name="Start163">'F130'!$H$1:$I$1</definedName>
    <definedName name="Start164">'F131'!$H$1:$I$1</definedName>
    <definedName name="Start165">'F132 Bovino'!$H$1:$I$1</definedName>
    <definedName name="Start166">'F132 Caprino'!$H$1:$I$1</definedName>
    <definedName name="Start167">'F132 Ovino'!$H$1:$I$1</definedName>
    <definedName name="Start168">'F132 Porcino'!$H$1:$I$1</definedName>
    <definedName name="Start169">'F133-144Mun'!$H$1:$I$1</definedName>
    <definedName name="Start17">'T16'!$H$1:$I$1</definedName>
    <definedName name="Start18">'T17'!$H$1:$I$1</definedName>
    <definedName name="Start19">'T18'!$H$1:$I$1</definedName>
    <definedName name="Start2">'T1'!$H$1:$I$1</definedName>
    <definedName name="Start20">'T19'!$H$1:$I$1</definedName>
    <definedName name="Start21">'T20'!$H$1:$I$1</definedName>
    <definedName name="Start22">'T21'!$H$1:$I$1</definedName>
    <definedName name="Start23">'T22'!$H$1:$I$1</definedName>
    <definedName name="Start24">'T23'!$H$1:$I$1</definedName>
    <definedName name="Start25">'T24'!$H$1:$I$1</definedName>
    <definedName name="Start26">'T25'!$H$1:$I$1</definedName>
    <definedName name="Start27">'T26'!$H$1:$I$1</definedName>
    <definedName name="Start28">'T27'!$H$1:$I$1</definedName>
    <definedName name="Start29">'T28'!$H$1:$I$1</definedName>
    <definedName name="Start3">'T2'!$H$1:$I$1</definedName>
    <definedName name="Start30">'T29'!$H$1:$I$1</definedName>
    <definedName name="Start31">'T30'!$H$1:$I$1</definedName>
    <definedName name="Start32">'T31'!$H$1:$I$1</definedName>
    <definedName name="Start33">'T32'!$H$1:$I$1</definedName>
    <definedName name="Start34">'T33'!$H$1:$I$1</definedName>
    <definedName name="Start35">'T34'!$H$1:$I$1</definedName>
    <definedName name="Start36">'T35'!$H$1:$I$1</definedName>
    <definedName name="Start37">'T36'!$H$1:$I$1</definedName>
    <definedName name="Start38">'T37'!$H$1:$I$1</definedName>
    <definedName name="Start39">'F1'!$H$1:$I$1</definedName>
    <definedName name="Start4">'T3'!$H$1:$I$1</definedName>
    <definedName name="Start40">'F2'!$H$1:$I$1</definedName>
    <definedName name="Start41">'F3'!$H$1:$I$1</definedName>
    <definedName name="Start42">'F4'!$H$1:$I$1</definedName>
    <definedName name="Start43">'F5'!$H$1:$I$1</definedName>
    <definedName name="Start44">'F6'!$H$1:$I$1</definedName>
    <definedName name="Start45">'F7'!$H$1:$I$1</definedName>
    <definedName name="Start46">'F8'!$H$1:$I$1</definedName>
    <definedName name="Start47">'F9-11'!$H$1:$I$1</definedName>
    <definedName name="Start48">'F12'!$H$1:$I$1</definedName>
    <definedName name="Start49">'F13'!$H$1:$I$1</definedName>
    <definedName name="Start5">'T4'!$H$1:$I$1</definedName>
    <definedName name="Start50">'F14'!$H$1:$I$1</definedName>
    <definedName name="Start51">'F15'!$H$1:$I$1</definedName>
    <definedName name="Start52">'F16'!$H$1:$I$1</definedName>
    <definedName name="Start53">'F17'!$H$1:$I$1</definedName>
    <definedName name="Start54">'F18'!$H$1:$I$1</definedName>
    <definedName name="Start55">'F19'!$H$1:$I$1</definedName>
    <definedName name="Start56">'F20'!$H$1:$I$1</definedName>
    <definedName name="Start57">'F21'!$H$1:$I$1</definedName>
    <definedName name="Start58">'F22'!$H$1:$I$1</definedName>
    <definedName name="Start59">'F23'!$H$1:$I$1</definedName>
    <definedName name="Start6">'T5'!$H$1:$I$1</definedName>
    <definedName name="Start60">'F24'!$H$1:$I$1</definedName>
    <definedName name="Start61">'F25'!$H$1:$I$1</definedName>
    <definedName name="Start62">'F26'!$H$1:$I$1</definedName>
    <definedName name="Start63">'F27'!$H$1:$I$1</definedName>
    <definedName name="Start64">'F28'!$H$1:$I$1</definedName>
    <definedName name="Start65">'F29'!$H$1:$I$1</definedName>
    <definedName name="Start66">'F30'!$H$1:$I$1</definedName>
    <definedName name="Start67">'F31'!$H$1:$I$1</definedName>
    <definedName name="Start68">'F32'!$H$1:$I$1</definedName>
    <definedName name="Start69">'F33'!$H$1:$I$1</definedName>
    <definedName name="Start7">'T6'!$H$1:$I$1</definedName>
    <definedName name="Start70">'F34'!$H$1:$I$1</definedName>
    <definedName name="Start71">'F35'!$H$1:$I$1</definedName>
    <definedName name="Start72">'F36'!$H$1:$I$1</definedName>
    <definedName name="Start73">'F37'!$H$1:$I$1</definedName>
    <definedName name="Start74">'F38'!$H$1:$I$1</definedName>
    <definedName name="Start75">'F39'!$H$1:$I$1</definedName>
    <definedName name="Start76">'F40'!$H$1:$I$1</definedName>
    <definedName name="Start77">'F41'!$H$1:$I$1</definedName>
    <definedName name="Start78">'F42'!$H$1:$I$1</definedName>
    <definedName name="Start79">'F43'!$H$1:$I$1</definedName>
    <definedName name="Start8">'T7'!$H$1:$I$1</definedName>
    <definedName name="Start80">'F44'!$H$1:$I$1</definedName>
    <definedName name="Start81">'F45'!$H$1:$I$1</definedName>
    <definedName name="Start82">'F46'!$H$1:$I$1</definedName>
    <definedName name="Start83">'F47'!$H$1:$I$1</definedName>
    <definedName name="Start84">'F48'!$H$1:$I$1</definedName>
    <definedName name="Start85">'F49'!$H$1:$I$1</definedName>
    <definedName name="Start86">'F50'!$H$1:$I$1</definedName>
    <definedName name="Start87">'F51'!$H$1:$I$1</definedName>
    <definedName name="Start88">'F52'!$H$1:$I$1</definedName>
    <definedName name="Start89">'F53'!$H$1:$I$1</definedName>
    <definedName name="Start9">'T8'!$H$1:$I$1</definedName>
    <definedName name="Start90">'F54'!$H$1:$I$1</definedName>
    <definedName name="Start91">'F55'!$H$1:$I$1</definedName>
    <definedName name="Start92">'F56'!$H$1:$I$1</definedName>
    <definedName name="Start93">'F57'!$H$1:$I$1</definedName>
    <definedName name="Start94">'F58'!$H$1:$I$1</definedName>
    <definedName name="Start95">'F59'!$H$1:$I$1</definedName>
    <definedName name="Start96">'F60'!$H$1:$I$1</definedName>
    <definedName name="Start97">'F61'!$H$1:$I$1</definedName>
    <definedName name="Start98">'F62'!$H$1:$I$1</definedName>
    <definedName name="Start99">'F63'!$H$1:$I$1</definedName>
  </definedNames>
  <calcPr calcId="191029"/>
</workbook>
</file>

<file path=xl/calcChain.xml><?xml version="1.0" encoding="utf-8"?>
<calcChain xmlns="http://schemas.openxmlformats.org/spreadsheetml/2006/main">
  <c r="D13" i="1264" l="1"/>
  <c r="B13" i="1264"/>
  <c r="E12" i="1264"/>
  <c r="C12" i="1264"/>
  <c r="E11" i="1264"/>
  <c r="C11" i="1264"/>
  <c r="E10" i="1264"/>
  <c r="C10" i="1264"/>
  <c r="E9" i="1264"/>
  <c r="C9" i="1264"/>
  <c r="E8" i="1264"/>
  <c r="C8" i="1264"/>
  <c r="E7" i="1264"/>
  <c r="C7" i="1264"/>
  <c r="C13" i="1264" s="1"/>
  <c r="E6" i="1264"/>
  <c r="E13" i="1264" s="1"/>
  <c r="C6" i="1264"/>
  <c r="D11" i="1263"/>
  <c r="E8" i="1263" s="1"/>
  <c r="B11" i="1263"/>
  <c r="C9" i="1263" s="1"/>
  <c r="E10" i="1263"/>
  <c r="D13" i="1262"/>
  <c r="B13" i="1262"/>
  <c r="C10" i="1262" s="1"/>
  <c r="E12" i="1262"/>
  <c r="E11" i="1262"/>
  <c r="E10" i="1262"/>
  <c r="E9" i="1262"/>
  <c r="E8" i="1262"/>
  <c r="E7" i="1262"/>
  <c r="E6" i="1262"/>
  <c r="E13" i="1262" s="1"/>
  <c r="D18" i="1261"/>
  <c r="E17" i="1260"/>
  <c r="F17" i="1260" s="1"/>
  <c r="C17" i="1260"/>
  <c r="D17" i="1260" s="1"/>
  <c r="F16" i="1260"/>
  <c r="D16" i="1260"/>
  <c r="F15" i="1260"/>
  <c r="D15" i="1260"/>
  <c r="F14" i="1260"/>
  <c r="D14" i="1260"/>
  <c r="F13" i="1260"/>
  <c r="D13" i="1260"/>
  <c r="F12" i="1260"/>
  <c r="D12" i="1260"/>
  <c r="F11" i="1260"/>
  <c r="D11" i="1260"/>
  <c r="F10" i="1260"/>
  <c r="D10" i="1260"/>
  <c r="F9" i="1260"/>
  <c r="D9" i="1260"/>
  <c r="F8" i="1260"/>
  <c r="D8" i="1260"/>
  <c r="F7" i="1260"/>
  <c r="D7" i="1260"/>
  <c r="C10" i="1258"/>
  <c r="C6" i="1263" l="1"/>
  <c r="E6" i="1263"/>
  <c r="C7" i="1263"/>
  <c r="C8" i="1263"/>
  <c r="E9" i="1263"/>
  <c r="C10" i="1263"/>
  <c r="E7" i="1263"/>
  <c r="C8" i="1262"/>
  <c r="C12" i="1262"/>
  <c r="C11" i="1262"/>
  <c r="C7" i="1262"/>
  <c r="C9" i="1262"/>
  <c r="C6" i="1262"/>
  <c r="J11" i="1257"/>
  <c r="G11" i="1257"/>
  <c r="H11" i="1257" s="1"/>
  <c r="F11" i="1257"/>
  <c r="E11" i="1257"/>
  <c r="D11" i="1257"/>
  <c r="I11" i="1257" s="1"/>
  <c r="J10" i="1257"/>
  <c r="I10" i="1257"/>
  <c r="H10" i="1257"/>
  <c r="J9" i="1257"/>
  <c r="I9" i="1257"/>
  <c r="H9" i="1257"/>
  <c r="J8" i="1257"/>
  <c r="I8" i="1257"/>
  <c r="H8" i="1257"/>
  <c r="J7" i="1257"/>
  <c r="I7" i="1257"/>
  <c r="H7" i="1257"/>
  <c r="J10" i="1256"/>
  <c r="G10" i="1256"/>
  <c r="H10" i="1256" s="1"/>
  <c r="F10" i="1256"/>
  <c r="E10" i="1256"/>
  <c r="D10" i="1256"/>
  <c r="C10" i="1256"/>
  <c r="B10" i="1256"/>
  <c r="I10" i="1256" s="1"/>
  <c r="J9" i="1256"/>
  <c r="I9" i="1256"/>
  <c r="H9" i="1256"/>
  <c r="J8" i="1256"/>
  <c r="I8" i="1256"/>
  <c r="H8" i="1256"/>
  <c r="J7" i="1256"/>
  <c r="I7" i="1256"/>
  <c r="H7" i="1256"/>
  <c r="J6" i="1256"/>
  <c r="I6" i="1256"/>
  <c r="H6" i="1256"/>
  <c r="J10" i="1255"/>
  <c r="G10" i="1255"/>
  <c r="H10" i="1255" s="1"/>
  <c r="F10" i="1255"/>
  <c r="E10" i="1255"/>
  <c r="D10" i="1255"/>
  <c r="I10" i="1255" s="1"/>
  <c r="J9" i="1255"/>
  <c r="I9" i="1255"/>
  <c r="H9" i="1255"/>
  <c r="J8" i="1255"/>
  <c r="I8" i="1255"/>
  <c r="H8" i="1255"/>
  <c r="J7" i="1255"/>
  <c r="I7" i="1255"/>
  <c r="H7" i="1255"/>
  <c r="J6" i="1255"/>
  <c r="I6" i="1255"/>
  <c r="H6" i="1255"/>
  <c r="J56" i="1254"/>
  <c r="I56" i="1254"/>
  <c r="J55" i="1254"/>
  <c r="I55" i="1254"/>
  <c r="J54" i="1254"/>
  <c r="I54" i="1254"/>
  <c r="J53" i="1254"/>
  <c r="I53" i="1254"/>
  <c r="J52" i="1254"/>
  <c r="I52" i="1254"/>
  <c r="J51" i="1254"/>
  <c r="I51" i="1254"/>
  <c r="J50" i="1254"/>
  <c r="I50" i="1254"/>
  <c r="J49" i="1254"/>
  <c r="I49" i="1254"/>
  <c r="J48" i="1254"/>
  <c r="I48" i="1254"/>
  <c r="J47" i="1254"/>
  <c r="I47" i="1254"/>
  <c r="J46" i="1254"/>
  <c r="I46" i="1254"/>
  <c r="J45" i="1254"/>
  <c r="I45" i="1254"/>
  <c r="J44" i="1254"/>
  <c r="I44" i="1254"/>
  <c r="J43" i="1254"/>
  <c r="I43" i="1254"/>
  <c r="J42" i="1254"/>
  <c r="I42" i="1254"/>
  <c r="J41" i="1254"/>
  <c r="I41" i="1254"/>
  <c r="J40" i="1254"/>
  <c r="I40" i="1254"/>
  <c r="J39" i="1254"/>
  <c r="I39" i="1254"/>
  <c r="J38" i="1254"/>
  <c r="I38" i="1254"/>
  <c r="J37" i="1254"/>
  <c r="I37" i="1254"/>
  <c r="J36" i="1254"/>
  <c r="I36" i="1254"/>
  <c r="J35" i="1254"/>
  <c r="I35" i="1254"/>
  <c r="J34" i="1254"/>
  <c r="I34" i="1254"/>
  <c r="J33" i="1254"/>
  <c r="I33" i="1254"/>
  <c r="J32" i="1254"/>
  <c r="I32" i="1254"/>
  <c r="J31" i="1254"/>
  <c r="I31" i="1254"/>
  <c r="J30" i="1254"/>
  <c r="I30" i="1254"/>
  <c r="J29" i="1254"/>
  <c r="I29" i="1254"/>
  <c r="J28" i="1254"/>
  <c r="I28" i="1254"/>
  <c r="J27" i="1254"/>
  <c r="I27" i="1254"/>
  <c r="J26" i="1254"/>
  <c r="I26" i="1254"/>
  <c r="J25" i="1254"/>
  <c r="I25" i="1254"/>
  <c r="J24" i="1254"/>
  <c r="I24" i="1254"/>
  <c r="J23" i="1254"/>
  <c r="I23" i="1254"/>
  <c r="J22" i="1254"/>
  <c r="I22" i="1254"/>
  <c r="J21" i="1254"/>
  <c r="I21" i="1254"/>
  <c r="J20" i="1254"/>
  <c r="I20" i="1254"/>
  <c r="J56" i="1253"/>
  <c r="I56" i="1253"/>
  <c r="J55" i="1253"/>
  <c r="I55" i="1253"/>
  <c r="J54" i="1253"/>
  <c r="I54" i="1253"/>
  <c r="J53" i="1253"/>
  <c r="I53" i="1253"/>
  <c r="J52" i="1253"/>
  <c r="I52" i="1253"/>
  <c r="J51" i="1253"/>
  <c r="I51" i="1253"/>
  <c r="J50" i="1253"/>
  <c r="I50" i="1253"/>
  <c r="J49" i="1253"/>
  <c r="I49" i="1253"/>
  <c r="J48" i="1253"/>
  <c r="I48" i="1253"/>
  <c r="J47" i="1253"/>
  <c r="I47" i="1253"/>
  <c r="J46" i="1253"/>
  <c r="I46" i="1253"/>
  <c r="J45" i="1253"/>
  <c r="I45" i="1253"/>
  <c r="J44" i="1253"/>
  <c r="I44" i="1253"/>
  <c r="J43" i="1253"/>
  <c r="I43" i="1253"/>
  <c r="J42" i="1253"/>
  <c r="I42" i="1253"/>
  <c r="J41" i="1253"/>
  <c r="I41" i="1253"/>
  <c r="J40" i="1253"/>
  <c r="I40" i="1253"/>
  <c r="J39" i="1253"/>
  <c r="I39" i="1253"/>
  <c r="J38" i="1253"/>
  <c r="I38" i="1253"/>
  <c r="J37" i="1253"/>
  <c r="I37" i="1253"/>
  <c r="J36" i="1253"/>
  <c r="I36" i="1253"/>
  <c r="J35" i="1253"/>
  <c r="I35" i="1253"/>
  <c r="J34" i="1253"/>
  <c r="I34" i="1253"/>
  <c r="J33" i="1253"/>
  <c r="I33" i="1253"/>
  <c r="J32" i="1253"/>
  <c r="I32" i="1253"/>
  <c r="J31" i="1253"/>
  <c r="I31" i="1253"/>
  <c r="J30" i="1253"/>
  <c r="I30" i="1253"/>
  <c r="J29" i="1253"/>
  <c r="I29" i="1253"/>
  <c r="J28" i="1253"/>
  <c r="I28" i="1253"/>
  <c r="J27" i="1253"/>
  <c r="I27" i="1253"/>
  <c r="J26" i="1253"/>
  <c r="I26" i="1253"/>
  <c r="J25" i="1253"/>
  <c r="I25" i="1253"/>
  <c r="J24" i="1253"/>
  <c r="I24" i="1253"/>
  <c r="J23" i="1253"/>
  <c r="I23" i="1253"/>
  <c r="J22" i="1253"/>
  <c r="I22" i="1253"/>
  <c r="J21" i="1253"/>
  <c r="I21" i="1253"/>
  <c r="J20" i="1253"/>
  <c r="I20" i="1253"/>
  <c r="J60" i="1252"/>
  <c r="I60" i="1252"/>
  <c r="J59" i="1252"/>
  <c r="I59" i="1252"/>
  <c r="J58" i="1252"/>
  <c r="I58" i="1252"/>
  <c r="J57" i="1252"/>
  <c r="I57" i="1252"/>
  <c r="J56" i="1252"/>
  <c r="I56" i="1252"/>
  <c r="J55" i="1252"/>
  <c r="I55" i="1252"/>
  <c r="J54" i="1252"/>
  <c r="I54" i="1252"/>
  <c r="J53" i="1252"/>
  <c r="I53" i="1252"/>
  <c r="J52" i="1252"/>
  <c r="I52" i="1252"/>
  <c r="J51" i="1252"/>
  <c r="I51" i="1252"/>
  <c r="J50" i="1252"/>
  <c r="I50" i="1252"/>
  <c r="J49" i="1252"/>
  <c r="I49" i="1252"/>
  <c r="J48" i="1252"/>
  <c r="I48" i="1252"/>
  <c r="J47" i="1252"/>
  <c r="I47" i="1252"/>
  <c r="J46" i="1252"/>
  <c r="I46" i="1252"/>
  <c r="J45" i="1252"/>
  <c r="I45" i="1252"/>
  <c r="J44" i="1252"/>
  <c r="I44" i="1252"/>
  <c r="J43" i="1252"/>
  <c r="I43" i="1252"/>
  <c r="J42" i="1252"/>
  <c r="I42" i="1252"/>
  <c r="J41" i="1252"/>
  <c r="I41" i="1252"/>
  <c r="J40" i="1252"/>
  <c r="I40" i="1252"/>
  <c r="J39" i="1252"/>
  <c r="I39" i="1252"/>
  <c r="J38" i="1252"/>
  <c r="I38" i="1252"/>
  <c r="J37" i="1252"/>
  <c r="I37" i="1252"/>
  <c r="J36" i="1252"/>
  <c r="I36" i="1252"/>
  <c r="J35" i="1252"/>
  <c r="I35" i="1252"/>
  <c r="J34" i="1252"/>
  <c r="I34" i="1252"/>
  <c r="J33" i="1252"/>
  <c r="I33" i="1252"/>
  <c r="J32" i="1252"/>
  <c r="I32" i="1252"/>
  <c r="J31" i="1252"/>
  <c r="I31" i="1252"/>
  <c r="J30" i="1252"/>
  <c r="I30" i="1252"/>
  <c r="J29" i="1252"/>
  <c r="I29" i="1252"/>
  <c r="J28" i="1252"/>
  <c r="I28" i="1252"/>
  <c r="J27" i="1252"/>
  <c r="I27" i="1252"/>
  <c r="J26" i="1252"/>
  <c r="I26" i="1252"/>
  <c r="J25" i="1252"/>
  <c r="I25" i="1252"/>
  <c r="J24" i="1252"/>
  <c r="I24" i="1252"/>
  <c r="J59" i="1251"/>
  <c r="I59" i="1251"/>
  <c r="J58" i="1251"/>
  <c r="I58" i="1251"/>
  <c r="J57" i="1251"/>
  <c r="I57" i="1251"/>
  <c r="J56" i="1251"/>
  <c r="I56" i="1251"/>
  <c r="J55" i="1251"/>
  <c r="I55" i="1251"/>
  <c r="J54" i="1251"/>
  <c r="I54" i="1251"/>
  <c r="J53" i="1251"/>
  <c r="I53" i="1251"/>
  <c r="J52" i="1251"/>
  <c r="I52" i="1251"/>
  <c r="J51" i="1251"/>
  <c r="I51" i="1251"/>
  <c r="J50" i="1251"/>
  <c r="I50" i="1251"/>
  <c r="J49" i="1251"/>
  <c r="I49" i="1251"/>
  <c r="J48" i="1251"/>
  <c r="I48" i="1251"/>
  <c r="J47" i="1251"/>
  <c r="I47" i="1251"/>
  <c r="J46" i="1251"/>
  <c r="I46" i="1251"/>
  <c r="J45" i="1251"/>
  <c r="I45" i="1251"/>
  <c r="J44" i="1251"/>
  <c r="I44" i="1251"/>
  <c r="J43" i="1251"/>
  <c r="I43" i="1251"/>
  <c r="J42" i="1251"/>
  <c r="I42" i="1251"/>
  <c r="J41" i="1251"/>
  <c r="I41" i="1251"/>
  <c r="J40" i="1251"/>
  <c r="I40" i="1251"/>
  <c r="J39" i="1251"/>
  <c r="I39" i="1251"/>
  <c r="J38" i="1251"/>
  <c r="I38" i="1251"/>
  <c r="J37" i="1251"/>
  <c r="I37" i="1251"/>
  <c r="J36" i="1251"/>
  <c r="I36" i="1251"/>
  <c r="J35" i="1251"/>
  <c r="I35" i="1251"/>
  <c r="J34" i="1251"/>
  <c r="I34" i="1251"/>
  <c r="J33" i="1251"/>
  <c r="I33" i="1251"/>
  <c r="J32" i="1251"/>
  <c r="I32" i="1251"/>
  <c r="J31" i="1251"/>
  <c r="I31" i="1251"/>
  <c r="J30" i="1251"/>
  <c r="I30" i="1251"/>
  <c r="J29" i="1251"/>
  <c r="I29" i="1251"/>
  <c r="J28" i="1251"/>
  <c r="I28" i="1251"/>
  <c r="J27" i="1251"/>
  <c r="I27" i="1251"/>
  <c r="J26" i="1251"/>
  <c r="I26" i="1251"/>
  <c r="J25" i="1251"/>
  <c r="I25" i="1251"/>
  <c r="J24" i="1251"/>
  <c r="I24" i="1251"/>
  <c r="J23" i="1251"/>
  <c r="I23" i="1251"/>
  <c r="B41" i="1250"/>
  <c r="C39" i="1250" s="1"/>
  <c r="D40" i="1250"/>
  <c r="C40" i="1250"/>
  <c r="D39" i="1250"/>
  <c r="D38" i="1250"/>
  <c r="D37" i="1250"/>
  <c r="C37" i="1250"/>
  <c r="D36" i="1250"/>
  <c r="C36" i="1250"/>
  <c r="D35" i="1250"/>
  <c r="D34" i="1250"/>
  <c r="D33" i="1250"/>
  <c r="C33" i="1250"/>
  <c r="D32" i="1250"/>
  <c r="C32" i="1250"/>
  <c r="D31" i="1250"/>
  <c r="D30" i="1250"/>
  <c r="D29" i="1250"/>
  <c r="C29" i="1250"/>
  <c r="D28" i="1250"/>
  <c r="C28" i="1250"/>
  <c r="D27" i="1250"/>
  <c r="D26" i="1250"/>
  <c r="D25" i="1250"/>
  <c r="C25" i="1250"/>
  <c r="D24" i="1250"/>
  <c r="C24" i="1250"/>
  <c r="D23" i="1250"/>
  <c r="D22" i="1250"/>
  <c r="D21" i="1250"/>
  <c r="C21" i="1250"/>
  <c r="D20" i="1250"/>
  <c r="C20" i="1250"/>
  <c r="D19" i="1250"/>
  <c r="D18" i="1250"/>
  <c r="D17" i="1250"/>
  <c r="C17" i="1250"/>
  <c r="D16" i="1250"/>
  <c r="C16" i="1250"/>
  <c r="D15" i="1250"/>
  <c r="D14" i="1250"/>
  <c r="D13" i="1250"/>
  <c r="C13" i="1250"/>
  <c r="D12" i="1250"/>
  <c r="C12" i="1250"/>
  <c r="D11" i="1250"/>
  <c r="D10" i="1250"/>
  <c r="B41" i="1249"/>
  <c r="C39" i="1249" s="1"/>
  <c r="D40" i="1249"/>
  <c r="C40" i="1249"/>
  <c r="D39" i="1249"/>
  <c r="D38" i="1249"/>
  <c r="D37" i="1249"/>
  <c r="C37" i="1249"/>
  <c r="D36" i="1249"/>
  <c r="C36" i="1249"/>
  <c r="D35" i="1249"/>
  <c r="D34" i="1249"/>
  <c r="D33" i="1249"/>
  <c r="C33" i="1249"/>
  <c r="D32" i="1249"/>
  <c r="C32" i="1249"/>
  <c r="D31" i="1249"/>
  <c r="D30" i="1249"/>
  <c r="D29" i="1249"/>
  <c r="C29" i="1249"/>
  <c r="D28" i="1249"/>
  <c r="C28" i="1249"/>
  <c r="D27" i="1249"/>
  <c r="D26" i="1249"/>
  <c r="D25" i="1249"/>
  <c r="C25" i="1249"/>
  <c r="D24" i="1249"/>
  <c r="C24" i="1249"/>
  <c r="D23" i="1249"/>
  <c r="D22" i="1249"/>
  <c r="D21" i="1249"/>
  <c r="C21" i="1249"/>
  <c r="D20" i="1249"/>
  <c r="C20" i="1249"/>
  <c r="D19" i="1249"/>
  <c r="D18" i="1249"/>
  <c r="D17" i="1249"/>
  <c r="C17" i="1249"/>
  <c r="D16" i="1249"/>
  <c r="C16" i="1249"/>
  <c r="D15" i="1249"/>
  <c r="D14" i="1249"/>
  <c r="D13" i="1249"/>
  <c r="C13" i="1249"/>
  <c r="D12" i="1249"/>
  <c r="C12" i="1249"/>
  <c r="D11" i="1249"/>
  <c r="D10" i="1249"/>
  <c r="B41" i="1248"/>
  <c r="C39" i="1248" s="1"/>
  <c r="D40" i="1248"/>
  <c r="C40" i="1248"/>
  <c r="D39" i="1248"/>
  <c r="D38" i="1248"/>
  <c r="D37" i="1248"/>
  <c r="C37" i="1248"/>
  <c r="D36" i="1248"/>
  <c r="C36" i="1248"/>
  <c r="D35" i="1248"/>
  <c r="D34" i="1248"/>
  <c r="D33" i="1248"/>
  <c r="C33" i="1248"/>
  <c r="D32" i="1248"/>
  <c r="C32" i="1248"/>
  <c r="D31" i="1248"/>
  <c r="D30" i="1248"/>
  <c r="D29" i="1248"/>
  <c r="C29" i="1248"/>
  <c r="D28" i="1248"/>
  <c r="C28" i="1248"/>
  <c r="D27" i="1248"/>
  <c r="D26" i="1248"/>
  <c r="D25" i="1248"/>
  <c r="C25" i="1248"/>
  <c r="D24" i="1248"/>
  <c r="C24" i="1248"/>
  <c r="D23" i="1248"/>
  <c r="D22" i="1248"/>
  <c r="D21" i="1248"/>
  <c r="C21" i="1248"/>
  <c r="D20" i="1248"/>
  <c r="C20" i="1248"/>
  <c r="D19" i="1248"/>
  <c r="D18" i="1248"/>
  <c r="D17" i="1248"/>
  <c r="C17" i="1248"/>
  <c r="D16" i="1248"/>
  <c r="C16" i="1248"/>
  <c r="D15" i="1248"/>
  <c r="D14" i="1248"/>
  <c r="D13" i="1248"/>
  <c r="C13" i="1248"/>
  <c r="D12" i="1248"/>
  <c r="C12" i="1248"/>
  <c r="D11" i="1248"/>
  <c r="D10" i="1248"/>
  <c r="B40" i="1247"/>
  <c r="C38" i="1247" s="1"/>
  <c r="D39" i="1247"/>
  <c r="C39" i="1247"/>
  <c r="D38" i="1247"/>
  <c r="D37" i="1247"/>
  <c r="D36" i="1247"/>
  <c r="C36" i="1247"/>
  <c r="D35" i="1247"/>
  <c r="C35" i="1247"/>
  <c r="D34" i="1247"/>
  <c r="D33" i="1247"/>
  <c r="D32" i="1247"/>
  <c r="C32" i="1247"/>
  <c r="D31" i="1247"/>
  <c r="C31" i="1247"/>
  <c r="D30" i="1247"/>
  <c r="D29" i="1247"/>
  <c r="D28" i="1247"/>
  <c r="C28" i="1247"/>
  <c r="D27" i="1247"/>
  <c r="C27" i="1247"/>
  <c r="D26" i="1247"/>
  <c r="D25" i="1247"/>
  <c r="D24" i="1247"/>
  <c r="C24" i="1247"/>
  <c r="D23" i="1247"/>
  <c r="C23" i="1247"/>
  <c r="D22" i="1247"/>
  <c r="D21" i="1247"/>
  <c r="D20" i="1247"/>
  <c r="C20" i="1247"/>
  <c r="D19" i="1247"/>
  <c r="C19" i="1247"/>
  <c r="D18" i="1247"/>
  <c r="D17" i="1247"/>
  <c r="D16" i="1247"/>
  <c r="C16" i="1247"/>
  <c r="D15" i="1247"/>
  <c r="C15" i="1247"/>
  <c r="D14" i="1247"/>
  <c r="D13" i="1247"/>
  <c r="D12" i="1247"/>
  <c r="C12" i="1247"/>
  <c r="D11" i="1247"/>
  <c r="C11" i="1247"/>
  <c r="D10" i="1247"/>
  <c r="D9" i="1247"/>
  <c r="D18" i="1246"/>
  <c r="D17" i="1245"/>
  <c r="C21" i="1244"/>
  <c r="D17" i="1244"/>
  <c r="C21" i="1243"/>
  <c r="C20" i="1243"/>
  <c r="E11" i="1263" l="1"/>
  <c r="C11" i="1263"/>
  <c r="C13" i="1262"/>
  <c r="C9" i="1247"/>
  <c r="C13" i="1247"/>
  <c r="C17" i="1247"/>
  <c r="C21" i="1247"/>
  <c r="C25" i="1247"/>
  <c r="C29" i="1247"/>
  <c r="C33" i="1247"/>
  <c r="C37" i="1247"/>
  <c r="C10" i="1248"/>
  <c r="C14" i="1248"/>
  <c r="C18" i="1248"/>
  <c r="C22" i="1248"/>
  <c r="C26" i="1248"/>
  <c r="C30" i="1248"/>
  <c r="C34" i="1248"/>
  <c r="C38" i="1248"/>
  <c r="C10" i="1249"/>
  <c r="C14" i="1249"/>
  <c r="C18" i="1249"/>
  <c r="C22" i="1249"/>
  <c r="C26" i="1249"/>
  <c r="C30" i="1249"/>
  <c r="C34" i="1249"/>
  <c r="C38" i="1249"/>
  <c r="C10" i="1250"/>
  <c r="C14" i="1250"/>
  <c r="C18" i="1250"/>
  <c r="C22" i="1250"/>
  <c r="C26" i="1250"/>
  <c r="C30" i="1250"/>
  <c r="C34" i="1250"/>
  <c r="C38" i="1250"/>
  <c r="C10" i="1247"/>
  <c r="C14" i="1247"/>
  <c r="C18" i="1247"/>
  <c r="C22" i="1247"/>
  <c r="C26" i="1247"/>
  <c r="C30" i="1247"/>
  <c r="C34" i="1247"/>
  <c r="C11" i="1248"/>
  <c r="C15" i="1248"/>
  <c r="C19" i="1248"/>
  <c r="C23" i="1248"/>
  <c r="C27" i="1248"/>
  <c r="C31" i="1248"/>
  <c r="C35" i="1248"/>
  <c r="C11" i="1249"/>
  <c r="C15" i="1249"/>
  <c r="C19" i="1249"/>
  <c r="C23" i="1249"/>
  <c r="C27" i="1249"/>
  <c r="C31" i="1249"/>
  <c r="C35" i="1249"/>
  <c r="C11" i="1250"/>
  <c r="C15" i="1250"/>
  <c r="C19" i="1250"/>
  <c r="C23" i="1250"/>
  <c r="C27" i="1250"/>
  <c r="C31" i="1250"/>
  <c r="C35" i="1250"/>
  <c r="C41" i="1248" l="1"/>
  <c r="C40" i="1247"/>
  <c r="C41" i="1250"/>
  <c r="C41" i="1249"/>
  <c r="G39" i="1208" l="1"/>
  <c r="G38" i="1208"/>
  <c r="G37" i="1208"/>
  <c r="G36" i="1208"/>
  <c r="G35" i="1208"/>
  <c r="G34" i="1208"/>
  <c r="G33" i="1208"/>
  <c r="G32" i="1208"/>
  <c r="G31" i="1208"/>
  <c r="G30" i="1208"/>
  <c r="G29" i="1208"/>
  <c r="G28" i="1208"/>
  <c r="G27" i="1208"/>
  <c r="G26" i="1208"/>
  <c r="G25" i="1208"/>
  <c r="G24" i="1208"/>
  <c r="G23" i="1208"/>
  <c r="G22" i="1208"/>
  <c r="G21" i="1208"/>
  <c r="G20" i="1208"/>
  <c r="G19" i="1208"/>
  <c r="G18" i="1208"/>
  <c r="G17" i="1208"/>
  <c r="G16" i="1208"/>
  <c r="G15" i="1208"/>
  <c r="G14" i="1208"/>
  <c r="G13" i="1208"/>
  <c r="G12" i="1208"/>
  <c r="G11" i="1208"/>
  <c r="G10" i="1208"/>
  <c r="G9" i="1208"/>
  <c r="G8" i="1208"/>
  <c r="G7" i="1208"/>
  <c r="G39" i="1207"/>
  <c r="G38" i="1207"/>
  <c r="G37" i="1207"/>
  <c r="G36" i="1207"/>
  <c r="G35" i="1207"/>
  <c r="G34" i="1207"/>
  <c r="G33" i="1207"/>
  <c r="G32" i="1207"/>
  <c r="G31" i="1207"/>
  <c r="G30" i="1207"/>
  <c r="G29" i="1207"/>
  <c r="G28" i="1207"/>
  <c r="G27" i="1207"/>
  <c r="G26" i="1207"/>
  <c r="G25" i="1207"/>
  <c r="G24" i="1207"/>
  <c r="G23" i="1207"/>
  <c r="G22" i="1207"/>
  <c r="G21" i="1207"/>
  <c r="G20" i="1207"/>
  <c r="G19" i="1207"/>
  <c r="G18" i="1207"/>
  <c r="G17" i="1207"/>
  <c r="G16" i="1207"/>
  <c r="G15" i="1207"/>
  <c r="G14" i="1207"/>
  <c r="G13" i="1207"/>
  <c r="G12" i="1207"/>
  <c r="G11" i="1207"/>
  <c r="G10" i="1207"/>
  <c r="G9" i="1207"/>
  <c r="G8" i="1207"/>
  <c r="G7" i="1207"/>
  <c r="G39" i="1206"/>
  <c r="G38" i="1206"/>
  <c r="G37" i="1206"/>
  <c r="G36" i="1206"/>
  <c r="G35" i="1206"/>
  <c r="G34" i="1206"/>
  <c r="G33" i="1206"/>
  <c r="G32" i="1206"/>
  <c r="G31" i="1206"/>
  <c r="G30" i="1206"/>
  <c r="G29" i="1206"/>
  <c r="G28" i="1206"/>
  <c r="G27" i="1206"/>
  <c r="G26" i="1206"/>
  <c r="G25" i="1206"/>
  <c r="G24" i="1206"/>
  <c r="G23" i="1206"/>
  <c r="G22" i="1206"/>
  <c r="G21" i="1206"/>
  <c r="G20" i="1206"/>
  <c r="G19" i="1206"/>
  <c r="G18" i="1206"/>
  <c r="G17" i="1206"/>
  <c r="G16" i="1206"/>
  <c r="G15" i="1206"/>
  <c r="G14" i="1206"/>
  <c r="G13" i="1206"/>
  <c r="G12" i="1206"/>
  <c r="G11" i="1206"/>
  <c r="G10" i="1206"/>
  <c r="G9" i="1206"/>
  <c r="G8" i="1206"/>
  <c r="G7" i="1206"/>
  <c r="G39" i="1205"/>
  <c r="G38" i="1205"/>
  <c r="G37" i="1205"/>
  <c r="G36" i="1205"/>
  <c r="G35" i="1205"/>
  <c r="G34" i="1205"/>
  <c r="G33" i="1205"/>
  <c r="G32" i="1205"/>
  <c r="G31" i="1205"/>
  <c r="G30" i="1205"/>
  <c r="G29" i="1205"/>
  <c r="G28" i="1205"/>
  <c r="G27" i="1205"/>
  <c r="G26" i="1205"/>
  <c r="G25" i="1205"/>
  <c r="G24" i="1205"/>
  <c r="G23" i="1205"/>
  <c r="G22" i="1205"/>
  <c r="G21" i="1205"/>
  <c r="G20" i="1205"/>
  <c r="G19" i="1205"/>
  <c r="G18" i="1205"/>
  <c r="G17" i="1205"/>
  <c r="G16" i="1205"/>
  <c r="G15" i="1205"/>
  <c r="G14" i="1205"/>
  <c r="G13" i="1205"/>
  <c r="G12" i="1205"/>
  <c r="G11" i="1205"/>
  <c r="G10" i="1205"/>
  <c r="G9" i="1205"/>
  <c r="G8" i="1205"/>
  <c r="G7" i="1205"/>
  <c r="G39" i="1204"/>
  <c r="G38" i="1204"/>
  <c r="G37" i="1204"/>
  <c r="G36" i="1204"/>
  <c r="G35" i="1204"/>
  <c r="G34" i="1204"/>
  <c r="G33" i="1204"/>
  <c r="G32" i="1204"/>
  <c r="G31" i="1204"/>
  <c r="G30" i="1204"/>
  <c r="G29" i="1204"/>
  <c r="G28" i="1204"/>
  <c r="G27" i="1204"/>
  <c r="G26" i="1204"/>
  <c r="G25" i="1204"/>
  <c r="G24" i="1204"/>
  <c r="G23" i="1204"/>
  <c r="G22" i="1204"/>
  <c r="G21" i="1204"/>
  <c r="G20" i="1204"/>
  <c r="G19" i="1204"/>
  <c r="G18" i="1204"/>
  <c r="G17" i="1204"/>
  <c r="G16" i="1204"/>
  <c r="G15" i="1204"/>
  <c r="G14" i="1204"/>
  <c r="G13" i="1204"/>
  <c r="G12" i="1204"/>
  <c r="G11" i="1204"/>
  <c r="G10" i="1204"/>
  <c r="G9" i="1204"/>
  <c r="G8" i="1204"/>
  <c r="G7" i="1204"/>
  <c r="G38" i="1203"/>
  <c r="G37" i="1203"/>
  <c r="G36" i="1203"/>
  <c r="G35" i="1203"/>
  <c r="G34" i="1203"/>
  <c r="G33" i="1203"/>
  <c r="G32" i="1203"/>
  <c r="G31" i="1203"/>
  <c r="G30" i="1203"/>
  <c r="G29" i="1203"/>
  <c r="G28" i="1203"/>
  <c r="G27" i="1203"/>
  <c r="G26" i="1203"/>
  <c r="G25" i="1203"/>
  <c r="G24" i="1203"/>
  <c r="G23" i="1203"/>
  <c r="G22" i="1203"/>
  <c r="G21" i="1203"/>
  <c r="G20" i="1203"/>
  <c r="G19" i="1203"/>
  <c r="G18" i="1203"/>
  <c r="G17" i="1203"/>
  <c r="G16" i="1203"/>
  <c r="G15" i="1203"/>
  <c r="G14" i="1203"/>
  <c r="G13" i="1203"/>
  <c r="G12" i="1203"/>
  <c r="G11" i="1203"/>
  <c r="G10" i="1203"/>
  <c r="G9" i="1203"/>
  <c r="G8" i="1203"/>
  <c r="G7" i="1203"/>
  <c r="G134" i="1199" l="1"/>
  <c r="G133" i="1199"/>
  <c r="H74" i="1198" l="1"/>
  <c r="E74" i="1198"/>
  <c r="D74" i="1198"/>
  <c r="H73" i="1198"/>
  <c r="E73" i="1198"/>
  <c r="D73" i="1198"/>
  <c r="H72" i="1198"/>
  <c r="E72" i="1198"/>
  <c r="D72" i="1198"/>
  <c r="H71" i="1198"/>
  <c r="E71" i="1198"/>
  <c r="D71" i="1198"/>
  <c r="H70" i="1198"/>
  <c r="E70" i="1198"/>
  <c r="D70" i="1198"/>
  <c r="H69" i="1198"/>
  <c r="E69" i="1198"/>
  <c r="D69" i="1198"/>
  <c r="H68" i="1198"/>
  <c r="E68" i="1198"/>
  <c r="D68" i="1198"/>
  <c r="H67" i="1198"/>
  <c r="E67" i="1198"/>
  <c r="D67" i="1198"/>
  <c r="H66" i="1198"/>
  <c r="E66" i="1198"/>
  <c r="D66" i="1198"/>
  <c r="H65" i="1198"/>
  <c r="E65" i="1198"/>
  <c r="D65" i="1198"/>
  <c r="H64" i="1198"/>
  <c r="E64" i="1198"/>
  <c r="D64" i="1198"/>
  <c r="H63" i="1198"/>
  <c r="E63" i="1198"/>
  <c r="D63" i="1198"/>
  <c r="H62" i="1198"/>
  <c r="E62" i="1198"/>
  <c r="D62" i="1198"/>
  <c r="H61" i="1198"/>
  <c r="E61" i="1198"/>
  <c r="D61" i="1198"/>
  <c r="H60" i="1198"/>
  <c r="E60" i="1198"/>
  <c r="D60" i="1198"/>
  <c r="H59" i="1198"/>
  <c r="E59" i="1198"/>
  <c r="D59" i="1198"/>
  <c r="H58" i="1198"/>
  <c r="E58" i="1198"/>
  <c r="D58" i="1198"/>
  <c r="H57" i="1198"/>
  <c r="E57" i="1198"/>
  <c r="D57" i="1198"/>
  <c r="H56" i="1198"/>
  <c r="E56" i="1198"/>
  <c r="D56" i="1198"/>
  <c r="H55" i="1198"/>
  <c r="E55" i="1198"/>
  <c r="D55" i="1198"/>
  <c r="H54" i="1198"/>
  <c r="E54" i="1198"/>
  <c r="D54" i="1198"/>
  <c r="H53" i="1198"/>
  <c r="E53" i="1198"/>
  <c r="D53" i="1198"/>
  <c r="H52" i="1198"/>
  <c r="E52" i="1198"/>
  <c r="D52" i="1198"/>
  <c r="H51" i="1198"/>
  <c r="E51" i="1198"/>
  <c r="D51" i="1198"/>
  <c r="H50" i="1198"/>
  <c r="E50" i="1198"/>
  <c r="D50" i="1198"/>
  <c r="H49" i="1198"/>
  <c r="E49" i="1198"/>
  <c r="D49" i="1198"/>
  <c r="H48" i="1198"/>
  <c r="E48" i="1198"/>
  <c r="D48" i="1198"/>
  <c r="H47" i="1198"/>
  <c r="E47" i="1198"/>
  <c r="D47" i="1198"/>
  <c r="H46" i="1198"/>
  <c r="E46" i="1198"/>
  <c r="D46" i="1198"/>
  <c r="H45" i="1198"/>
  <c r="E45" i="1198"/>
  <c r="D45" i="1198"/>
  <c r="H44" i="1198"/>
  <c r="E44" i="1198"/>
  <c r="D44" i="1198"/>
  <c r="H43" i="1198"/>
  <c r="E43" i="1198"/>
  <c r="D43" i="1198"/>
  <c r="H42" i="1198"/>
  <c r="E42" i="1198"/>
  <c r="D42" i="1198"/>
  <c r="H40" i="1197"/>
  <c r="G40" i="1197"/>
  <c r="E39" i="1196"/>
  <c r="E38" i="1196"/>
  <c r="E37" i="1196"/>
  <c r="E36" i="1196"/>
  <c r="E35" i="1196"/>
  <c r="E34" i="1196"/>
  <c r="E33" i="1196"/>
  <c r="E32" i="1196"/>
  <c r="E31" i="1196"/>
  <c r="E30" i="1196"/>
  <c r="E29" i="1196"/>
  <c r="E28" i="1196"/>
  <c r="E27" i="1196"/>
  <c r="E26" i="1196"/>
  <c r="E25" i="1196"/>
  <c r="E24" i="1196"/>
  <c r="E23" i="1196"/>
  <c r="E22" i="1196"/>
  <c r="E21" i="1196"/>
  <c r="E20" i="1196"/>
  <c r="E19" i="1196"/>
  <c r="E18" i="1196"/>
  <c r="E17" i="1196"/>
  <c r="E16" i="1196"/>
  <c r="E15" i="1196"/>
  <c r="E14" i="1196"/>
  <c r="E13" i="1196"/>
  <c r="E12" i="1196"/>
  <c r="E11" i="1196"/>
  <c r="E10" i="1196"/>
  <c r="E9" i="1196"/>
  <c r="E8" i="1196"/>
  <c r="E7" i="1196"/>
  <c r="E39" i="1195"/>
  <c r="E38" i="1195"/>
  <c r="E37" i="1195"/>
  <c r="E36" i="1195"/>
  <c r="E35" i="1195"/>
  <c r="E34" i="1195"/>
  <c r="E33" i="1195"/>
  <c r="E32" i="1195"/>
  <c r="E31" i="1195"/>
  <c r="E30" i="1195"/>
  <c r="E29" i="1195"/>
  <c r="E28" i="1195"/>
  <c r="E27" i="1195"/>
  <c r="E26" i="1195"/>
  <c r="E25" i="1195"/>
  <c r="E24" i="1195"/>
  <c r="E23" i="1195"/>
  <c r="E22" i="1195"/>
  <c r="E21" i="1195"/>
  <c r="E20" i="1195"/>
  <c r="E19" i="1195"/>
  <c r="E18" i="1195"/>
  <c r="E17" i="1195"/>
  <c r="E16" i="1195"/>
  <c r="E15" i="1195"/>
  <c r="E14" i="1195"/>
  <c r="E13" i="1195"/>
  <c r="E12" i="1195"/>
  <c r="E11" i="1195"/>
  <c r="E10" i="1195"/>
  <c r="E9" i="1195"/>
  <c r="E8" i="1195"/>
  <c r="F39" i="1193"/>
  <c r="F38" i="1193"/>
  <c r="F37" i="1193"/>
  <c r="F36" i="1193"/>
  <c r="F35" i="1193"/>
  <c r="F34" i="1193"/>
  <c r="F33" i="1193"/>
  <c r="F32" i="1193"/>
  <c r="F31" i="1193"/>
  <c r="F30" i="1193"/>
  <c r="F29" i="1193"/>
  <c r="F28" i="1193"/>
  <c r="F27" i="1193"/>
  <c r="F26" i="1193"/>
  <c r="F25" i="1193"/>
  <c r="F24" i="1193"/>
  <c r="F23" i="1193"/>
  <c r="F22" i="1193"/>
  <c r="F21" i="1193"/>
  <c r="F20" i="1193"/>
  <c r="F19" i="1193"/>
  <c r="F18" i="1193"/>
  <c r="F17" i="1193"/>
  <c r="F16" i="1193"/>
  <c r="F15" i="1193"/>
  <c r="F14" i="1193"/>
  <c r="F13" i="1193"/>
  <c r="F12" i="1193"/>
  <c r="F11" i="1193"/>
  <c r="F10" i="1193"/>
  <c r="F9" i="1193"/>
  <c r="F8" i="1193"/>
  <c r="F7" i="1193"/>
  <c r="E39" i="1192"/>
  <c r="E38" i="1192"/>
  <c r="E37" i="1192"/>
  <c r="E36" i="1192"/>
  <c r="E35" i="1192"/>
  <c r="E34" i="1192"/>
  <c r="E33" i="1192"/>
  <c r="E32" i="1192"/>
  <c r="E31" i="1192"/>
  <c r="E30" i="1192"/>
  <c r="E29" i="1192"/>
  <c r="E28" i="1192"/>
  <c r="E27" i="1192"/>
  <c r="E26" i="1192"/>
  <c r="E25" i="1192"/>
  <c r="E24" i="1192"/>
  <c r="E23" i="1192"/>
  <c r="E22" i="1192"/>
  <c r="E21" i="1192"/>
  <c r="E20" i="1192"/>
  <c r="E19" i="1192"/>
  <c r="E18" i="1192"/>
  <c r="E17" i="1192"/>
  <c r="E16" i="1192"/>
  <c r="E15" i="1192"/>
  <c r="E14" i="1192"/>
  <c r="E13" i="1192"/>
  <c r="E12" i="1192"/>
  <c r="E11" i="1192"/>
  <c r="E10" i="1192"/>
  <c r="E9" i="1192"/>
  <c r="E8" i="1192"/>
  <c r="E7" i="1192"/>
  <c r="E39" i="1191"/>
  <c r="E38" i="1191"/>
  <c r="E37" i="1191"/>
  <c r="E36" i="1191"/>
  <c r="E35" i="1191"/>
  <c r="E34" i="1191"/>
  <c r="E33" i="1191"/>
  <c r="E32" i="1191"/>
  <c r="E31" i="1191"/>
  <c r="E30" i="1191"/>
  <c r="E29" i="1191"/>
  <c r="E28" i="1191"/>
  <c r="E27" i="1191"/>
  <c r="E26" i="1191"/>
  <c r="E25" i="1191"/>
  <c r="E24" i="1191"/>
  <c r="E23" i="1191"/>
  <c r="E22" i="1191"/>
  <c r="E21" i="1191"/>
  <c r="E20" i="1191"/>
  <c r="E19" i="1191"/>
  <c r="E18" i="1191"/>
  <c r="E17" i="1191"/>
  <c r="E16" i="1191"/>
  <c r="E15" i="1191"/>
  <c r="E14" i="1191"/>
  <c r="E13" i="1191"/>
  <c r="E12" i="1191"/>
  <c r="E11" i="1191"/>
  <c r="E10" i="1191"/>
  <c r="E9" i="1191"/>
  <c r="E8" i="1191"/>
  <c r="I260" i="1190"/>
  <c r="I259" i="1190"/>
  <c r="I258" i="1190"/>
  <c r="I257" i="1190"/>
  <c r="I256" i="1190"/>
  <c r="I255" i="1190"/>
  <c r="I254" i="1190"/>
  <c r="I253" i="1190"/>
  <c r="I252" i="1190"/>
  <c r="I251" i="1190"/>
  <c r="I250" i="1190"/>
  <c r="I249" i="1190"/>
  <c r="I248" i="1190"/>
  <c r="I247" i="1190"/>
  <c r="I246" i="1190"/>
  <c r="G28" i="1189"/>
  <c r="G27" i="1189"/>
  <c r="G26" i="1189"/>
  <c r="G25" i="1189"/>
  <c r="G24" i="1189"/>
  <c r="G23" i="1189"/>
  <c r="G22" i="1189"/>
  <c r="G21" i="1189"/>
  <c r="G20" i="1189"/>
  <c r="G19" i="1189"/>
  <c r="G18" i="1189"/>
  <c r="G17" i="1189"/>
  <c r="G16" i="1189"/>
  <c r="G15" i="1189"/>
  <c r="G14" i="1189"/>
  <c r="G13" i="1189"/>
  <c r="G12" i="1189"/>
  <c r="G11" i="1189"/>
  <c r="G10" i="1189"/>
  <c r="G9" i="1189"/>
  <c r="G8" i="1189"/>
  <c r="G7" i="1189"/>
  <c r="C38" i="1187" l="1"/>
  <c r="C37" i="1187"/>
  <c r="C36" i="1187"/>
  <c r="C35" i="1187"/>
  <c r="C34" i="1187"/>
  <c r="C33" i="1187"/>
  <c r="C32" i="1187"/>
  <c r="C31" i="1187"/>
  <c r="C30" i="1187"/>
  <c r="C29" i="1187"/>
  <c r="C28" i="1187"/>
  <c r="C27" i="1187"/>
  <c r="C26" i="1187"/>
  <c r="C25" i="1187"/>
  <c r="C24" i="1187"/>
  <c r="C23" i="1187"/>
  <c r="C22" i="1187"/>
  <c r="C21" i="1187"/>
  <c r="C20" i="1187"/>
  <c r="C19" i="1187"/>
  <c r="C18" i="1187"/>
  <c r="C17" i="1187"/>
  <c r="C16" i="1187"/>
  <c r="C15" i="1187"/>
  <c r="C14" i="1187"/>
  <c r="C13" i="1187"/>
  <c r="C12" i="1187"/>
  <c r="C11" i="1187"/>
  <c r="C10" i="1187"/>
  <c r="C9" i="1187"/>
  <c r="C8" i="1187"/>
  <c r="C7" i="1187"/>
  <c r="C6" i="1187"/>
  <c r="C22" i="1186"/>
  <c r="C21" i="1186"/>
  <c r="C20" i="1186"/>
  <c r="C19" i="1186"/>
  <c r="C18" i="1186"/>
  <c r="C17" i="1186"/>
  <c r="C16" i="1186"/>
  <c r="C15" i="1186"/>
  <c r="C14" i="1186"/>
  <c r="C13" i="1186"/>
  <c r="C12" i="1186"/>
  <c r="C11" i="1186"/>
  <c r="C10" i="1186"/>
  <c r="C9" i="1186"/>
  <c r="C8" i="1186"/>
  <c r="C7" i="1186"/>
  <c r="G42" i="1185" l="1"/>
  <c r="F42" i="1185"/>
  <c r="E42" i="1185"/>
  <c r="G41" i="1185"/>
  <c r="F41" i="1185"/>
  <c r="E41" i="1185"/>
  <c r="G40" i="1185"/>
  <c r="F40" i="1185"/>
  <c r="E40" i="1185"/>
  <c r="G39" i="1185"/>
  <c r="F39" i="1185"/>
  <c r="E39" i="1185"/>
  <c r="G38" i="1185"/>
  <c r="F38" i="1185"/>
  <c r="E38" i="1185"/>
  <c r="G37" i="1185"/>
  <c r="F37" i="1185"/>
  <c r="E37" i="1185"/>
  <c r="G36" i="1185"/>
  <c r="F36" i="1185"/>
  <c r="E36" i="1185"/>
  <c r="G35" i="1185"/>
  <c r="F35" i="1185"/>
  <c r="E35" i="1185"/>
  <c r="G34" i="1185"/>
  <c r="F34" i="1185"/>
  <c r="E34" i="1185"/>
  <c r="G33" i="1185"/>
  <c r="F33" i="1185"/>
  <c r="E33" i="1185"/>
  <c r="G32" i="1185"/>
  <c r="F32" i="1185"/>
  <c r="E32" i="1185"/>
  <c r="G31" i="1185"/>
  <c r="F31" i="1185"/>
  <c r="E31" i="1185"/>
  <c r="G30" i="1185"/>
  <c r="F30" i="1185"/>
  <c r="E30" i="1185"/>
  <c r="G29" i="1185"/>
  <c r="F29" i="1185"/>
  <c r="E29" i="1185"/>
  <c r="G28" i="1185"/>
  <c r="F28" i="1185"/>
  <c r="E28" i="1185"/>
  <c r="G27" i="1185"/>
  <c r="F27" i="1185"/>
  <c r="E27" i="1185"/>
  <c r="G26" i="1185"/>
  <c r="F26" i="1185"/>
  <c r="E26" i="1185"/>
  <c r="G25" i="1185"/>
  <c r="F25" i="1185"/>
  <c r="E25" i="1185"/>
  <c r="G24" i="1185"/>
  <c r="F24" i="1185"/>
  <c r="E24" i="1185"/>
  <c r="G23" i="1185"/>
  <c r="F23" i="1185"/>
  <c r="E23" i="1185"/>
  <c r="G22" i="1185"/>
  <c r="F22" i="1185"/>
  <c r="E22" i="1185"/>
  <c r="G21" i="1185"/>
  <c r="F21" i="1185"/>
  <c r="E21" i="1185"/>
  <c r="G20" i="1185"/>
  <c r="F20" i="1185"/>
  <c r="E20" i="1185"/>
  <c r="G19" i="1185"/>
  <c r="F19" i="1185"/>
  <c r="E19" i="1185"/>
  <c r="G18" i="1185"/>
  <c r="F18" i="1185"/>
  <c r="E18" i="1185"/>
  <c r="G17" i="1185"/>
  <c r="F17" i="1185"/>
  <c r="E17" i="1185"/>
  <c r="G16" i="1185"/>
  <c r="F16" i="1185"/>
  <c r="E16" i="1185"/>
  <c r="G15" i="1185"/>
  <c r="F15" i="1185"/>
  <c r="E15" i="1185"/>
  <c r="G14" i="1185"/>
  <c r="F14" i="1185"/>
  <c r="E14" i="1185"/>
  <c r="G13" i="1185"/>
  <c r="F13" i="1185"/>
  <c r="E13" i="1185"/>
  <c r="G12" i="1185"/>
  <c r="F12" i="1185"/>
  <c r="E12" i="1185"/>
  <c r="G11" i="1185"/>
  <c r="F11" i="1185"/>
  <c r="E11" i="1185"/>
  <c r="G10" i="1185"/>
  <c r="F10" i="1185"/>
  <c r="E10" i="1185"/>
  <c r="K46" i="1184"/>
  <c r="L45" i="1184"/>
  <c r="K45" i="1184"/>
  <c r="L44" i="1184"/>
  <c r="K44" i="1184"/>
  <c r="K40" i="1183"/>
  <c r="L39" i="1183"/>
  <c r="K39" i="1183"/>
  <c r="L38" i="1183"/>
  <c r="K38" i="1183"/>
  <c r="K41" i="1182"/>
  <c r="L40" i="1182"/>
  <c r="K40" i="1182"/>
  <c r="L39" i="1182"/>
  <c r="K39" i="1182"/>
  <c r="E10" i="1181"/>
  <c r="D10" i="1181"/>
  <c r="C10" i="1181"/>
  <c r="E9" i="1181"/>
  <c r="D9" i="1181"/>
  <c r="C9" i="1181"/>
  <c r="D41" i="1180" l="1"/>
  <c r="D40" i="1180"/>
  <c r="D38" i="1180"/>
  <c r="D37" i="1180"/>
  <c r="D36" i="1180"/>
  <c r="D35" i="1180"/>
  <c r="D34" i="1180"/>
  <c r="D33" i="1180"/>
  <c r="D32" i="1180"/>
  <c r="D31" i="1180"/>
  <c r="D30" i="1180"/>
  <c r="D29" i="1180"/>
  <c r="D28" i="1180"/>
  <c r="D27" i="1180"/>
  <c r="D26" i="1180"/>
  <c r="D25" i="1180"/>
  <c r="D24" i="1180"/>
  <c r="D23" i="1180"/>
  <c r="D22" i="1180"/>
  <c r="D21" i="1180"/>
  <c r="D20" i="1180"/>
  <c r="D19" i="1180"/>
  <c r="D18" i="1180"/>
  <c r="D17" i="1180"/>
  <c r="D16" i="1180"/>
  <c r="D15" i="1180"/>
  <c r="D14" i="1180"/>
  <c r="D13" i="1180"/>
  <c r="D12" i="1180"/>
  <c r="D11" i="1180"/>
  <c r="D10" i="1180"/>
  <c r="D9" i="1180"/>
  <c r="D8" i="1180"/>
  <c r="D7" i="1180"/>
  <c r="D40" i="1179"/>
  <c r="D41" i="1179" s="1"/>
  <c r="D38" i="1179"/>
  <c r="D37" i="1179"/>
  <c r="D36" i="1179"/>
  <c r="D35" i="1179"/>
  <c r="D34" i="1179"/>
  <c r="D33" i="1179"/>
  <c r="D32" i="1179"/>
  <c r="D31" i="1179"/>
  <c r="D30" i="1179"/>
  <c r="D29" i="1179"/>
  <c r="D28" i="1179"/>
  <c r="D27" i="1179"/>
  <c r="D26" i="1179"/>
  <c r="D25" i="1179"/>
  <c r="D24" i="1179"/>
  <c r="D23" i="1179"/>
  <c r="D22" i="1179"/>
  <c r="D21" i="1179"/>
  <c r="D20" i="1179"/>
  <c r="D19" i="1179"/>
  <c r="D18" i="1179"/>
  <c r="D17" i="1179"/>
  <c r="D16" i="1179"/>
  <c r="D15" i="1179"/>
  <c r="D14" i="1179"/>
  <c r="D13" i="1179"/>
  <c r="D12" i="1179"/>
  <c r="D11" i="1179"/>
  <c r="D10" i="1179"/>
  <c r="D9" i="1179"/>
  <c r="D8" i="1179"/>
  <c r="D7" i="1179"/>
  <c r="D40" i="1178"/>
  <c r="D41" i="1178" s="1"/>
  <c r="D38" i="1178"/>
  <c r="D37" i="1178"/>
  <c r="D36" i="1178"/>
  <c r="D35" i="1178"/>
  <c r="D34" i="1178"/>
  <c r="D33" i="1178"/>
  <c r="D32" i="1178"/>
  <c r="D31" i="1178"/>
  <c r="D30" i="1178"/>
  <c r="D29" i="1178"/>
  <c r="D28" i="1178"/>
  <c r="D27" i="1178"/>
  <c r="D26" i="1178"/>
  <c r="D25" i="1178"/>
  <c r="D24" i="1178"/>
  <c r="D23" i="1178"/>
  <c r="D22" i="1178"/>
  <c r="D21" i="1178"/>
  <c r="D20" i="1178"/>
  <c r="D19" i="1178"/>
  <c r="D18" i="1178"/>
  <c r="D17" i="1178"/>
  <c r="D16" i="1178"/>
  <c r="D15" i="1178"/>
  <c r="D14" i="1178"/>
  <c r="D13" i="1178"/>
  <c r="D12" i="1178"/>
  <c r="D11" i="1178"/>
  <c r="D10" i="1178"/>
  <c r="D9" i="1178"/>
  <c r="D8" i="1178"/>
  <c r="D7" i="1178"/>
  <c r="D40" i="1177"/>
  <c r="D41" i="1177" s="1"/>
  <c r="D38" i="1177"/>
  <c r="D37" i="1177"/>
  <c r="D36" i="1177"/>
  <c r="D35" i="1177"/>
  <c r="D34" i="1177"/>
  <c r="D33" i="1177"/>
  <c r="D32" i="1177"/>
  <c r="D31" i="1177"/>
  <c r="D30" i="1177"/>
  <c r="D29" i="1177"/>
  <c r="D28" i="1177"/>
  <c r="D27" i="1177"/>
  <c r="D26" i="1177"/>
  <c r="D25" i="1177"/>
  <c r="D24" i="1177"/>
  <c r="D23" i="1177"/>
  <c r="D22" i="1177"/>
  <c r="D21" i="1177"/>
  <c r="D20" i="1177"/>
  <c r="D19" i="1177"/>
  <c r="D18" i="1177"/>
  <c r="D17" i="1177"/>
  <c r="D16" i="1177"/>
  <c r="D15" i="1177"/>
  <c r="D14" i="1177"/>
  <c r="D13" i="1177"/>
  <c r="D12" i="1177"/>
  <c r="D11" i="1177"/>
  <c r="D10" i="1177"/>
  <c r="D9" i="1177"/>
  <c r="D8" i="1177"/>
  <c r="D7" i="1177"/>
  <c r="D41" i="1176"/>
  <c r="D40" i="1176"/>
  <c r="D38" i="1176"/>
  <c r="D37" i="1176"/>
  <c r="D36" i="1176"/>
  <c r="D35" i="1176"/>
  <c r="D34" i="1176"/>
  <c r="D33" i="1176"/>
  <c r="D32" i="1176"/>
  <c r="D31" i="1176"/>
  <c r="D30" i="1176"/>
  <c r="D29" i="1176"/>
  <c r="D28" i="1176"/>
  <c r="D27" i="1176"/>
  <c r="D26" i="1176"/>
  <c r="D25" i="1176"/>
  <c r="D24" i="1176"/>
  <c r="D23" i="1176"/>
  <c r="D22" i="1176"/>
  <c r="D21" i="1176"/>
  <c r="D20" i="1176"/>
  <c r="D19" i="1176"/>
  <c r="D18" i="1176"/>
  <c r="D17" i="1176"/>
  <c r="D16" i="1176"/>
  <c r="D15" i="1176"/>
  <c r="D14" i="1176"/>
  <c r="D13" i="1176"/>
  <c r="D12" i="1176"/>
  <c r="D11" i="1176"/>
  <c r="D10" i="1176"/>
  <c r="D9" i="1176"/>
  <c r="D8" i="1176"/>
  <c r="D7" i="1176"/>
  <c r="D40" i="1175"/>
  <c r="D41" i="1175" s="1"/>
  <c r="D38" i="1175"/>
  <c r="D37" i="1175"/>
  <c r="D36" i="1175"/>
  <c r="D35" i="1175"/>
  <c r="D34" i="1175"/>
  <c r="D33" i="1175"/>
  <c r="D32" i="1175"/>
  <c r="D31" i="1175"/>
  <c r="D30" i="1175"/>
  <c r="D29" i="1175"/>
  <c r="D28" i="1175"/>
  <c r="D27" i="1175"/>
  <c r="D26" i="1175"/>
  <c r="D25" i="1175"/>
  <c r="D24" i="1175"/>
  <c r="D23" i="1175"/>
  <c r="D22" i="1175"/>
  <c r="D21" i="1175"/>
  <c r="D20" i="1175"/>
  <c r="D19" i="1175"/>
  <c r="D18" i="1175"/>
  <c r="D17" i="1175"/>
  <c r="D16" i="1175"/>
  <c r="D15" i="1175"/>
  <c r="D14" i="1175"/>
  <c r="D13" i="1175"/>
  <c r="D12" i="1175"/>
  <c r="D11" i="1175"/>
  <c r="D10" i="1175"/>
  <c r="D9" i="1175"/>
  <c r="D8" i="1175"/>
  <c r="D7" i="1175"/>
  <c r="D40" i="1174"/>
  <c r="D41" i="1174" s="1"/>
  <c r="D38" i="1174"/>
  <c r="D37" i="1174"/>
  <c r="D36" i="1174"/>
  <c r="D35" i="1174"/>
  <c r="D34" i="1174"/>
  <c r="D33" i="1174"/>
  <c r="D32" i="1174"/>
  <c r="D31" i="1174"/>
  <c r="D30" i="1174"/>
  <c r="D29" i="1174"/>
  <c r="D28" i="1174"/>
  <c r="D27" i="1174"/>
  <c r="D26" i="1174"/>
  <c r="D25" i="1174"/>
  <c r="D24" i="1174"/>
  <c r="D23" i="1174"/>
  <c r="D22" i="1174"/>
  <c r="D21" i="1174"/>
  <c r="D20" i="1174"/>
  <c r="D19" i="1174"/>
  <c r="D18" i="1174"/>
  <c r="D17" i="1174"/>
  <c r="D16" i="1174"/>
  <c r="D15" i="1174"/>
  <c r="D14" i="1174"/>
  <c r="D13" i="1174"/>
  <c r="D12" i="1174"/>
  <c r="D11" i="1174"/>
  <c r="D10" i="1174"/>
  <c r="D9" i="1174"/>
  <c r="D8" i="1174"/>
  <c r="D7" i="1174"/>
  <c r="D40" i="1173"/>
  <c r="D41" i="1173" s="1"/>
  <c r="D38" i="1173"/>
  <c r="D37" i="1173"/>
  <c r="D36" i="1173"/>
  <c r="D35" i="1173"/>
  <c r="D34" i="1173"/>
  <c r="D33" i="1173"/>
  <c r="D32" i="1173"/>
  <c r="D31" i="1173"/>
  <c r="D30" i="1173"/>
  <c r="D29" i="1173"/>
  <c r="D28" i="1173"/>
  <c r="D27" i="1173"/>
  <c r="D26" i="1173"/>
  <c r="D25" i="1173"/>
  <c r="D24" i="1173"/>
  <c r="D23" i="1173"/>
  <c r="D22" i="1173"/>
  <c r="D21" i="1173"/>
  <c r="D20" i="1173"/>
  <c r="D19" i="1173"/>
  <c r="D18" i="1173"/>
  <c r="D17" i="1173"/>
  <c r="D16" i="1173"/>
  <c r="D15" i="1173"/>
  <c r="D14" i="1173"/>
  <c r="D13" i="1173"/>
  <c r="D12" i="1173"/>
  <c r="D11" i="1173"/>
  <c r="D10" i="1173"/>
  <c r="D9" i="1173"/>
  <c r="D8" i="1173"/>
  <c r="D7" i="1173"/>
  <c r="D41" i="1171" l="1"/>
  <c r="D42" i="1171" s="1"/>
  <c r="D38" i="1171"/>
  <c r="D37" i="1171"/>
  <c r="D36" i="1171"/>
  <c r="D35" i="1171"/>
  <c r="D34" i="1171"/>
  <c r="D33" i="1171"/>
  <c r="D32" i="1171"/>
  <c r="D31" i="1171"/>
  <c r="D30" i="1171"/>
  <c r="D29" i="1171"/>
  <c r="D28" i="1171"/>
  <c r="D27" i="1171"/>
  <c r="D26" i="1171"/>
  <c r="D25" i="1171"/>
  <c r="D24" i="1171"/>
  <c r="D23" i="1171"/>
  <c r="D22" i="1171"/>
  <c r="D21" i="1171"/>
  <c r="D20" i="1171"/>
  <c r="D19" i="1171"/>
  <c r="D18" i="1171"/>
  <c r="D17" i="1171"/>
  <c r="D16" i="1171"/>
  <c r="D15" i="1171"/>
  <c r="D14" i="1171"/>
  <c r="D13" i="1171"/>
  <c r="D12" i="1171"/>
  <c r="D11" i="1171"/>
  <c r="D10" i="1171"/>
  <c r="D9" i="1171"/>
  <c r="D8" i="1171"/>
  <c r="D7" i="1171"/>
  <c r="E67" i="1170"/>
  <c r="D65" i="1170"/>
  <c r="E61" i="1170"/>
  <c r="E60" i="1170"/>
  <c r="E59" i="1170"/>
  <c r="E58" i="1170"/>
  <c r="E57" i="1170"/>
  <c r="E56" i="1170"/>
  <c r="E55" i="1170"/>
  <c r="E54" i="1170"/>
  <c r="E53" i="1170"/>
  <c r="E52" i="1170"/>
  <c r="E51" i="1170"/>
  <c r="E50" i="1170"/>
  <c r="E49" i="1170"/>
  <c r="E48" i="1170"/>
  <c r="E47" i="1170"/>
  <c r="E46" i="1170"/>
  <c r="E45" i="1170"/>
  <c r="E44" i="1170"/>
  <c r="E43" i="1170"/>
  <c r="E42" i="1170"/>
  <c r="E41" i="1170"/>
  <c r="E40" i="1170"/>
  <c r="E39" i="1170"/>
  <c r="E38" i="1170"/>
  <c r="E37" i="1170"/>
  <c r="E36" i="1170"/>
  <c r="E35" i="1170"/>
  <c r="E34" i="1170"/>
  <c r="E33" i="1170"/>
  <c r="E32" i="1170"/>
  <c r="E31" i="1170"/>
  <c r="E30" i="1170"/>
  <c r="E29" i="1170"/>
  <c r="E28" i="1170"/>
  <c r="E27" i="1170"/>
  <c r="E26" i="1170"/>
  <c r="E25" i="1170"/>
  <c r="E24" i="1170"/>
  <c r="E23" i="1170"/>
  <c r="E22" i="1170"/>
  <c r="E21" i="1170"/>
  <c r="E20" i="1170"/>
  <c r="E19" i="1170"/>
  <c r="E18" i="1170"/>
  <c r="E17" i="1170"/>
  <c r="E16" i="1170"/>
  <c r="E15" i="1170"/>
  <c r="E14" i="1170"/>
  <c r="E13" i="1170"/>
  <c r="E12" i="1170"/>
  <c r="E11" i="1170"/>
  <c r="E10" i="1170"/>
  <c r="E9" i="1170"/>
  <c r="E8" i="1170"/>
  <c r="E7" i="1170"/>
  <c r="P10" i="1169"/>
  <c r="Q9" i="1169"/>
  <c r="P7" i="1169"/>
  <c r="Q6" i="1169"/>
  <c r="M44" i="903" l="1"/>
  <c r="N44" i="903" s="1"/>
  <c r="G44" i="903"/>
  <c r="H44" i="903" s="1"/>
  <c r="N43" i="903"/>
  <c r="M43" i="903"/>
  <c r="G43" i="903"/>
  <c r="H43" i="903" s="1"/>
  <c r="M42" i="903"/>
  <c r="N42" i="903" s="1"/>
  <c r="G42" i="903"/>
  <c r="H42" i="903" s="1"/>
  <c r="N41" i="903"/>
  <c r="M41" i="903"/>
  <c r="G41" i="903"/>
  <c r="H41" i="903" s="1"/>
  <c r="M40" i="903"/>
  <c r="N40" i="903" s="1"/>
  <c r="G40" i="903"/>
  <c r="H40" i="903" s="1"/>
  <c r="N39" i="903"/>
  <c r="M39" i="903"/>
  <c r="G39" i="903"/>
  <c r="H39" i="903" s="1"/>
  <c r="M38" i="903"/>
  <c r="N38" i="903" s="1"/>
  <c r="G38" i="903"/>
  <c r="H38" i="903" s="1"/>
  <c r="N37" i="903"/>
  <c r="M37" i="903"/>
  <c r="G37" i="903"/>
  <c r="H37" i="903" s="1"/>
  <c r="N36" i="903"/>
  <c r="G36" i="903"/>
  <c r="H36" i="903" s="1"/>
  <c r="M35" i="903"/>
  <c r="N35" i="903" s="1"/>
  <c r="G35" i="903"/>
  <c r="H35" i="903" s="1"/>
  <c r="M34" i="903"/>
  <c r="N34" i="903" s="1"/>
  <c r="G34" i="903"/>
  <c r="H34" i="903" s="1"/>
  <c r="M33" i="903"/>
  <c r="N33" i="903" s="1"/>
  <c r="G33" i="903"/>
  <c r="H33" i="903" s="1"/>
  <c r="M32" i="903"/>
  <c r="N32" i="903" s="1"/>
  <c r="G32" i="903"/>
  <c r="H32" i="903" s="1"/>
  <c r="M31" i="903"/>
  <c r="N31" i="903" s="1"/>
  <c r="G31" i="903"/>
  <c r="H31" i="903" s="1"/>
  <c r="M30" i="903"/>
  <c r="N30" i="903" s="1"/>
  <c r="G30" i="903"/>
  <c r="H30" i="903" s="1"/>
  <c r="M29" i="903"/>
  <c r="N29" i="903" s="1"/>
  <c r="G29" i="903"/>
  <c r="H29" i="903" s="1"/>
  <c r="M28" i="903"/>
  <c r="N28" i="903" s="1"/>
  <c r="G28" i="903"/>
  <c r="H28" i="903" s="1"/>
  <c r="G11" i="903"/>
  <c r="G10" i="903"/>
  <c r="D15" i="914" l="1"/>
  <c r="C15" i="914"/>
  <c r="C11" i="913"/>
  <c r="E6" i="913" s="1"/>
  <c r="D13" i="913" l="1"/>
  <c r="E7" i="913"/>
  <c r="E10" i="913" s="1"/>
  <c r="C17" i="913"/>
  <c r="E8" i="913"/>
  <c r="D10" i="913" l="1"/>
  <c r="D8" i="913"/>
  <c r="C16" i="913"/>
  <c r="D7" i="913"/>
  <c r="D6" i="913"/>
  <c r="E12" i="913" l="1"/>
  <c r="P14" i="255" l="1"/>
  <c r="O14" i="255"/>
  <c r="N14" i="255"/>
  <c r="M14" i="255"/>
  <c r="P13" i="255"/>
  <c r="O13" i="255"/>
  <c r="N13" i="255"/>
  <c r="M13" i="255"/>
  <c r="P12" i="255"/>
  <c r="O12" i="255"/>
  <c r="N12" i="255"/>
  <c r="M12" i="255"/>
  <c r="P11" i="255"/>
  <c r="O11" i="255"/>
  <c r="N11" i="255"/>
  <c r="M11" i="255"/>
  <c r="P10" i="255"/>
  <c r="O10" i="255"/>
  <c r="N10" i="255"/>
  <c r="M10" i="255"/>
  <c r="P9" i="255"/>
  <c r="O9" i="255"/>
  <c r="N9" i="255"/>
  <c r="M9" i="255"/>
  <c r="C37" i="1168" l="1"/>
  <c r="D30" i="1168" s="1"/>
  <c r="D29" i="1168"/>
  <c r="D12" i="1168"/>
  <c r="D19" i="1167"/>
  <c r="C19" i="1167"/>
  <c r="D18" i="1167"/>
  <c r="C18" i="1167"/>
  <c r="D17" i="1167"/>
  <c r="C17" i="1167"/>
  <c r="D16" i="1167"/>
  <c r="C16" i="1167"/>
  <c r="D15" i="1167"/>
  <c r="C15" i="1167"/>
  <c r="D14" i="1167"/>
  <c r="C14" i="1167"/>
  <c r="D13" i="1167"/>
  <c r="C13" i="1167"/>
  <c r="D12" i="1167"/>
  <c r="C12" i="1167"/>
  <c r="D11" i="1167"/>
  <c r="C11" i="1167"/>
  <c r="D10" i="1167"/>
  <c r="C10" i="1167"/>
  <c r="D9" i="1167"/>
  <c r="C9" i="1167"/>
  <c r="D8" i="1167"/>
  <c r="C8" i="1167"/>
  <c r="D7" i="1167"/>
  <c r="C7" i="1167"/>
  <c r="D6" i="1167"/>
  <c r="C18" i="1166"/>
  <c r="D16" i="1166" s="1"/>
  <c r="D6" i="1166"/>
  <c r="C37" i="1165"/>
  <c r="D31" i="1165" s="1"/>
  <c r="D36" i="1165"/>
  <c r="D35" i="1165"/>
  <c r="D34" i="1165"/>
  <c r="D33" i="1165"/>
  <c r="D32" i="1165"/>
  <c r="D30" i="1165"/>
  <c r="D29" i="1165"/>
  <c r="D28" i="1165"/>
  <c r="D27" i="1165"/>
  <c r="D26" i="1165"/>
  <c r="D25" i="1165"/>
  <c r="D24" i="1165"/>
  <c r="D22" i="1165"/>
  <c r="D21" i="1165"/>
  <c r="D20" i="1165"/>
  <c r="D19" i="1165"/>
  <c r="D18" i="1165"/>
  <c r="D17" i="1165"/>
  <c r="D16" i="1165"/>
  <c r="D14" i="1165"/>
  <c r="D13" i="1165"/>
  <c r="D12" i="1165"/>
  <c r="D11" i="1165"/>
  <c r="D10" i="1165"/>
  <c r="D9" i="1165"/>
  <c r="D8" i="1165"/>
  <c r="D6" i="1165"/>
  <c r="D5" i="1165"/>
  <c r="N10" i="1164"/>
  <c r="M10" i="1164"/>
  <c r="L10" i="1164"/>
  <c r="K10" i="1164"/>
  <c r="C19" i="1163"/>
  <c r="C18" i="1163"/>
  <c r="C17" i="1163"/>
  <c r="C16" i="1163"/>
  <c r="C15" i="1163"/>
  <c r="C14" i="1163"/>
  <c r="C13" i="1163"/>
  <c r="C12" i="1163"/>
  <c r="C11" i="1163"/>
  <c r="C10" i="1163"/>
  <c r="C9" i="1163"/>
  <c r="C8" i="1163"/>
  <c r="C7" i="1163"/>
  <c r="D5" i="1168" l="1"/>
  <c r="D10" i="1166"/>
  <c r="D13" i="1168"/>
  <c r="D14" i="1166"/>
  <c r="D21" i="1168"/>
  <c r="D9" i="1166"/>
  <c r="D17" i="1166"/>
  <c r="D7" i="1168"/>
  <c r="D15" i="1168"/>
  <c r="D23" i="1168"/>
  <c r="D31" i="1168"/>
  <c r="D8" i="1168"/>
  <c r="D16" i="1168"/>
  <c r="D24" i="1168"/>
  <c r="D32" i="1168"/>
  <c r="D11" i="1166"/>
  <c r="D18" i="1166"/>
  <c r="D9" i="1168"/>
  <c r="D17" i="1168"/>
  <c r="D25" i="1168"/>
  <c r="D33" i="1168"/>
  <c r="D12" i="1166"/>
  <c r="D10" i="1168"/>
  <c r="D18" i="1168"/>
  <c r="D26" i="1168"/>
  <c r="D34" i="1168"/>
  <c r="D7" i="1165"/>
  <c r="D15" i="1165"/>
  <c r="D37" i="1165" s="1"/>
  <c r="D23" i="1165"/>
  <c r="D5" i="1166"/>
  <c r="D13" i="1166"/>
  <c r="D11" i="1168"/>
  <c r="D19" i="1168"/>
  <c r="D27" i="1168"/>
  <c r="D35" i="1168"/>
  <c r="D20" i="1168"/>
  <c r="D28" i="1168"/>
  <c r="D36" i="1168"/>
  <c r="D7" i="1166"/>
  <c r="D15" i="1166"/>
  <c r="D8" i="1166"/>
  <c r="D6" i="1168"/>
  <c r="D14" i="1168"/>
  <c r="D22" i="1168"/>
  <c r="D37" i="1168" l="1"/>
  <c r="E19" i="1159"/>
  <c r="C19" i="1159"/>
  <c r="G18" i="1159"/>
  <c r="G17" i="1159"/>
  <c r="G16" i="1159"/>
  <c r="G15" i="1159"/>
  <c r="G14" i="1159"/>
  <c r="G13" i="1159"/>
  <c r="G12" i="1159"/>
  <c r="G11" i="1159"/>
  <c r="G10" i="1159"/>
  <c r="G9" i="1159"/>
  <c r="D47" i="1158"/>
  <c r="L40" i="1158" s="1"/>
  <c r="C47" i="1158"/>
  <c r="K40" i="1158" s="1"/>
  <c r="H39" i="1158"/>
  <c r="L39" i="1158" s="1"/>
  <c r="G39" i="1158"/>
  <c r="K39" i="1158" s="1"/>
  <c r="K38" i="1158"/>
  <c r="H38" i="1158"/>
  <c r="L38" i="1158" s="1"/>
  <c r="G38" i="1158"/>
  <c r="H37" i="1158"/>
  <c r="L37" i="1158" s="1"/>
  <c r="G37" i="1158"/>
  <c r="K37" i="1158" s="1"/>
  <c r="L36" i="1158"/>
  <c r="H36" i="1158"/>
  <c r="G36" i="1158"/>
  <c r="K36" i="1158" s="1"/>
  <c r="H35" i="1158"/>
  <c r="L35" i="1158" s="1"/>
  <c r="G35" i="1158"/>
  <c r="K35" i="1158" s="1"/>
  <c r="L34" i="1158"/>
  <c r="K34" i="1158"/>
  <c r="H34" i="1158"/>
  <c r="G34" i="1158"/>
  <c r="K33" i="1158"/>
  <c r="H33" i="1158"/>
  <c r="L33" i="1158" s="1"/>
  <c r="G33" i="1158"/>
  <c r="K32" i="1158"/>
  <c r="H32" i="1158"/>
  <c r="L32" i="1158" s="1"/>
  <c r="G32" i="1158"/>
  <c r="K31" i="1158"/>
  <c r="H31" i="1158"/>
  <c r="L31" i="1158" s="1"/>
  <c r="G31" i="1158"/>
  <c r="H30" i="1158"/>
  <c r="L30" i="1158" s="1"/>
  <c r="G30" i="1158"/>
  <c r="K30" i="1158" s="1"/>
  <c r="H29" i="1158"/>
  <c r="L29" i="1158" s="1"/>
  <c r="G29" i="1158"/>
  <c r="K29" i="1158" s="1"/>
  <c r="H28" i="1158"/>
  <c r="L28" i="1158" s="1"/>
  <c r="G28" i="1158"/>
  <c r="K28" i="1158" s="1"/>
  <c r="K27" i="1158"/>
  <c r="H27" i="1158"/>
  <c r="L27" i="1158" s="1"/>
  <c r="G27" i="1158"/>
  <c r="L26" i="1158"/>
  <c r="H26" i="1158"/>
  <c r="G26" i="1158"/>
  <c r="K26" i="1158" s="1"/>
  <c r="K25" i="1158"/>
  <c r="H25" i="1158"/>
  <c r="L25" i="1158" s="1"/>
  <c r="G25" i="1158"/>
  <c r="L24" i="1158"/>
  <c r="K24" i="1158"/>
  <c r="H24" i="1158"/>
  <c r="G24" i="1158"/>
  <c r="H23" i="1158"/>
  <c r="L23" i="1158" s="1"/>
  <c r="G23" i="1158"/>
  <c r="K23" i="1158" s="1"/>
  <c r="K22" i="1158"/>
  <c r="H22" i="1158"/>
  <c r="L22" i="1158" s="1"/>
  <c r="G22" i="1158"/>
  <c r="H21" i="1158"/>
  <c r="L21" i="1158" s="1"/>
  <c r="G21" i="1158"/>
  <c r="K21" i="1158" s="1"/>
  <c r="L20" i="1158"/>
  <c r="H20" i="1158"/>
  <c r="G20" i="1158"/>
  <c r="K20" i="1158" s="1"/>
  <c r="H19" i="1158"/>
  <c r="L19" i="1158" s="1"/>
  <c r="G19" i="1158"/>
  <c r="K19" i="1158" s="1"/>
  <c r="L18" i="1158"/>
  <c r="K18" i="1158"/>
  <c r="H18" i="1158"/>
  <c r="G18" i="1158"/>
  <c r="K17" i="1158"/>
  <c r="H17" i="1158"/>
  <c r="L17" i="1158" s="1"/>
  <c r="G17" i="1158"/>
  <c r="K16" i="1158"/>
  <c r="H16" i="1158"/>
  <c r="L16" i="1158" s="1"/>
  <c r="G16" i="1158"/>
  <c r="K15" i="1158"/>
  <c r="H15" i="1158"/>
  <c r="L15" i="1158" s="1"/>
  <c r="G15" i="1158"/>
  <c r="H14" i="1158"/>
  <c r="L14" i="1158" s="1"/>
  <c r="G14" i="1158"/>
  <c r="K14" i="1158" s="1"/>
  <c r="H13" i="1158"/>
  <c r="L13" i="1158" s="1"/>
  <c r="G13" i="1158"/>
  <c r="K13" i="1158" s="1"/>
  <c r="H12" i="1158"/>
  <c r="L12" i="1158" s="1"/>
  <c r="G12" i="1158"/>
  <c r="K12" i="1158" s="1"/>
  <c r="K11" i="1158"/>
  <c r="H11" i="1158"/>
  <c r="L11" i="1158" s="1"/>
  <c r="G11" i="1158"/>
  <c r="L10" i="1158"/>
  <c r="H10" i="1158"/>
  <c r="G10" i="1158"/>
  <c r="K10" i="1158" s="1"/>
  <c r="K9" i="1158"/>
  <c r="H9" i="1158"/>
  <c r="L9" i="1158" s="1"/>
  <c r="G9" i="1158"/>
  <c r="L8" i="1158"/>
  <c r="K8" i="1158"/>
  <c r="H8" i="1158"/>
  <c r="G8" i="1158"/>
  <c r="D21" i="1156"/>
  <c r="C21" i="1156"/>
  <c r="D20" i="1156"/>
  <c r="E12" i="1156"/>
  <c r="E11" i="1156"/>
  <c r="C20" i="1156" s="1"/>
  <c r="E10" i="1156"/>
  <c r="C19" i="1156" s="1"/>
  <c r="E9" i="1156"/>
  <c r="D18" i="1156" s="1"/>
  <c r="E8" i="1156"/>
  <c r="D17" i="1156" s="1"/>
  <c r="E7" i="1156"/>
  <c r="D16" i="1156" s="1"/>
  <c r="E6" i="1156"/>
  <c r="D15" i="1156" s="1"/>
  <c r="F10" i="1155"/>
  <c r="F9" i="1155"/>
  <c r="F8" i="1155"/>
  <c r="F7" i="1155"/>
  <c r="D49" i="1153"/>
  <c r="K42" i="1153" s="1"/>
  <c r="C49" i="1153"/>
  <c r="J42" i="1153" s="1"/>
  <c r="K41" i="1153"/>
  <c r="H41" i="1153"/>
  <c r="G41" i="1153"/>
  <c r="J41" i="1153" s="1"/>
  <c r="H40" i="1153"/>
  <c r="K40" i="1153" s="1"/>
  <c r="G40" i="1153"/>
  <c r="J40" i="1153" s="1"/>
  <c r="K39" i="1153"/>
  <c r="H39" i="1153"/>
  <c r="G39" i="1153"/>
  <c r="J39" i="1153" s="1"/>
  <c r="H38" i="1153"/>
  <c r="K38" i="1153" s="1"/>
  <c r="G38" i="1153"/>
  <c r="J38" i="1153" s="1"/>
  <c r="H37" i="1153"/>
  <c r="K37" i="1153" s="1"/>
  <c r="G37" i="1153"/>
  <c r="J37" i="1153" s="1"/>
  <c r="H36" i="1153"/>
  <c r="K36" i="1153" s="1"/>
  <c r="G36" i="1153"/>
  <c r="J36" i="1153" s="1"/>
  <c r="H35" i="1153"/>
  <c r="K35" i="1153" s="1"/>
  <c r="G35" i="1153"/>
  <c r="J35" i="1153" s="1"/>
  <c r="H34" i="1153"/>
  <c r="K34" i="1153" s="1"/>
  <c r="G34" i="1153"/>
  <c r="J34" i="1153" s="1"/>
  <c r="H33" i="1153"/>
  <c r="K33" i="1153" s="1"/>
  <c r="G33" i="1153"/>
  <c r="J33" i="1153" s="1"/>
  <c r="H32" i="1153"/>
  <c r="K32" i="1153" s="1"/>
  <c r="G32" i="1153"/>
  <c r="J32" i="1153" s="1"/>
  <c r="H31" i="1153"/>
  <c r="K31" i="1153" s="1"/>
  <c r="G31" i="1153"/>
  <c r="J31" i="1153" s="1"/>
  <c r="H30" i="1153"/>
  <c r="K30" i="1153" s="1"/>
  <c r="G30" i="1153"/>
  <c r="J30" i="1153" s="1"/>
  <c r="H29" i="1153"/>
  <c r="K29" i="1153" s="1"/>
  <c r="G29" i="1153"/>
  <c r="J29" i="1153" s="1"/>
  <c r="H28" i="1153"/>
  <c r="K28" i="1153" s="1"/>
  <c r="G28" i="1153"/>
  <c r="J28" i="1153" s="1"/>
  <c r="K27" i="1153"/>
  <c r="H27" i="1153"/>
  <c r="G27" i="1153"/>
  <c r="J27" i="1153" s="1"/>
  <c r="H26" i="1153"/>
  <c r="K26" i="1153" s="1"/>
  <c r="G26" i="1153"/>
  <c r="J26" i="1153" s="1"/>
  <c r="K25" i="1153"/>
  <c r="H25" i="1153"/>
  <c r="G25" i="1153"/>
  <c r="J25" i="1153" s="1"/>
  <c r="H24" i="1153"/>
  <c r="K24" i="1153" s="1"/>
  <c r="G24" i="1153"/>
  <c r="J24" i="1153" s="1"/>
  <c r="K23" i="1153"/>
  <c r="H23" i="1153"/>
  <c r="G23" i="1153"/>
  <c r="J23" i="1153" s="1"/>
  <c r="H22" i="1153"/>
  <c r="K22" i="1153" s="1"/>
  <c r="G22" i="1153"/>
  <c r="J22" i="1153" s="1"/>
  <c r="H21" i="1153"/>
  <c r="K21" i="1153" s="1"/>
  <c r="G21" i="1153"/>
  <c r="J21" i="1153" s="1"/>
  <c r="H20" i="1153"/>
  <c r="K20" i="1153" s="1"/>
  <c r="G20" i="1153"/>
  <c r="J20" i="1153" s="1"/>
  <c r="H19" i="1153"/>
  <c r="K19" i="1153" s="1"/>
  <c r="G19" i="1153"/>
  <c r="J19" i="1153" s="1"/>
  <c r="H18" i="1153"/>
  <c r="K18" i="1153" s="1"/>
  <c r="G18" i="1153"/>
  <c r="J18" i="1153" s="1"/>
  <c r="H17" i="1153"/>
  <c r="K17" i="1153" s="1"/>
  <c r="G17" i="1153"/>
  <c r="J17" i="1153" s="1"/>
  <c r="H16" i="1153"/>
  <c r="K16" i="1153" s="1"/>
  <c r="G16" i="1153"/>
  <c r="J16" i="1153" s="1"/>
  <c r="H15" i="1153"/>
  <c r="K15" i="1153" s="1"/>
  <c r="G15" i="1153"/>
  <c r="J15" i="1153" s="1"/>
  <c r="H14" i="1153"/>
  <c r="K14" i="1153" s="1"/>
  <c r="G14" i="1153"/>
  <c r="J14" i="1153" s="1"/>
  <c r="H13" i="1153"/>
  <c r="K13" i="1153" s="1"/>
  <c r="G13" i="1153"/>
  <c r="J13" i="1153" s="1"/>
  <c r="H12" i="1153"/>
  <c r="K12" i="1153" s="1"/>
  <c r="G12" i="1153"/>
  <c r="J12" i="1153" s="1"/>
  <c r="K11" i="1153"/>
  <c r="H11" i="1153"/>
  <c r="G11" i="1153"/>
  <c r="J11" i="1153" s="1"/>
  <c r="H10" i="1153"/>
  <c r="K10" i="1153" s="1"/>
  <c r="G10" i="1153"/>
  <c r="J10" i="1153" s="1"/>
  <c r="C8" i="1152"/>
  <c r="C8" i="1151"/>
  <c r="D15" i="1150"/>
  <c r="E14" i="1150" s="1"/>
  <c r="B15" i="1150"/>
  <c r="C12" i="1150" s="1"/>
  <c r="G19" i="1149"/>
  <c r="E19" i="1149"/>
  <c r="C19" i="1149"/>
  <c r="G18" i="1149"/>
  <c r="G17" i="1149"/>
  <c r="G16" i="1149"/>
  <c r="G15" i="1149"/>
  <c r="G14" i="1149"/>
  <c r="G13" i="1149"/>
  <c r="G12" i="1149"/>
  <c r="G11" i="1149"/>
  <c r="G10" i="1149"/>
  <c r="G9" i="1149"/>
  <c r="F17" i="1148"/>
  <c r="F16" i="1148"/>
  <c r="F15" i="1148"/>
  <c r="F14" i="1148"/>
  <c r="F13" i="1148"/>
  <c r="F12" i="1148"/>
  <c r="F11" i="1148"/>
  <c r="F10" i="1148"/>
  <c r="F9" i="1148"/>
  <c r="F8" i="1148"/>
  <c r="F7" i="1148"/>
  <c r="F15" i="1147"/>
  <c r="F14" i="1147"/>
  <c r="F13" i="1147"/>
  <c r="F12" i="1147"/>
  <c r="F11" i="1147"/>
  <c r="F10" i="1147"/>
  <c r="F9" i="1147"/>
  <c r="F8" i="1147"/>
  <c r="F6" i="1147"/>
  <c r="E11" i="1150" l="1"/>
  <c r="C17" i="1156"/>
  <c r="E8" i="1150"/>
  <c r="D19" i="1156"/>
  <c r="C11" i="1150"/>
  <c r="G19" i="1159"/>
  <c r="E12" i="1150"/>
  <c r="C9" i="1150"/>
  <c r="C13" i="1150"/>
  <c r="E9" i="1150"/>
  <c r="E13" i="1150"/>
  <c r="C18" i="1156"/>
  <c r="C10" i="1150"/>
  <c r="C14" i="1150"/>
  <c r="E10" i="1150"/>
  <c r="C15" i="1156"/>
  <c r="C16" i="1156"/>
  <c r="C8" i="1150"/>
  <c r="E15" i="1150" l="1"/>
  <c r="C15" i="1150"/>
  <c r="F15" i="1143" l="1"/>
  <c r="D15" i="1143"/>
  <c r="F13" i="1143"/>
  <c r="E13" i="1143"/>
  <c r="G9" i="1143"/>
  <c r="G15" i="1143" s="1"/>
  <c r="G8" i="1143"/>
  <c r="G14" i="1143" s="1"/>
  <c r="G7" i="1143"/>
  <c r="G13" i="1143" s="1"/>
  <c r="E10" i="1142"/>
  <c r="E9" i="1142"/>
  <c r="E8" i="1142"/>
  <c r="E7" i="1142"/>
  <c r="E6" i="1142"/>
  <c r="E5" i="1142"/>
  <c r="H11" i="1141"/>
  <c r="F11" i="1141"/>
  <c r="D11" i="1141"/>
  <c r="H10" i="1141"/>
  <c r="F10" i="1141"/>
  <c r="D10" i="1141"/>
  <c r="H9" i="1141"/>
  <c r="F9" i="1141"/>
  <c r="D9" i="1141"/>
  <c r="H8" i="1141"/>
  <c r="F8" i="1141"/>
  <c r="D8" i="1141"/>
  <c r="H7" i="1141"/>
  <c r="F7" i="1141"/>
  <c r="D7" i="1141"/>
  <c r="H6" i="1141"/>
  <c r="F6" i="1141"/>
  <c r="D6" i="1141"/>
  <c r="D22" i="1139"/>
  <c r="D21" i="1139"/>
  <c r="D20" i="1139"/>
  <c r="D19" i="1139"/>
  <c r="D18" i="1139"/>
  <c r="D17" i="1139"/>
  <c r="D16" i="1139"/>
  <c r="D15" i="1139"/>
  <c r="D14" i="1139"/>
  <c r="D13" i="1139"/>
  <c r="D12" i="1139"/>
  <c r="D11" i="1139"/>
  <c r="D10" i="1139"/>
  <c r="D9" i="1139"/>
  <c r="D8" i="1139"/>
  <c r="D7" i="1139"/>
  <c r="C14" i="1143" l="1"/>
  <c r="C15" i="1143"/>
  <c r="E15" i="1143"/>
  <c r="E14" i="1143"/>
  <c r="D14" i="1143"/>
  <c r="C13" i="1143"/>
  <c r="F14" i="1143"/>
  <c r="D13" i="1143"/>
  <c r="D18" i="1137" l="1"/>
  <c r="C18" i="1137"/>
  <c r="F15" i="1137"/>
  <c r="F14" i="1137"/>
  <c r="F13" i="1137"/>
  <c r="F12" i="1137"/>
  <c r="F11" i="1137"/>
  <c r="F10" i="1137"/>
  <c r="F9" i="1137"/>
  <c r="F8" i="1137"/>
  <c r="F7" i="1137"/>
  <c r="F6" i="1137"/>
  <c r="F5" i="1137"/>
  <c r="F4" i="1137"/>
  <c r="E11" i="1136"/>
  <c r="D11" i="1136"/>
  <c r="C11" i="1136"/>
  <c r="B11" i="1136"/>
  <c r="E10" i="1136"/>
  <c r="D10" i="1136"/>
  <c r="C10" i="1136"/>
  <c r="B10" i="1136"/>
  <c r="G11" i="1135"/>
  <c r="F11" i="1135"/>
  <c r="E11" i="1135"/>
  <c r="D11" i="1135"/>
  <c r="C11" i="1135"/>
  <c r="B11" i="1135"/>
  <c r="G10" i="1135"/>
  <c r="F10" i="1135"/>
  <c r="E10" i="1135"/>
  <c r="D10" i="1135"/>
  <c r="C10" i="1135"/>
  <c r="B10" i="1135"/>
  <c r="G7" i="1134"/>
  <c r="F7" i="1134"/>
  <c r="G6" i="1134"/>
  <c r="F6" i="1134"/>
  <c r="G35" i="1133"/>
  <c r="J33" i="1133"/>
  <c r="I33" i="1133"/>
  <c r="G33" i="1133"/>
  <c r="H32" i="1133"/>
  <c r="F32" i="1133"/>
  <c r="H23" i="1133"/>
  <c r="H35" i="1133" s="1"/>
  <c r="G23" i="1133"/>
  <c r="F23" i="1133"/>
  <c r="F35" i="1133" s="1"/>
  <c r="H22" i="1133"/>
  <c r="H34" i="1133" s="1"/>
  <c r="G22" i="1133"/>
  <c r="G34" i="1133" s="1"/>
  <c r="F22" i="1133"/>
  <c r="F34" i="1133" s="1"/>
  <c r="H21" i="1133"/>
  <c r="H33" i="1133" s="1"/>
  <c r="G21" i="1133"/>
  <c r="F21" i="1133"/>
  <c r="F33" i="1133" s="1"/>
  <c r="H20" i="1133"/>
  <c r="G20" i="1133"/>
  <c r="G32" i="1133" s="1"/>
  <c r="F20" i="1133"/>
  <c r="H8" i="1133"/>
  <c r="K35" i="1133" s="1"/>
  <c r="G8" i="1133"/>
  <c r="J35" i="1133" s="1"/>
  <c r="F8" i="1133"/>
  <c r="I35" i="1133" s="1"/>
  <c r="H7" i="1133"/>
  <c r="K34" i="1133" s="1"/>
  <c r="G7" i="1133"/>
  <c r="J34" i="1133" s="1"/>
  <c r="F7" i="1133"/>
  <c r="I34" i="1133" s="1"/>
  <c r="H6" i="1133"/>
  <c r="K33" i="1133" s="1"/>
  <c r="G6" i="1133"/>
  <c r="F6" i="1133"/>
  <c r="H5" i="1133"/>
  <c r="K32" i="1133" s="1"/>
  <c r="G5" i="1133"/>
  <c r="J32" i="1133" s="1"/>
  <c r="F5" i="1133"/>
  <c r="I32" i="1133" s="1"/>
  <c r="F35" i="1132"/>
  <c r="K33" i="1132"/>
  <c r="J33" i="1132"/>
  <c r="G32" i="1132"/>
  <c r="H23" i="1132"/>
  <c r="H35" i="1132" s="1"/>
  <c r="G23" i="1132"/>
  <c r="G35" i="1132" s="1"/>
  <c r="F23" i="1132"/>
  <c r="H22" i="1132"/>
  <c r="H34" i="1132" s="1"/>
  <c r="G22" i="1132"/>
  <c r="G34" i="1132" s="1"/>
  <c r="F22" i="1132"/>
  <c r="F34" i="1132" s="1"/>
  <c r="H21" i="1132"/>
  <c r="H33" i="1132" s="1"/>
  <c r="G21" i="1132"/>
  <c r="G33" i="1132" s="1"/>
  <c r="F21" i="1132"/>
  <c r="F33" i="1132" s="1"/>
  <c r="H20" i="1132"/>
  <c r="H32" i="1132" s="1"/>
  <c r="G20" i="1132"/>
  <c r="F20" i="1132"/>
  <c r="F32" i="1132" s="1"/>
  <c r="H8" i="1132"/>
  <c r="K35" i="1132" s="1"/>
  <c r="G8" i="1132"/>
  <c r="J35" i="1132" s="1"/>
  <c r="F8" i="1132"/>
  <c r="I35" i="1132" s="1"/>
  <c r="H7" i="1132"/>
  <c r="K34" i="1132" s="1"/>
  <c r="G7" i="1132"/>
  <c r="J34" i="1132" s="1"/>
  <c r="F7" i="1132"/>
  <c r="I34" i="1132" s="1"/>
  <c r="H6" i="1132"/>
  <c r="G6" i="1132"/>
  <c r="F6" i="1132"/>
  <c r="I33" i="1132" s="1"/>
  <c r="H5" i="1132"/>
  <c r="K32" i="1132" s="1"/>
  <c r="G5" i="1132"/>
  <c r="J32" i="1132" s="1"/>
  <c r="F5" i="1132"/>
  <c r="I32" i="1132" s="1"/>
  <c r="J40" i="1131"/>
  <c r="I40" i="1131"/>
  <c r="H40" i="1131"/>
  <c r="J39" i="1131"/>
  <c r="I39" i="1131"/>
  <c r="H39" i="1131"/>
  <c r="J23" i="1131"/>
  <c r="I23" i="1131"/>
  <c r="H23" i="1131"/>
  <c r="J22" i="1131"/>
  <c r="I22" i="1131"/>
  <c r="H22" i="1131"/>
  <c r="J7" i="1131"/>
  <c r="I7" i="1131"/>
  <c r="H7" i="1131"/>
  <c r="J6" i="1131"/>
  <c r="I6" i="1131"/>
  <c r="H6" i="1131"/>
  <c r="B28" i="885" l="1"/>
  <c r="B13" i="885" s="1"/>
  <c r="B12" i="880"/>
  <c r="B6" i="880"/>
  <c r="B17" i="879"/>
  <c r="B16" i="879"/>
  <c r="B14" i="878"/>
  <c r="B13" i="878"/>
  <c r="B6" i="878"/>
  <c r="B13" i="876"/>
  <c r="B8" i="876"/>
  <c r="B5" i="876"/>
  <c r="B17" i="875"/>
  <c r="B16" i="875"/>
  <c r="B10" i="874"/>
  <c r="B6" i="874"/>
  <c r="B17" i="873"/>
  <c r="B16" i="873"/>
  <c r="O7" i="871"/>
  <c r="C14" i="1130"/>
  <c r="B14" i="1130"/>
  <c r="E13" i="1130"/>
  <c r="D13" i="1130"/>
  <c r="E12" i="1130"/>
  <c r="D12" i="1130"/>
  <c r="E11" i="1130"/>
  <c r="D11" i="1130"/>
  <c r="E10" i="1130"/>
  <c r="D10" i="1130"/>
  <c r="E9" i="1130"/>
  <c r="D9" i="1130"/>
  <c r="E8" i="1130"/>
  <c r="D8" i="1130"/>
  <c r="E7" i="1130"/>
  <c r="D7" i="1130"/>
  <c r="E6" i="1130"/>
  <c r="D6" i="1130"/>
  <c r="B6" i="885" l="1"/>
  <c r="B12" i="885"/>
  <c r="D14" i="1130"/>
  <c r="E14" i="1130"/>
  <c r="C13" i="1129" l="1"/>
  <c r="B13" i="1129"/>
  <c r="E12" i="1129"/>
  <c r="D12" i="1129"/>
  <c r="E11" i="1129"/>
  <c r="D11" i="1129"/>
  <c r="E10" i="1129"/>
  <c r="D10" i="1129"/>
  <c r="E9" i="1129"/>
  <c r="D9" i="1129"/>
  <c r="E8" i="1129"/>
  <c r="D8" i="1129"/>
  <c r="E7" i="1129"/>
  <c r="D7" i="1129"/>
  <c r="E6" i="1129"/>
  <c r="D6" i="1129"/>
  <c r="E5" i="1129"/>
  <c r="D5" i="1129"/>
  <c r="E13" i="1129" l="1"/>
  <c r="D13" i="1129"/>
  <c r="B22" i="884" l="1"/>
  <c r="B21" i="884"/>
  <c r="B14" i="880"/>
  <c r="B10" i="878"/>
  <c r="B18" i="877"/>
  <c r="B17" i="877"/>
  <c r="B14" i="876"/>
  <c r="I17" i="871"/>
  <c r="B17" i="871"/>
  <c r="I16" i="871"/>
  <c r="G16" i="871"/>
  <c r="B16" i="871"/>
  <c r="B9" i="874"/>
  <c r="B8" i="874"/>
  <c r="C12" i="872"/>
  <c r="C5" i="872"/>
  <c r="G17" i="871"/>
  <c r="E17" i="871"/>
  <c r="H17" i="871"/>
  <c r="F17" i="871"/>
  <c r="D17" i="871"/>
  <c r="C17" i="871"/>
  <c r="H16" i="871"/>
  <c r="F16" i="871"/>
  <c r="E16" i="871"/>
  <c r="D16" i="871"/>
  <c r="C16" i="871"/>
  <c r="O13" i="871"/>
  <c r="O14" i="871"/>
  <c r="O12" i="871"/>
  <c r="O11" i="871"/>
  <c r="O10" i="871"/>
  <c r="O9" i="871"/>
  <c r="O8" i="871"/>
  <c r="O15" i="871" l="1"/>
  <c r="B36" i="864"/>
  <c r="D5" i="861" l="1"/>
  <c r="E5" i="861"/>
  <c r="D6" i="861"/>
  <c r="E6" i="861"/>
  <c r="D7" i="861"/>
  <c r="E7" i="861"/>
  <c r="D8" i="861"/>
  <c r="E8" i="861"/>
  <c r="D9" i="861"/>
  <c r="E9" i="861"/>
  <c r="D10" i="861"/>
  <c r="E10" i="861"/>
  <c r="D11" i="861"/>
  <c r="E11" i="861"/>
  <c r="D12" i="861"/>
  <c r="E12" i="861"/>
  <c r="B13" i="861"/>
  <c r="C13" i="861"/>
  <c r="D13" i="861" l="1"/>
  <c r="E13" i="861"/>
  <c r="D76" i="912" l="1"/>
  <c r="C76" i="912"/>
  <c r="B76" i="912"/>
  <c r="C35" i="883" l="1"/>
  <c r="D19" i="883"/>
  <c r="C19" i="883"/>
  <c r="F18" i="883"/>
  <c r="E18" i="883"/>
  <c r="F17" i="883"/>
  <c r="E17" i="883"/>
  <c r="F16" i="883"/>
  <c r="E16" i="883"/>
  <c r="F15" i="883"/>
  <c r="E15" i="883"/>
  <c r="F14" i="883"/>
  <c r="E14" i="883"/>
  <c r="F13" i="883"/>
  <c r="E13" i="883"/>
  <c r="F12" i="883"/>
  <c r="E12" i="883"/>
  <c r="F11" i="883"/>
  <c r="E11" i="883"/>
  <c r="F10" i="883"/>
  <c r="E10" i="883"/>
  <c r="F9" i="883"/>
  <c r="E9" i="883"/>
  <c r="F8" i="883"/>
  <c r="E8" i="883"/>
  <c r="F7" i="883"/>
  <c r="E7" i="883"/>
  <c r="F6" i="883"/>
  <c r="E6" i="883"/>
  <c r="F5" i="883"/>
  <c r="E5" i="883"/>
  <c r="C15" i="882"/>
  <c r="B15" i="882"/>
  <c r="E13" i="881"/>
  <c r="D13" i="881"/>
  <c r="D17" i="881" s="1"/>
  <c r="C13" i="881"/>
  <c r="C17" i="881" s="1"/>
  <c r="B15" i="880"/>
  <c r="B13" i="880"/>
  <c r="B11" i="880"/>
  <c r="B10" i="880"/>
  <c r="B9" i="880"/>
  <c r="B8" i="880"/>
  <c r="B7" i="880"/>
  <c r="B12" i="878"/>
  <c r="B11" i="878"/>
  <c r="B9" i="878"/>
  <c r="B8" i="878"/>
  <c r="B7" i="878"/>
  <c r="B26" i="877"/>
  <c r="B25" i="877"/>
  <c r="B22" i="877"/>
  <c r="B21" i="877"/>
  <c r="B12" i="876"/>
  <c r="B11" i="876"/>
  <c r="B10" i="876"/>
  <c r="B9" i="876"/>
  <c r="B7" i="876"/>
  <c r="B6" i="876"/>
  <c r="B37" i="875"/>
  <c r="B36" i="875"/>
  <c r="B7" i="874"/>
  <c r="C11" i="872"/>
  <c r="C10" i="872"/>
  <c r="C9" i="872"/>
  <c r="C8" i="872"/>
  <c r="C7" i="872"/>
  <c r="C6" i="872"/>
  <c r="C13" i="870"/>
  <c r="E13" i="870" s="1"/>
  <c r="E12" i="870"/>
  <c r="D12" i="870"/>
  <c r="E11" i="870"/>
  <c r="D11" i="870"/>
  <c r="E10" i="870"/>
  <c r="D10" i="870"/>
  <c r="E9" i="870"/>
  <c r="D9" i="870"/>
  <c r="E8" i="870"/>
  <c r="D8" i="870"/>
  <c r="E7" i="870"/>
  <c r="D7" i="870"/>
  <c r="E6" i="870"/>
  <c r="D6" i="870"/>
  <c r="C13" i="869"/>
  <c r="B13" i="869"/>
  <c r="E12" i="869"/>
  <c r="D12" i="869"/>
  <c r="E11" i="869"/>
  <c r="D11" i="869"/>
  <c r="E10" i="869"/>
  <c r="D10" i="869"/>
  <c r="E9" i="869"/>
  <c r="D9" i="869"/>
  <c r="E8" i="869"/>
  <c r="D8" i="869"/>
  <c r="E7" i="869"/>
  <c r="D7" i="869"/>
  <c r="E6" i="869"/>
  <c r="D6" i="869"/>
  <c r="C13" i="868"/>
  <c r="B13" i="868"/>
  <c r="E12" i="868"/>
  <c r="D12" i="868"/>
  <c r="E11" i="868"/>
  <c r="D11" i="868"/>
  <c r="E10" i="868"/>
  <c r="D10" i="868"/>
  <c r="E9" i="868"/>
  <c r="D9" i="868"/>
  <c r="E8" i="868"/>
  <c r="D8" i="868"/>
  <c r="E7" i="868"/>
  <c r="D7" i="868"/>
  <c r="E6" i="868"/>
  <c r="D6" i="868"/>
  <c r="C14" i="867"/>
  <c r="E14" i="867" s="1"/>
  <c r="E13" i="867"/>
  <c r="D13" i="867"/>
  <c r="E12" i="867"/>
  <c r="D12" i="867"/>
  <c r="E11" i="867"/>
  <c r="D11" i="867"/>
  <c r="E10" i="867"/>
  <c r="D10" i="867"/>
  <c r="E9" i="867"/>
  <c r="D9" i="867"/>
  <c r="E8" i="867"/>
  <c r="D8" i="867"/>
  <c r="E7" i="867"/>
  <c r="D7" i="867"/>
  <c r="E6" i="867"/>
  <c r="D6" i="867"/>
  <c r="C14" i="866"/>
  <c r="B14" i="866"/>
  <c r="E13" i="866"/>
  <c r="D13" i="866"/>
  <c r="E12" i="866"/>
  <c r="D12" i="866"/>
  <c r="E11" i="866"/>
  <c r="D11" i="866"/>
  <c r="E10" i="866"/>
  <c r="D10" i="866"/>
  <c r="E9" i="866"/>
  <c r="D9" i="866"/>
  <c r="E8" i="866"/>
  <c r="D8" i="866"/>
  <c r="E7" i="866"/>
  <c r="D7" i="866"/>
  <c r="E6" i="866"/>
  <c r="D6" i="866"/>
  <c r="C14" i="865"/>
  <c r="B14" i="865"/>
  <c r="E13" i="865"/>
  <c r="D13" i="865"/>
  <c r="E12" i="865"/>
  <c r="D12" i="865"/>
  <c r="E11" i="865"/>
  <c r="D11" i="865"/>
  <c r="E10" i="865"/>
  <c r="D10" i="865"/>
  <c r="E9" i="865"/>
  <c r="D9" i="865"/>
  <c r="E8" i="865"/>
  <c r="D8" i="865"/>
  <c r="E7" i="865"/>
  <c r="D7" i="865"/>
  <c r="E6" i="865"/>
  <c r="D6" i="865"/>
  <c r="C19" i="864"/>
  <c r="B19" i="864"/>
  <c r="E18" i="864"/>
  <c r="D18" i="864"/>
  <c r="E17" i="864"/>
  <c r="D17" i="864"/>
  <c r="E16" i="864"/>
  <c r="D16" i="864"/>
  <c r="E15" i="864"/>
  <c r="D15" i="864"/>
  <c r="E14" i="864"/>
  <c r="D14" i="864"/>
  <c r="E13" i="864"/>
  <c r="D13" i="864"/>
  <c r="E12" i="864"/>
  <c r="D12" i="864"/>
  <c r="E11" i="864"/>
  <c r="D11" i="864"/>
  <c r="E10" i="864"/>
  <c r="D10" i="864"/>
  <c r="E9" i="864"/>
  <c r="D9" i="864"/>
  <c r="E8" i="864"/>
  <c r="D8" i="864"/>
  <c r="E7" i="864"/>
  <c r="D7" i="864"/>
  <c r="E6" i="864"/>
  <c r="D6" i="864"/>
  <c r="E5" i="864"/>
  <c r="D5" i="864"/>
  <c r="G14" i="863"/>
  <c r="F14" i="863"/>
  <c r="E14" i="863"/>
  <c r="D14" i="863"/>
  <c r="C14" i="863"/>
  <c r="B14" i="863"/>
  <c r="I13" i="863"/>
  <c r="H13" i="863"/>
  <c r="I12" i="863"/>
  <c r="H12" i="863"/>
  <c r="I11" i="863"/>
  <c r="H11" i="863"/>
  <c r="I10" i="863"/>
  <c r="H10" i="863"/>
  <c r="I9" i="863"/>
  <c r="H9" i="863"/>
  <c r="I8" i="863"/>
  <c r="H8" i="863"/>
  <c r="I7" i="863"/>
  <c r="H7" i="863"/>
  <c r="I6" i="863"/>
  <c r="H6" i="863"/>
  <c r="C13" i="862"/>
  <c r="B13" i="862"/>
  <c r="E12" i="862"/>
  <c r="D12" i="862"/>
  <c r="E11" i="862"/>
  <c r="D11" i="862"/>
  <c r="E10" i="862"/>
  <c r="D10" i="862"/>
  <c r="E9" i="862"/>
  <c r="D9" i="862"/>
  <c r="E8" i="862"/>
  <c r="D8" i="862"/>
  <c r="E7" i="862"/>
  <c r="D7" i="862"/>
  <c r="E6" i="862"/>
  <c r="D6" i="862"/>
  <c r="E5" i="862"/>
  <c r="D5" i="862"/>
  <c r="C25" i="883" l="1"/>
  <c r="C30" i="883"/>
  <c r="C23" i="883"/>
  <c r="C32" i="883"/>
  <c r="B32" i="864"/>
  <c r="B24" i="864"/>
  <c r="C36" i="864"/>
  <c r="D13" i="869"/>
  <c r="B7" i="885"/>
  <c r="E19" i="883"/>
  <c r="D24" i="881"/>
  <c r="C18" i="881"/>
  <c r="D14" i="867"/>
  <c r="D19" i="864"/>
  <c r="B8" i="885"/>
  <c r="B10" i="885"/>
  <c r="J8" i="863"/>
  <c r="J9" i="863"/>
  <c r="J10" i="863"/>
  <c r="J11" i="863"/>
  <c r="J12" i="863"/>
  <c r="J13" i="863"/>
  <c r="H14" i="863"/>
  <c r="I14" i="863"/>
  <c r="E14" i="865"/>
  <c r="E14" i="866"/>
  <c r="B14" i="874"/>
  <c r="B9" i="885"/>
  <c r="B11" i="885"/>
  <c r="D13" i="868"/>
  <c r="E13" i="862"/>
  <c r="D14" i="866"/>
  <c r="E13" i="868"/>
  <c r="E13" i="869"/>
  <c r="B15" i="878"/>
  <c r="B16" i="880"/>
  <c r="D13" i="862"/>
  <c r="J6" i="863"/>
  <c r="J7" i="863"/>
  <c r="D14" i="865"/>
  <c r="D13" i="870"/>
  <c r="B15" i="876"/>
  <c r="C27" i="883"/>
  <c r="C31" i="883"/>
  <c r="C13" i="872"/>
  <c r="D18" i="881"/>
  <c r="C29" i="883"/>
  <c r="B11" i="874"/>
  <c r="C19" i="881"/>
  <c r="C20" i="881"/>
  <c r="C21" i="881"/>
  <c r="C22" i="881"/>
  <c r="C23" i="881"/>
  <c r="C24" i="881"/>
  <c r="E19" i="864"/>
  <c r="B25" i="864"/>
  <c r="B27" i="864"/>
  <c r="B29" i="864"/>
  <c r="B31" i="864"/>
  <c r="B33" i="864"/>
  <c r="B26" i="864"/>
  <c r="B28" i="864"/>
  <c r="B30" i="864"/>
  <c r="D19" i="881"/>
  <c r="D20" i="881"/>
  <c r="D21" i="881"/>
  <c r="D22" i="881"/>
  <c r="D23" i="881"/>
  <c r="F19" i="883"/>
  <c r="C24" i="883"/>
  <c r="C26" i="883"/>
  <c r="C28" i="883"/>
  <c r="C25" i="881" l="1"/>
  <c r="J14" i="863"/>
  <c r="B14" i="885"/>
  <c r="C33" i="883"/>
  <c r="D25" i="881"/>
  <c r="E18" i="881"/>
  <c r="B34" i="864"/>
</calcChain>
</file>

<file path=xl/sharedStrings.xml><?xml version="1.0" encoding="utf-8"?>
<sst xmlns="http://schemas.openxmlformats.org/spreadsheetml/2006/main" count="10525" uniqueCount="1473">
  <si>
    <t>Jalisco</t>
  </si>
  <si>
    <t>Nacional</t>
  </si>
  <si>
    <t>Entidad</t>
  </si>
  <si>
    <t>Aguascalientes</t>
  </si>
  <si>
    <t>Baja California</t>
  </si>
  <si>
    <t>Baja California Sur</t>
  </si>
  <si>
    <t>Campeche</t>
  </si>
  <si>
    <t>Chiapas</t>
  </si>
  <si>
    <t>Chihuahua</t>
  </si>
  <si>
    <t>Ciudad de México</t>
  </si>
  <si>
    <t>Coahuila</t>
  </si>
  <si>
    <t>Colima</t>
  </si>
  <si>
    <t>Durango</t>
  </si>
  <si>
    <t>Estado de México</t>
  </si>
  <si>
    <t>Guanajuato</t>
  </si>
  <si>
    <t>Guerrero</t>
  </si>
  <si>
    <t>Hidalgo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</si>
  <si>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</si>
  <si>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</si>
  <si>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</si>
  <si>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</si>
  <si>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</si>
  <si>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</si>
  <si>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</si>
  <si>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</si>
  <si>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</si>
  <si>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</si>
  <si>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</si>
  <si>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</si>
  <si>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</si>
  <si>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</si>
  <si>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</si>
  <si>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</si>
  <si>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</si>
  <si>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 xml:space="preserve"> </t>
  </si>
  <si>
    <t>Empleos nuevos</t>
  </si>
  <si>
    <t>Concepto</t>
  </si>
  <si>
    <t>Indicador de Confianza del Consumidor Jalisciense</t>
  </si>
  <si>
    <t xml:space="preserve">   - Posibilidades en el momento actual de los integrantes del hogar, comparadas con las de hace un año, para realizar compras de muebles, televisor, lavadora, otros aparatos electrodomésticos, etc. </t>
  </si>
  <si>
    <t>Regresar al Índice</t>
  </si>
  <si>
    <t>Enero</t>
  </si>
  <si>
    <t>Febrero</t>
  </si>
  <si>
    <t>Marzo</t>
  </si>
  <si>
    <t>Abril</t>
  </si>
  <si>
    <t>Mayo</t>
  </si>
  <si>
    <t>Junio</t>
  </si>
  <si>
    <t>Julio</t>
  </si>
  <si>
    <t>Agosto</t>
  </si>
  <si>
    <t>Septiembre</t>
  </si>
  <si>
    <t>Octubre</t>
  </si>
  <si>
    <t>Noviembre</t>
  </si>
  <si>
    <t>Diciembre</t>
  </si>
  <si>
    <t>México</t>
  </si>
  <si>
    <t>Variación</t>
  </si>
  <si>
    <t>Total</t>
  </si>
  <si>
    <t/>
  </si>
  <si>
    <t>Fuente: IIEG, con información de INEGI, INPC.</t>
  </si>
  <si>
    <t>INPC Nacional</t>
  </si>
  <si>
    <t>Guadalajara</t>
  </si>
  <si>
    <t>Tepatitlán</t>
  </si>
  <si>
    <t>Inflación mes anterior Guadalajara</t>
  </si>
  <si>
    <t>Inflación promedio anual Guadalajara</t>
  </si>
  <si>
    <t>2013</t>
  </si>
  <si>
    <t>Ene</t>
  </si>
  <si>
    <t>Feb</t>
  </si>
  <si>
    <t>Mar</t>
  </si>
  <si>
    <t>Abr</t>
  </si>
  <si>
    <t>May</t>
  </si>
  <si>
    <t>Jun</t>
  </si>
  <si>
    <t>Jul</t>
  </si>
  <si>
    <t>Ago</t>
  </si>
  <si>
    <t>Sep</t>
  </si>
  <si>
    <t>Oct</t>
  </si>
  <si>
    <t>Nov</t>
  </si>
  <si>
    <t>Dic</t>
  </si>
  <si>
    <t>2014</t>
  </si>
  <si>
    <t>2015</t>
  </si>
  <si>
    <t>2016</t>
  </si>
  <si>
    <t>2017</t>
  </si>
  <si>
    <t>2018</t>
  </si>
  <si>
    <t>2019</t>
  </si>
  <si>
    <t>2020</t>
  </si>
  <si>
    <t>posic</t>
  </si>
  <si>
    <t>La Paz, B. C. S.</t>
  </si>
  <si>
    <t>Monclova, Coah.</t>
  </si>
  <si>
    <t>Mexicali, B. C.</t>
  </si>
  <si>
    <t>Chihuahua, Chih.</t>
  </si>
  <si>
    <t>Tepatitlán, Jal.</t>
  </si>
  <si>
    <t>Pachuca, Hgo.</t>
  </si>
  <si>
    <t>Saltillo, Coah.</t>
  </si>
  <si>
    <t>Esperanza, Son.</t>
  </si>
  <si>
    <t>Tepic, Nay.</t>
  </si>
  <si>
    <t>Chetumal, Q. R.</t>
  </si>
  <si>
    <t>Colima, Col.</t>
  </si>
  <si>
    <t>Cortazar, Gto.</t>
  </si>
  <si>
    <t>Hermosillo, Son.</t>
  </si>
  <si>
    <t>León, Gto.</t>
  </si>
  <si>
    <t>Huatabampo, Son.</t>
  </si>
  <si>
    <t>Fresnillo, Zac.</t>
  </si>
  <si>
    <t>Zacatecas, Zac.</t>
  </si>
  <si>
    <t>Cd. Jiménez, Chih.</t>
  </si>
  <si>
    <t>Campeche, Camp.</t>
  </si>
  <si>
    <t>Atlacomulco, Méx.</t>
  </si>
  <si>
    <t>Morelia, Mich</t>
  </si>
  <si>
    <t>Culiacán, Sin.</t>
  </si>
  <si>
    <t>Tijuana, B. C.</t>
  </si>
  <si>
    <t>San Luis Potosí, S. L. P.</t>
  </si>
  <si>
    <t>Tuxtla Gutiérrez, Chis.</t>
  </si>
  <si>
    <t>Cd. Acuña, Coah.</t>
  </si>
  <si>
    <t>Guadalajara, Jal.</t>
  </si>
  <si>
    <t>Tampico, Tamps.</t>
  </si>
  <si>
    <t>Monterrey, N. L.</t>
  </si>
  <si>
    <t>Mérida, Yuc.</t>
  </si>
  <si>
    <t>Veracruz, Ver.</t>
  </si>
  <si>
    <t>Matamoros, Tamps.</t>
  </si>
  <si>
    <t>San Andrés Tuxtla, Ver.</t>
  </si>
  <si>
    <t>Cancún, Q. Roo.</t>
  </si>
  <si>
    <t>Cuernavaca, Mor.</t>
  </si>
  <si>
    <t>Tulancingo, Hgo.</t>
  </si>
  <si>
    <t>Cd. Juárez, Chih</t>
  </si>
  <si>
    <t>Durango, Dgo.</t>
  </si>
  <si>
    <t>Toluca, Edo. de Méx.</t>
  </si>
  <si>
    <t>Puebla, Pue.</t>
  </si>
  <si>
    <t>Coatzacoalcos, Ver.</t>
  </si>
  <si>
    <t>Tlaxcala, Tlax.</t>
  </si>
  <si>
    <t>Querétaro, Qro.</t>
  </si>
  <si>
    <t>Aguascalientes, Ags.</t>
  </si>
  <si>
    <t>Tapachula, Chis.</t>
  </si>
  <si>
    <t>Córdoba, Ver.</t>
  </si>
  <si>
    <t>Acapulco, Gro.</t>
  </si>
  <si>
    <t>Oaxaca, Oax.</t>
  </si>
  <si>
    <t>Jacona, Mich.</t>
  </si>
  <si>
    <t>Torreón, Coah.</t>
  </si>
  <si>
    <t>Iguala, Gro.</t>
  </si>
  <si>
    <t>Izúcar de Matamoros, Pue.</t>
  </si>
  <si>
    <t>Tehuantepec, Oax.</t>
  </si>
  <si>
    <t>Villahermosa, Tab.</t>
  </si>
  <si>
    <t>Variación anual</t>
  </si>
  <si>
    <t>Fecha</t>
  </si>
  <si>
    <t>Clave</t>
  </si>
  <si>
    <t>Lugar</t>
  </si>
  <si>
    <t>var</t>
  </si>
  <si>
    <t>ENE</t>
  </si>
  <si>
    <t>FEB</t>
  </si>
  <si>
    <t>MAR</t>
  </si>
  <si>
    <t>ABR</t>
  </si>
  <si>
    <t>MAY</t>
  </si>
  <si>
    <t>JUN</t>
  </si>
  <si>
    <t>JUL</t>
  </si>
  <si>
    <t>AGO</t>
  </si>
  <si>
    <t>SEP</t>
  </si>
  <si>
    <t>OCT</t>
  </si>
  <si>
    <t>NOV</t>
  </si>
  <si>
    <t>DIC</t>
  </si>
  <si>
    <t>Fuente: IIEG, con información del IMSS.</t>
  </si>
  <si>
    <t>Zapopan</t>
  </si>
  <si>
    <t>Tlajomulco de Zúñiga</t>
  </si>
  <si>
    <t>Puerto Vallarta</t>
  </si>
  <si>
    <t>Tlaquepaque</t>
  </si>
  <si>
    <t>Zapotlán el Grande</t>
  </si>
  <si>
    <t>Ocotlán</t>
  </si>
  <si>
    <t>Arandas</t>
  </si>
  <si>
    <t>Zapotiltic</t>
  </si>
  <si>
    <t>Zapotlán del Rey</t>
  </si>
  <si>
    <t>Lagos de Moreno</t>
  </si>
  <si>
    <t>Jocotepec</t>
  </si>
  <si>
    <t>Tamazula de Gordiano</t>
  </si>
  <si>
    <t>Tonalá</t>
  </si>
  <si>
    <t>Tapalpa</t>
  </si>
  <si>
    <t>El Salto</t>
  </si>
  <si>
    <t>Ahualulco de Mercado</t>
  </si>
  <si>
    <t>Tuxpan</t>
  </si>
  <si>
    <t>La Huerta</t>
  </si>
  <si>
    <t>Tala</t>
  </si>
  <si>
    <t>Teuchitlán</t>
  </si>
  <si>
    <t>Poncitlán</t>
  </si>
  <si>
    <t>Teocuitatlán de Corona</t>
  </si>
  <si>
    <t>Sayula</t>
  </si>
  <si>
    <t>Cocula</t>
  </si>
  <si>
    <t>Juanacatlán</t>
  </si>
  <si>
    <t>Jalostotitlán</t>
  </si>
  <si>
    <t>Chapala</t>
  </si>
  <si>
    <t>Encarnación de Díaz</t>
  </si>
  <si>
    <t>Cihuatlán</t>
  </si>
  <si>
    <t>Tuxcacuesco</t>
  </si>
  <si>
    <t>Ameca</t>
  </si>
  <si>
    <t>Cabo Corrientes</t>
  </si>
  <si>
    <t>Acatic</t>
  </si>
  <si>
    <t>Huejuquilla el Alto</t>
  </si>
  <si>
    <t>Amatitán</t>
  </si>
  <si>
    <t>Villa Hidalgo</t>
  </si>
  <si>
    <t>Teocaltiche</t>
  </si>
  <si>
    <t>Jamay</t>
  </si>
  <si>
    <t>San Martín Hidalgo</t>
  </si>
  <si>
    <t>San Miguel el Alto</t>
  </si>
  <si>
    <t>San Juan de los Lagos</t>
  </si>
  <si>
    <t>San Sebastián del Oeste</t>
  </si>
  <si>
    <t>Unión de San Antonio</t>
  </si>
  <si>
    <t>Chiquilistlán</t>
  </si>
  <si>
    <t>Atotonilco el Alto</t>
  </si>
  <si>
    <t>Casimiro Castillo</t>
  </si>
  <si>
    <t>Tecolotlán</t>
  </si>
  <si>
    <t>Tonila</t>
  </si>
  <si>
    <t>Zapotitlán de Vadillo</t>
  </si>
  <si>
    <t>Degollado</t>
  </si>
  <si>
    <t>Juchitlán</t>
  </si>
  <si>
    <t>San Ignacio Cerro Gordo</t>
  </si>
  <si>
    <t>Tizapán el Alto</t>
  </si>
  <si>
    <t>Etzatlán</t>
  </si>
  <si>
    <t>Amacueca</t>
  </si>
  <si>
    <t>Pihuamo</t>
  </si>
  <si>
    <t>El Grullo</t>
  </si>
  <si>
    <t>Guachinango</t>
  </si>
  <si>
    <t>Ixtlahuacán del Río</t>
  </si>
  <si>
    <t>El Limón</t>
  </si>
  <si>
    <t>Atemajac de Brizuela</t>
  </si>
  <si>
    <t>Villa Guerrero</t>
  </si>
  <si>
    <t>Ayutla</t>
  </si>
  <si>
    <t>Hostotipaquillo</t>
  </si>
  <si>
    <t>Huejúcar</t>
  </si>
  <si>
    <t>San Martín de Bolaños</t>
  </si>
  <si>
    <t>Tenamaxtlán</t>
  </si>
  <si>
    <t>Totatiche</t>
  </si>
  <si>
    <t>Cañadas de Obregón</t>
  </si>
  <si>
    <t>Atenguillo</t>
  </si>
  <si>
    <t>Cuquío</t>
  </si>
  <si>
    <t>Santa María del Oro</t>
  </si>
  <si>
    <t>La Manzanilla de la Paz</t>
  </si>
  <si>
    <t>Mexticacán</t>
  </si>
  <si>
    <t>Mezquitic</t>
  </si>
  <si>
    <t>Mixtlán</t>
  </si>
  <si>
    <t>Villa Purificación</t>
  </si>
  <si>
    <t>Quitupan</t>
  </si>
  <si>
    <t>San Cristóbal de la Barranca</t>
  </si>
  <si>
    <t>San Julián</t>
  </si>
  <si>
    <t>San Marcos</t>
  </si>
  <si>
    <t>Santa María de los Ángeles</t>
  </si>
  <si>
    <t>Techaluta de Montenegro</t>
  </si>
  <si>
    <t>Atengo</t>
  </si>
  <si>
    <t>Unión de Tula</t>
  </si>
  <si>
    <t>Zapotlanejo</t>
  </si>
  <si>
    <t>Colotlán</t>
  </si>
  <si>
    <t>Cuautla</t>
  </si>
  <si>
    <t>Chimaltitán</t>
  </si>
  <si>
    <t>San Diego de Alejandría</t>
  </si>
  <si>
    <t>Mascota</t>
  </si>
  <si>
    <t>Tecalitlán</t>
  </si>
  <si>
    <t>Concepción de Buenos Aires</t>
  </si>
  <si>
    <t>Jilotlán de los Dolores</t>
  </si>
  <si>
    <t>Tonaya</t>
  </si>
  <si>
    <t>Ejutla</t>
  </si>
  <si>
    <t>Gómez Farías</t>
  </si>
  <si>
    <t>Talpa de Allende</t>
  </si>
  <si>
    <t>Mazamitla</t>
  </si>
  <si>
    <t>San Juanito de Escobedo</t>
  </si>
  <si>
    <t>Yahualica de González Gallo</t>
  </si>
  <si>
    <t>Acatlán de Juárez</t>
  </si>
  <si>
    <t>Magdalena</t>
  </si>
  <si>
    <t>Ojuelos de Jalisco</t>
  </si>
  <si>
    <t>Ixtlahuacán de los Membrillos</t>
  </si>
  <si>
    <t>Cuautitlán de García Barragán</t>
  </si>
  <si>
    <t>Tototlán</t>
  </si>
  <si>
    <t>Valle de Juárez</t>
  </si>
  <si>
    <t>Villa Corona</t>
  </si>
  <si>
    <t>Tequila</t>
  </si>
  <si>
    <t>Jesús María</t>
  </si>
  <si>
    <t>Atoyac</t>
  </si>
  <si>
    <t>Tuxcueca</t>
  </si>
  <si>
    <t>Autlán de Navarro</t>
  </si>
  <si>
    <t>Tolimán</t>
  </si>
  <si>
    <t>Valle de Guadalupe</t>
  </si>
  <si>
    <t>El Arenal</t>
  </si>
  <si>
    <t>Tepatitlán de Morelos</t>
  </si>
  <si>
    <t>Bolaños</t>
  </si>
  <si>
    <t>Ayotlán</t>
  </si>
  <si>
    <t>Tomatlán</t>
  </si>
  <si>
    <t>San Gabriel</t>
  </si>
  <si>
    <t>Zacoalco de Torres</t>
  </si>
  <si>
    <t>La Barca</t>
  </si>
  <si>
    <t>Regresar al índice</t>
  </si>
  <si>
    <t>Fuente: IIEG, con información del IMSS</t>
  </si>
  <si>
    <t>Sector de actividad económica</t>
  </si>
  <si>
    <t>Variación % mensual</t>
  </si>
  <si>
    <t>Agricultura, Ganadería, Silvicultura y Pesca</t>
  </si>
  <si>
    <t>Comercio</t>
  </si>
  <si>
    <t>Construcción</t>
  </si>
  <si>
    <t>Ind. Elec. y Captación de Agua Potable</t>
  </si>
  <si>
    <t>Industria de Transformación</t>
  </si>
  <si>
    <t>Industrias Extractivas</t>
  </si>
  <si>
    <t>Servicios</t>
  </si>
  <si>
    <t>Transporte y Comunicaciones</t>
  </si>
  <si>
    <t>Variación absoluta</t>
  </si>
  <si>
    <t>Variación 
% 
acumulada</t>
  </si>
  <si>
    <t>Hombres</t>
  </si>
  <si>
    <t>Mujeres</t>
  </si>
  <si>
    <t>Grupos de edad</t>
  </si>
  <si>
    <t>Etiquetas de fila</t>
  </si>
  <si>
    <t>Suma de Trabajadores Asegurados.</t>
  </si>
  <si>
    <t>De 15 a 19 años.</t>
  </si>
  <si>
    <t>De 20 a 24 años.</t>
  </si>
  <si>
    <t>De 25 a 29 años.</t>
  </si>
  <si>
    <t>De 30 a 34 años.</t>
  </si>
  <si>
    <t>De 35 a 39 años.</t>
  </si>
  <si>
    <t>De 40 a 44 años.</t>
  </si>
  <si>
    <t>De 45 a 49 años.</t>
  </si>
  <si>
    <t>De 50 a 54 años.</t>
  </si>
  <si>
    <t>De 55 a 59 años.</t>
  </si>
  <si>
    <t>De 60 a 64 años.</t>
  </si>
  <si>
    <t>De 65 a 69 años.</t>
  </si>
  <si>
    <t>De 70 a 74 años.</t>
  </si>
  <si>
    <t>De 75 ó más años</t>
  </si>
  <si>
    <t>Menor a 15 años.</t>
  </si>
  <si>
    <t>Total general</t>
  </si>
  <si>
    <t>% part</t>
  </si>
  <si>
    <t>De 60 y más</t>
  </si>
  <si>
    <t>60 y más</t>
  </si>
  <si>
    <t>División económica</t>
  </si>
  <si>
    <t>Absoluta</t>
  </si>
  <si>
    <t>%</t>
  </si>
  <si>
    <t>Ind. Elec. Cap. Agua Potable</t>
  </si>
  <si>
    <t xml:space="preserve">Total </t>
  </si>
  <si>
    <t>1 asegurado</t>
  </si>
  <si>
    <t>Entre 2 y 5 asegurados</t>
  </si>
  <si>
    <t>Entre 6 y 50 asegurados</t>
  </si>
  <si>
    <t>Entre 51 y 250 asegurados</t>
  </si>
  <si>
    <t>Entre 251 y 500 asegurados</t>
  </si>
  <si>
    <t>Entre 501 y 1000 asegurados</t>
  </si>
  <si>
    <t>Más de 1000 asegurados</t>
  </si>
  <si>
    <t>TOTAL</t>
  </si>
  <si>
    <t>Año</t>
  </si>
  <si>
    <t>Agricultura, ganadería, silvicultura, pesca y caza</t>
  </si>
  <si>
    <t>Industria de la construcción</t>
  </si>
  <si>
    <t>Industria eléctrica, captación y suministro de agua potable</t>
  </si>
  <si>
    <t>Industrias de transformación</t>
  </si>
  <si>
    <t>Industrias extractivas</t>
  </si>
  <si>
    <t>Transportes y comunicaciones</t>
  </si>
  <si>
    <t>Trabajadores Asegurados</t>
  </si>
  <si>
    <t>División Económica</t>
  </si>
  <si>
    <t>2019/Octubre</t>
  </si>
  <si>
    <t>Empleos</t>
  </si>
  <si>
    <t>Agricultura.</t>
  </si>
  <si>
    <t>Caza.</t>
  </si>
  <si>
    <t>Agricultura</t>
  </si>
  <si>
    <t>Ganadería.</t>
  </si>
  <si>
    <t>Caza</t>
  </si>
  <si>
    <t>Pesca.</t>
  </si>
  <si>
    <t>Ganadería</t>
  </si>
  <si>
    <t>Silvicultura.</t>
  </si>
  <si>
    <t>Pesca</t>
  </si>
  <si>
    <t>Silvicultura</t>
  </si>
  <si>
    <t>var-ago/jul</t>
  </si>
  <si>
    <t>abs-ago/jul</t>
  </si>
  <si>
    <t>Grupo económico</t>
  </si>
  <si>
    <t>Elaboración de alimentos.</t>
  </si>
  <si>
    <t>Fabricación y ensamble de maquinaria, equipos, aparatos y accesorios y artículos eléctricos, electrónicos y sus partes.</t>
  </si>
  <si>
    <t>Fabricación de productos metálicos, excepto maquinaria y equipo.</t>
  </si>
  <si>
    <t>Industria química.</t>
  </si>
  <si>
    <t>Fabricación de productos de hule y plástico.</t>
  </si>
  <si>
    <t>Construcción, reconstrucción y ensamble de equipo de transporte y sus partes.</t>
  </si>
  <si>
    <t>Elaboración de bebidas.</t>
  </si>
  <si>
    <t>Fabricación y/o reparación de muebles de madera y sus partes; excepto de metal y de plástico moldeado.</t>
  </si>
  <si>
    <t>Otros</t>
  </si>
  <si>
    <t>var-19/18</t>
  </si>
  <si>
    <t>abs-19/18</t>
  </si>
  <si>
    <t>var-dic19/nov19</t>
  </si>
  <si>
    <t>Compraventa de alimentos, bebidas y productos del tabaco.</t>
  </si>
  <si>
    <t>Compraventa de artículos para el hogar.</t>
  </si>
  <si>
    <t>Compraventa de equipo de transporte; sus refacciones y accesorios.</t>
  </si>
  <si>
    <t>Compraventa de gases, combustibles y lubricantes.</t>
  </si>
  <si>
    <t>Compraventa de inmuebles y artículos diversos.</t>
  </si>
  <si>
    <t>Compraventa de maquinaria, equipo, instrumentos, aparatos, herramientas.</t>
  </si>
  <si>
    <t>Compraventa de materias primas, materiales y auxiliares.</t>
  </si>
  <si>
    <t>Compraventa de prendas de vestir y artículos de uso personal.</t>
  </si>
  <si>
    <t>Compraventa en tiendas de autoservicios y departamentos especializados.</t>
  </si>
  <si>
    <t>Servicios de administración pública y seguridad social.</t>
  </si>
  <si>
    <t>Servicios profesionales y técnicos.</t>
  </si>
  <si>
    <t>Servicios de enseñanza, investigación científica y difusión cultural.</t>
  </si>
  <si>
    <t>Servicios personales para el hogar y diversos.</t>
  </si>
  <si>
    <t>Preparación y servicio de alimentos y bebidas.</t>
  </si>
  <si>
    <t>Servicios médicos, asistencia social y veterinarios.</t>
  </si>
  <si>
    <t>Servicios de alojamiento temporal.</t>
  </si>
  <si>
    <t>Servicios recreativos y de esparcimiento.</t>
  </si>
  <si>
    <t>Servicios financieros y de seguros (bancos, financieras).</t>
  </si>
  <si>
    <t>Patrones</t>
  </si>
  <si>
    <t>Fuente: IIEG, con información de INEGI, Cuentas Nacionales.</t>
  </si>
  <si>
    <t>Mes</t>
  </si>
  <si>
    <t>Variación promedio</t>
  </si>
  <si>
    <t>Actividad</t>
  </si>
  <si>
    <t>Actividades secundarias</t>
  </si>
  <si>
    <t>Industrias manufactureras</t>
  </si>
  <si>
    <t>Fuente: IIEG, con información de INEGI, ENEC.</t>
  </si>
  <si>
    <t>Valor de la producción</t>
  </si>
  <si>
    <t>Promedio</t>
  </si>
  <si>
    <t>Nota: La variación porcentual anual de las cifras acumuladas anuales se refiere a la variación respecto al mismo mes del año anterior de la suma de los últimos doce meses en pesos constantes. La variación promedio se refiere al promedio de las variaciones porcentual anuales de los últimos doce meses.</t>
  </si>
  <si>
    <t>Variación Promedio</t>
  </si>
  <si>
    <t>Distribución porcentual</t>
  </si>
  <si>
    <t xml:space="preserve">Nota: La variación porcentual anual de se refiere a la variación de la producción mensual respecto al mismo mes del año anterior en pesos constantes con cifras originales. </t>
  </si>
  <si>
    <t>Fuente: IIEG, con información de INEGI, EMIM.</t>
  </si>
  <si>
    <t>Nota: La variación anual es la variación con respecto al mismo mes del año anterior. El personal ocupado total corresponde a la suma del personal dependiente de la razón social, del personal suministrado por otra razón social y del personal no remunerado.</t>
  </si>
  <si>
    <t>Nota: La variación anual es la variación con respecto al mismo mes del año anterior. Las horas trabajadas por el personal ocupado total son la suma de las horas normales y extraordinarias efectivamente trabajadas por el personal dependiente de la razón social, el personal suministrado por otra razón social y el personal no remunerado.</t>
  </si>
  <si>
    <t>Nota: Las cifras de partición se refieren al porcentaje correspondiente a la suma de los montos de los últimos 12 meses al mes de referencia del valor de producción de los productos elaborados, ya sea en la propia unidad económica o mediante la contratación de servicios de maquila, por los establecimientos considerados en la EMIM en Jalisco a millones de pesos constantes. De manera similar a la participación, las variaciones absolutas se refieren a la producción de Jalisco a pesos constantes. Asimismo, las variaciones porcentuales se refieren al cambio porcentual de la suma de los montos de los últimos 12 meses al mes de referencia del valor de producción de Jalisco a pesos constantes respecto al mismo mes del año anterior.</t>
  </si>
  <si>
    <t>Subsector</t>
  </si>
  <si>
    <t>311 Industria alimentaria</t>
  </si>
  <si>
    <t>312 Industria de las bebidas y del tabaco</t>
  </si>
  <si>
    <t>336 Fabricación de equipo de transporte</t>
  </si>
  <si>
    <t>325 Industria química</t>
  </si>
  <si>
    <t>334 Fabricación de equipo de computación, comunicación, medición y de otros equipos, componentes y accesorios electrónicos</t>
  </si>
  <si>
    <t>326 Industria del plástico y del hule</t>
  </si>
  <si>
    <t>332 Fabricación de productos metálicos</t>
  </si>
  <si>
    <t>327 Fabricación de productos a base de minerales no metálicos</t>
  </si>
  <si>
    <t>331 Industrias metálicas básicas</t>
  </si>
  <si>
    <t>322 Industria del papel</t>
  </si>
  <si>
    <t>Subsectores restantes</t>
  </si>
  <si>
    <t>Nota: Las variaciones absolutas se refieren al cambio en el número de empleados del personal ocupado total de los establecimientos considerados en la EMIM en Jalisco respecto al mismo mes del año anterior. Las variaciones porcentuales anuales se refieren al cambio porcentual del personal ocupado total respecto al mismo mes del año anterior.</t>
  </si>
  <si>
    <t>339 Otras industrias manufactureras</t>
  </si>
  <si>
    <t>316 Curtido y acabado de cuero y piel, y fabricación de productos de cuero, piel y materiales sucedáneos</t>
  </si>
  <si>
    <t>337 Fabricación de muebles, colchones y persianas</t>
  </si>
  <si>
    <t>Personal Ocupado</t>
  </si>
  <si>
    <t>Remuneración Media</t>
  </si>
  <si>
    <t>Ingresos</t>
  </si>
  <si>
    <t>Edo</t>
  </si>
  <si>
    <t>Ingresos_g</t>
  </si>
  <si>
    <t>Quintana Roo</t>
  </si>
  <si>
    <t>Baja California Sur</t>
  </si>
  <si>
    <t>Ciudad de México</t>
  </si>
  <si>
    <t>Nuevo León</t>
  </si>
  <si>
    <t>Baja California</t>
  </si>
  <si>
    <t>San Luis Potosí</t>
  </si>
  <si>
    <t>Estado de México</t>
  </si>
  <si>
    <t>Personal_Ocupado_g</t>
  </si>
  <si>
    <t>División_económica</t>
  </si>
  <si>
    <t>dif</t>
  </si>
  <si>
    <t>SERVICIOS SOCIALES Y COMUNALES</t>
  </si>
  <si>
    <t>INDUSTRIA DE LA CONSTRUCCION</t>
  </si>
  <si>
    <t>AGRICULTURA, GANADERIA, SILVICULTURA, PESCA Y CAZA</t>
  </si>
  <si>
    <t>INDUSTRIAS DE TRANSFORMACION</t>
  </si>
  <si>
    <t>TRANSPORTES Y COMUNICACIONES</t>
  </si>
  <si>
    <t>COMERCIO</t>
  </si>
  <si>
    <t>INDUSTRIAS EXTRACTIVAS</t>
  </si>
  <si>
    <t>SERVICIOS PARA EMPRESAS, PERSONAS Y EL HOGAR</t>
  </si>
  <si>
    <t>IND.ELECTRICA Y CAPTACION Y SUMINISTRO DE AGUA POT</t>
  </si>
  <si>
    <t>Exportaciones</t>
  </si>
  <si>
    <t>Fuente: IIEG, con información de INEGI, IMMEX.</t>
  </si>
  <si>
    <t>Nota: Las cifras se refieren a la suma de los montos de los últimos 12 meses al mes de referencia.</t>
  </si>
  <si>
    <t>PROM %</t>
  </si>
  <si>
    <t>Establecimientos</t>
  </si>
  <si>
    <t>% 12M</t>
  </si>
  <si>
    <t>Personal ocupado</t>
  </si>
  <si>
    <t>Fuente: IIEG, con información de INEGI, Sacrificio de Ganado en Rastros Municipales.</t>
  </si>
  <si>
    <t>Cabezas Sacrificadas Total</t>
  </si>
  <si>
    <t>https://www.inegi.org.mx/programas/sacrificioganado/default.html#Datos_abiertos</t>
  </si>
  <si>
    <t>Producción de carne en canal</t>
  </si>
  <si>
    <t>Producción de Carne en Canal de Ganado Bovino</t>
  </si>
  <si>
    <t>Por Entidad Federativa</t>
  </si>
  <si>
    <t>Entidad Federativa</t>
  </si>
  <si>
    <t>Producción de Carne en Canal</t>
  </si>
  <si>
    <t>% Partic. Nacional</t>
  </si>
  <si>
    <t>TOTAL:</t>
  </si>
  <si>
    <t>Nota 1: Carne en canal se refiere al cuerpo del animal sacrificado, sangrado, desollado, eviscerado, sin cabeza ni extremidades. La canal es el producto primario; es un paso intermedio en la producción de carne, que es el producto terminado.</t>
  </si>
  <si>
    <t>Producción de Carne en Canal de Ganado Porcino</t>
  </si>
  <si>
    <t>Producción de Carne en Canal de Ganado Ovino</t>
  </si>
  <si>
    <t>Producción de Carne en Canal de Ganado Caprino</t>
  </si>
  <si>
    <t>Nacional y Jalisco</t>
  </si>
  <si>
    <t>AÑO</t>
  </si>
  <si>
    <t>MES</t>
  </si>
  <si>
    <t>2017 - 2018</t>
  </si>
  <si>
    <t>2018 - 2019</t>
  </si>
  <si>
    <t>2019-2020</t>
  </si>
  <si>
    <t>2018-2019</t>
  </si>
  <si>
    <t>2019 - 2020</t>
  </si>
  <si>
    <t>Cabezas Sacrificadas</t>
  </si>
  <si>
    <t>Ganado bovino</t>
  </si>
  <si>
    <t>Ganado porcino</t>
  </si>
  <si>
    <t>Ganado ovino</t>
  </si>
  <si>
    <t>Ganado caprino</t>
  </si>
  <si>
    <t>Valor de la Producción de Carne en Canal</t>
  </si>
  <si>
    <t>Miles de Pesos</t>
  </si>
  <si>
    <t>Municipios</t>
  </si>
  <si>
    <t>Ganaron</t>
  </si>
  <si>
    <t>Perdieron</t>
  </si>
  <si>
    <t>Sin cambios</t>
  </si>
  <si>
    <t>Índice de tablas, figuras y base de datos</t>
  </si>
  <si>
    <t>Número</t>
  </si>
  <si>
    <t>Título</t>
  </si>
  <si>
    <t>Tabla 1</t>
  </si>
  <si>
    <t>Tabla 2</t>
  </si>
  <si>
    <t>Tabla 3</t>
  </si>
  <si>
    <t>Tabla 4</t>
  </si>
  <si>
    <t>Tabla 5</t>
  </si>
  <si>
    <t>Tabla 6</t>
  </si>
  <si>
    <t>Tabla 7</t>
  </si>
  <si>
    <t>Tabla 8</t>
  </si>
  <si>
    <t>Tabla 9</t>
  </si>
  <si>
    <t>Tabla 10</t>
  </si>
  <si>
    <t>Tabla 11</t>
  </si>
  <si>
    <t>Tabla 12</t>
  </si>
  <si>
    <t>Tabla 13</t>
  </si>
  <si>
    <t>Tabla 14</t>
  </si>
  <si>
    <t>Tabla 15</t>
  </si>
  <si>
    <t>Tabla 16</t>
  </si>
  <si>
    <t>Tabla 17</t>
  </si>
  <si>
    <t>Tabla 18</t>
  </si>
  <si>
    <t>Tabla 19</t>
  </si>
  <si>
    <t>Tabla 20</t>
  </si>
  <si>
    <t>Figura 1</t>
  </si>
  <si>
    <t>Figura 2</t>
  </si>
  <si>
    <t>Figura 7</t>
  </si>
  <si>
    <t>Figura 8</t>
  </si>
  <si>
    <t>Figura 15</t>
  </si>
  <si>
    <t>Figura 16</t>
  </si>
  <si>
    <t>Figura 17</t>
  </si>
  <si>
    <t>Figura 18</t>
  </si>
  <si>
    <t>Figura 19</t>
  </si>
  <si>
    <t>Figura 20</t>
  </si>
  <si>
    <t>Figura 21</t>
  </si>
  <si>
    <t>Figura 22</t>
  </si>
  <si>
    <t>Figura 23</t>
  </si>
  <si>
    <t>Figura 24</t>
  </si>
  <si>
    <t>Figura 25</t>
  </si>
  <si>
    <t>Figura 26</t>
  </si>
  <si>
    <t>Figura 27</t>
  </si>
  <si>
    <t>Figura 28</t>
  </si>
  <si>
    <t>Figura 29</t>
  </si>
  <si>
    <t>Figura 30</t>
  </si>
  <si>
    <t>Figura 31</t>
  </si>
  <si>
    <t>Figura 32</t>
  </si>
  <si>
    <t>Figura 33</t>
  </si>
  <si>
    <t>Figura 34</t>
  </si>
  <si>
    <t>Figura 35</t>
  </si>
  <si>
    <t>Figura 36</t>
  </si>
  <si>
    <t>Figura 37</t>
  </si>
  <si>
    <t>Figura 38</t>
  </si>
  <si>
    <t>Figura 39</t>
  </si>
  <si>
    <t>Figura 40</t>
  </si>
  <si>
    <t>Figura 41</t>
  </si>
  <si>
    <t>Figura 42</t>
  </si>
  <si>
    <t>Figura 43</t>
  </si>
  <si>
    <t>Figura 44</t>
  </si>
  <si>
    <t>Figura 49</t>
  </si>
  <si>
    <t>Figura 50</t>
  </si>
  <si>
    <t>Figura 51</t>
  </si>
  <si>
    <t>Figura 52</t>
  </si>
  <si>
    <t>Figura 53</t>
  </si>
  <si>
    <t>Figura 54</t>
  </si>
  <si>
    <t>Figura 55</t>
  </si>
  <si>
    <t>Figura 56</t>
  </si>
  <si>
    <t>Figura 60</t>
  </si>
  <si>
    <t>Figura 61</t>
  </si>
  <si>
    <t>Figura 65</t>
  </si>
  <si>
    <t>Figura 66</t>
  </si>
  <si>
    <t>Figura 72</t>
  </si>
  <si>
    <t>Figura 73</t>
  </si>
  <si>
    <t>Figura 74</t>
  </si>
  <si>
    <t>Figura 75</t>
  </si>
  <si>
    <t>Figura 76</t>
  </si>
  <si>
    <t>Figura 77</t>
  </si>
  <si>
    <t>Figura 78</t>
  </si>
  <si>
    <t>Figura 79</t>
  </si>
  <si>
    <t>Figura 80</t>
  </si>
  <si>
    <t>Figura 81</t>
  </si>
  <si>
    <t>Figura 82</t>
  </si>
  <si>
    <t>Figura 83</t>
  </si>
  <si>
    <t>Figura 84</t>
  </si>
  <si>
    <t>Figura 85</t>
  </si>
  <si>
    <t>Figura 86</t>
  </si>
  <si>
    <t>Figura 87</t>
  </si>
  <si>
    <t>Figura 88</t>
  </si>
  <si>
    <t>Figura 89</t>
  </si>
  <si>
    <t>Figura 90</t>
  </si>
  <si>
    <t>Figura 91</t>
  </si>
  <si>
    <t>Figura 92</t>
  </si>
  <si>
    <t>Figura 93</t>
  </si>
  <si>
    <t>Figura 94</t>
  </si>
  <si>
    <t>Figura 95</t>
  </si>
  <si>
    <t>Figura 96</t>
  </si>
  <si>
    <t>Figura 97</t>
  </si>
  <si>
    <t>Tamaño</t>
  </si>
  <si>
    <t>t</t>
  </si>
  <si>
    <t>Figura 98</t>
  </si>
  <si>
    <t>Figura 99</t>
  </si>
  <si>
    <t>Figura 100</t>
  </si>
  <si>
    <t>Figura 101</t>
  </si>
  <si>
    <t>Figura 102</t>
  </si>
  <si>
    <t>Figura 103</t>
  </si>
  <si>
    <t>Figura 104</t>
  </si>
  <si>
    <t>Figura 105</t>
  </si>
  <si>
    <t>Trabajadores asegurados</t>
  </si>
  <si>
    <t>y1</t>
  </si>
  <si>
    <t>y2</t>
  </si>
  <si>
    <t>Figura 6</t>
  </si>
  <si>
    <t>Variación mensual</t>
  </si>
  <si>
    <t>Puntos</t>
  </si>
  <si>
    <t>Fuente: IIEG, Encuesta Telefónica de Confianza del Consumidor Jalisciense (ETCOJ) de febrero, mayo, junio, julio y agosto de 2020.</t>
  </si>
  <si>
    <t>L. I. Banxico</t>
  </si>
  <si>
    <t>L. S. Banxico</t>
  </si>
  <si>
    <t>Fuente: IIEG con información de CONAVI.</t>
  </si>
  <si>
    <t>Organismo</t>
  </si>
  <si>
    <t>Cofinanciamientos y subsidios</t>
  </si>
  <si>
    <t>INFONAVIT</t>
  </si>
  <si>
    <t>BANCA (CNBV)</t>
  </si>
  <si>
    <t>FOVISSSTE</t>
  </si>
  <si>
    <t>Credito individual</t>
  </si>
  <si>
    <t>organismo</t>
  </si>
  <si>
    <t>orden</t>
  </si>
  <si>
    <t>valor_vivienda</t>
  </si>
  <si>
    <t>Otro</t>
  </si>
  <si>
    <t>Económica</t>
  </si>
  <si>
    <t>Popular</t>
  </si>
  <si>
    <t>Tradicional</t>
  </si>
  <si>
    <t>Media</t>
  </si>
  <si>
    <t>Residencial</t>
  </si>
  <si>
    <t>Residencial plus</t>
  </si>
  <si>
    <t>Jalisco: Cartera en prórroga</t>
  </si>
  <si>
    <t>Jalisco: Cartera vencida</t>
  </si>
  <si>
    <t>Nacional: Cartera en prórroga</t>
  </si>
  <si>
    <t>Nacional: Cartera vencida</t>
  </si>
  <si>
    <t>2.1%</t>
  </si>
  <si>
    <t>100.0%</t>
  </si>
  <si>
    <t>Municipio.x</t>
  </si>
  <si>
    <t>part.x</t>
  </si>
  <si>
    <t>part.y</t>
  </si>
  <si>
    <t>EF</t>
  </si>
  <si>
    <t>Participación</t>
  </si>
  <si>
    <t>Variación porcentual</t>
  </si>
  <si>
    <t>Número de Cabezas Sacrificadas</t>
  </si>
  <si>
    <t>Toneladas</t>
  </si>
  <si>
    <t>Figura 45</t>
  </si>
  <si>
    <t>Figura 46</t>
  </si>
  <si>
    <t>Figura 47</t>
  </si>
  <si>
    <t>Figura 48</t>
  </si>
  <si>
    <t>Figura 106</t>
  </si>
  <si>
    <t>Figura 107</t>
  </si>
  <si>
    <t>Figura 108</t>
  </si>
  <si>
    <t>Figura 109</t>
  </si>
  <si>
    <t>Figura 110</t>
  </si>
  <si>
    <t>Figura 111</t>
  </si>
  <si>
    <t>Figura 112</t>
  </si>
  <si>
    <t>Figura 113</t>
  </si>
  <si>
    <t>Figura 114</t>
  </si>
  <si>
    <t>Figura 115</t>
  </si>
  <si>
    <t>Figura 116</t>
  </si>
  <si>
    <t xml:space="preserve">   - Situación económica en el momento actual de los miembros del hogar comparada con la que se tenía hace 12 meses</t>
  </si>
  <si>
    <t xml:space="preserve">   - Situación económica esperada de los miembros del hogar dentro de 12 meses, respecto a la actual</t>
  </si>
  <si>
    <t xml:space="preserve">   - Situación económica de Jalisco hoy en día, comparada con la de hace 12 meses</t>
  </si>
  <si>
    <t xml:space="preserve">   - Situación económica de Jalisco esperada dentro de 12 meses, respecto a la actual</t>
  </si>
  <si>
    <t>Fabricación, ensamble y reparación de maquinaria, equipo y sus partes; excepto los eléctricos.</t>
  </si>
  <si>
    <t>Veracruz de Ignacio de la Llave</t>
  </si>
  <si>
    <t>Coahuila de Zaragoza</t>
  </si>
  <si>
    <t>Michoacán de Ocampo</t>
  </si>
  <si>
    <t>Nivel del indicador y subíndices</t>
  </si>
  <si>
    <t>%Saldos cartera vencida y prorroga</t>
  </si>
  <si>
    <t>Tasa de desocupación</t>
  </si>
  <si>
    <t>edo</t>
  </si>
  <si>
    <t>MMabs</t>
  </si>
  <si>
    <t>MMrel</t>
  </si>
  <si>
    <t>YYabs</t>
  </si>
  <si>
    <t>2.6%</t>
  </si>
  <si>
    <t>Figura 57</t>
  </si>
  <si>
    <t>Figura 58</t>
  </si>
  <si>
    <t>Figura 59</t>
  </si>
  <si>
    <t>Figura 117</t>
  </si>
  <si>
    <t>Figura 118</t>
  </si>
  <si>
    <t>Figura 119</t>
  </si>
  <si>
    <t>Figura 120</t>
  </si>
  <si>
    <t>Figura 121</t>
  </si>
  <si>
    <t>Figura 122</t>
  </si>
  <si>
    <t>Minería</t>
  </si>
  <si>
    <t>Cuentas</t>
  </si>
  <si>
    <t>Saldos (mdp)</t>
  </si>
  <si>
    <t>D=Cartera 
Total</t>
  </si>
  <si>
    <t>ICV=(C/D)</t>
  </si>
  <si>
    <t>estado</t>
  </si>
  <si>
    <t>Servicios públicos</t>
  </si>
  <si>
    <t>Diciembre
2020</t>
  </si>
  <si>
    <t>2020/Diciembre</t>
  </si>
  <si>
    <t>Nota: La variación anual es la variación con respecto al mismo periodo de enero a noviembre del año anterior. La demanda de los financiamientos incluye los financiamientos de las instituciones públicas y la banca comercial.</t>
  </si>
  <si>
    <t>año</t>
  </si>
  <si>
    <t>Nota: Los porcentajes de distribución de financiamientos otorgados se refieren a la composición de cada modalidad, “Cofinanciamiento y Subsidios” o “Crédito individual”, para el periodo de enero a noviembre del 2019.</t>
  </si>
  <si>
    <t>INPC Guadalajara</t>
  </si>
  <si>
    <t>INPC Tepatitlán</t>
  </si>
  <si>
    <t>Inflación acumulada Guadalajara</t>
  </si>
  <si>
    <t>Inflación mes anterior Tepatitlán</t>
  </si>
  <si>
    <t>Inflación promedio anual Tepatitlán</t>
  </si>
  <si>
    <t>Ciudad</t>
  </si>
  <si>
    <t>2020-12-01</t>
  </si>
  <si>
    <t>YYrel</t>
  </si>
  <si>
    <t>2%</t>
  </si>
  <si>
    <t>3.9%</t>
  </si>
  <si>
    <t>21.4%</t>
  </si>
  <si>
    <t>5.2%</t>
  </si>
  <si>
    <t>Fuente: IIEG con información de INEGI a partir de la Asociación Mexicana de la Industria Automotriz.</t>
  </si>
  <si>
    <t>Unidades Vehiculares Eléctricas</t>
  </si>
  <si>
    <t>Unidades Vehiculares Híbridas Plugin (conectables)</t>
  </si>
  <si>
    <t>Unidades Vehiculares Hibridas</t>
  </si>
  <si>
    <t>Total Jalisco</t>
  </si>
  <si>
    <t>Promedio Nacional</t>
  </si>
  <si>
    <t>Total Nacional</t>
  </si>
  <si>
    <t>Total de Unidades</t>
  </si>
  <si>
    <t>Población</t>
  </si>
  <si>
    <t>Tasa por cada millón de habitantes</t>
  </si>
  <si>
    <t>Enero
2021</t>
  </si>
  <si>
    <t>2021</t>
  </si>
  <si>
    <t>2021-01-01</t>
  </si>
  <si>
    <t>2020-01-01</t>
  </si>
  <si>
    <t>2.4%</t>
  </si>
  <si>
    <t>15.6%</t>
  </si>
  <si>
    <t>6%</t>
  </si>
  <si>
    <t>-16.6%</t>
  </si>
  <si>
    <t>9.6%</t>
  </si>
  <si>
    <t>-3.1%</t>
  </si>
  <si>
    <t>DIC %</t>
  </si>
  <si>
    <t>DIC PROM</t>
  </si>
  <si>
    <t>DIC $</t>
  </si>
  <si>
    <t>DIC EST</t>
  </si>
  <si>
    <t>Michoacán de Ocampo</t>
  </si>
  <si>
    <t>Trab_asegEne21</t>
  </si>
  <si>
    <t>Tabla 21</t>
  </si>
  <si>
    <t>Tabla 22</t>
  </si>
  <si>
    <t>Tabla 23</t>
  </si>
  <si>
    <t>Tabla 24</t>
  </si>
  <si>
    <t>Tabla 25</t>
  </si>
  <si>
    <t>Tabla 26</t>
  </si>
  <si>
    <t>Tabla 27</t>
  </si>
  <si>
    <t>Tabla 28</t>
  </si>
  <si>
    <t>Tabla 29</t>
  </si>
  <si>
    <t>Tabla 30</t>
  </si>
  <si>
    <t>Tabla 31</t>
  </si>
  <si>
    <t>Tabla 32</t>
  </si>
  <si>
    <t>Tabla 33</t>
  </si>
  <si>
    <t>Tabla 34</t>
  </si>
  <si>
    <t>Figura 12</t>
  </si>
  <si>
    <t>Figura 13</t>
  </si>
  <si>
    <t>Figura 14</t>
  </si>
  <si>
    <t>Figura 67</t>
  </si>
  <si>
    <t>Febrero
2021</t>
  </si>
  <si>
    <t>Febrero
2020</t>
  </si>
  <si>
    <t>2021/Febrero</t>
  </si>
  <si>
    <t>var  % feb21/dic20</t>
  </si>
  <si>
    <t>var abs feb 21/dic 20</t>
  </si>
  <si>
    <t>febrero 2021</t>
  </si>
  <si>
    <t>var abs feb21/dic20</t>
  </si>
  <si>
    <t>var %  feb21/dic20</t>
  </si>
  <si>
    <t>var feb21/dic20</t>
  </si>
  <si>
    <t>abs-feb21/dic20</t>
  </si>
  <si>
    <t>2021/febrero</t>
  </si>
  <si>
    <t>var feb 21/dic 20</t>
  </si>
  <si>
    <t>abs-feb 21/dic 20</t>
  </si>
  <si>
    <t>Porcentaje de trabajadores asegurados mujeres, febrero 2021</t>
  </si>
  <si>
    <t>Porcentaje de trabajadores asegurados hombres, febrero 2021</t>
  </si>
  <si>
    <t>Porcentaje de trabajadores asegurados registrados por grupo de edad, febrero 2021</t>
  </si>
  <si>
    <t>INEGI. Estudio sobre Demografía de Negocios EDN 2020</t>
  </si>
  <si>
    <t>Gran sector y tamaño del establecimiento</t>
  </si>
  <si>
    <t>Nacimientos</t>
  </si>
  <si>
    <t>Muertes</t>
  </si>
  <si>
    <t>Sobrevivientes</t>
  </si>
  <si>
    <t>Proporción a 17 meses de de los establecimientos muertos, nacidos y sobrevivientes, a nivel nacional y Jalisco, mayo 2019-septiembre2020</t>
  </si>
  <si>
    <t>Estados Unidos Mexicanos</t>
  </si>
  <si>
    <t>Micro</t>
  </si>
  <si>
    <t>PyME´s</t>
  </si>
  <si>
    <t>Manufacturas</t>
  </si>
  <si>
    <t>Servicios Privados no Financieros</t>
  </si>
  <si>
    <t>Proporción a 17 meses de de los establecimientos micro muertos, nacidos y sobrevivientes, a nivel nacional y Jalisco, mayo 2019-septiembre2020</t>
  </si>
  <si>
    <t>Pymes</t>
  </si>
  <si>
    <t>Proporción a 17 meses de de los establecimientos pymes muertos, nacidos y sobrevivientes, a nivel nacional y Jalisco, mayo 2019-septiembre2020</t>
  </si>
  <si>
    <t>Sector</t>
  </si>
  <si>
    <t>Formales</t>
  </si>
  <si>
    <t>Informales</t>
  </si>
  <si>
    <t>Entregas a domicilio</t>
  </si>
  <si>
    <t>Ajuste en precios</t>
  </si>
  <si>
    <t>Reduccion de producción</t>
  </si>
  <si>
    <t>Uso de redes sociales</t>
  </si>
  <si>
    <t>Otras</t>
  </si>
  <si>
    <t>Ninguna</t>
  </si>
  <si>
    <t>PYMES</t>
  </si>
  <si>
    <t>Capacitación al personal</t>
  </si>
  <si>
    <t>Uso de equipo de cómputo</t>
  </si>
  <si>
    <t>Con ventas por Internet</t>
  </si>
  <si>
    <t>Con financiamiento</t>
  </si>
  <si>
    <t>Muertos</t>
  </si>
  <si>
    <t>Población inicial</t>
  </si>
  <si>
    <t>Población actual</t>
  </si>
  <si>
    <t>Periodo</t>
  </si>
  <si>
    <t>Indice expectativas</t>
  </si>
  <si>
    <t>Segundo semestre 2019</t>
  </si>
  <si>
    <t>Primer semestre 2020</t>
  </si>
  <si>
    <t>Segundo semestre 2020</t>
  </si>
  <si>
    <t>Primer semestre 2021</t>
  </si>
  <si>
    <t>PIB</t>
  </si>
  <si>
    <t>Suma de Trabajadores permanentes</t>
  </si>
  <si>
    <t>Suma de Trabajadores eventuales</t>
  </si>
  <si>
    <t>Suma de Trabajadores asegurados</t>
  </si>
  <si>
    <t>Rama</t>
  </si>
  <si>
    <t>Suma de Establecimientos</t>
  </si>
  <si>
    <t>Porcentaje</t>
  </si>
  <si>
    <t>Agricultura, cría y explotación de animales, aprovechamiento forestal, pesca y caza</t>
  </si>
  <si>
    <t>Acuicultura</t>
  </si>
  <si>
    <t>Servicios relacionados con el aprovechamiento forestal</t>
  </si>
  <si>
    <t>Servicios relacionados con la agricultura</t>
  </si>
  <si>
    <t>Servicios relacionados con la cría y explotación de animales</t>
  </si>
  <si>
    <t>Total Agricultura, cría y explotación de animales, aprovechamiento forestal, pesca y caza</t>
  </si>
  <si>
    <t>Valores</t>
  </si>
  <si>
    <t>Número de cabezas</t>
  </si>
  <si>
    <t>Producción de carne</t>
  </si>
  <si>
    <t>I</t>
  </si>
  <si>
    <t>II</t>
  </si>
  <si>
    <t>III</t>
  </si>
  <si>
    <t>IV</t>
  </si>
  <si>
    <t>IV trimestre de 2019</t>
  </si>
  <si>
    <t>IV trimestre de 2020</t>
  </si>
  <si>
    <t>Variación % anual</t>
  </si>
  <si>
    <t>Población económicamente activa</t>
  </si>
  <si>
    <t>Población no económicamente activa</t>
  </si>
  <si>
    <t>Mujeres de 15 años y más</t>
  </si>
  <si>
    <t>Tasa de participación en el mercado laboral</t>
  </si>
  <si>
    <t>Población ocupada</t>
  </si>
  <si>
    <t>Población desocupada</t>
  </si>
  <si>
    <t>Mujeres económicamente activas</t>
  </si>
  <si>
    <t>Sexo</t>
  </si>
  <si>
    <t>Mujer</t>
  </si>
  <si>
    <t>Hombre</t>
  </si>
  <si>
    <t>Pregunta 13 ¿Hasta que grado aprobó 
 en la escuela</t>
  </si>
  <si>
    <t>Escolaridad</t>
  </si>
  <si>
    <t>Ocupadas</t>
  </si>
  <si>
    <t>Ingreso promedio</t>
  </si>
  <si>
    <t>Ocupados</t>
  </si>
  <si>
    <t>Diferencia</t>
  </si>
  <si>
    <t>Ninguno</t>
  </si>
  <si>
    <t>Preescolar</t>
  </si>
  <si>
    <t>Primaria</t>
  </si>
  <si>
    <t>Secundaria</t>
  </si>
  <si>
    <t>Preparatoria o bachillerato</t>
  </si>
  <si>
    <t>Normal</t>
  </si>
  <si>
    <t>Carrera técnica</t>
  </si>
  <si>
    <t>Profesional</t>
  </si>
  <si>
    <t>Maestría</t>
  </si>
  <si>
    <t>Doctorado</t>
  </si>
  <si>
    <t>No Sabe</t>
  </si>
  <si>
    <t>Dif</t>
  </si>
  <si>
    <t>Madres trabajadoras</t>
  </si>
  <si>
    <t>Mujeres sin hijos</t>
  </si>
  <si>
    <t>Edad</t>
  </si>
  <si>
    <t>Personas</t>
  </si>
  <si>
    <t>Salario</t>
  </si>
  <si>
    <t>15- 20</t>
  </si>
  <si>
    <t>21-25</t>
  </si>
  <si>
    <t>26-30</t>
  </si>
  <si>
    <t>31-35</t>
  </si>
  <si>
    <t>36-40</t>
  </si>
  <si>
    <t>41-45</t>
  </si>
  <si>
    <t>46-50</t>
  </si>
  <si>
    <t>51-55</t>
  </si>
  <si>
    <t>56-60</t>
  </si>
  <si>
    <t>Más de 60</t>
  </si>
  <si>
    <t>Madres</t>
  </si>
  <si>
    <t>p</t>
  </si>
  <si>
    <t>-20</t>
  </si>
  <si>
    <t>60+</t>
  </si>
  <si>
    <t>total</t>
  </si>
  <si>
    <t>anios</t>
  </si>
  <si>
    <t>Trabajadores por cuenta propia</t>
  </si>
  <si>
    <t>Hasta un salario mínimo</t>
  </si>
  <si>
    <t>Más de 1 hasta 2 salarios mí</t>
  </si>
  <si>
    <t>Más de 2 hasta 3 salarios mí</t>
  </si>
  <si>
    <t>Más de 3 hasta 5 salarios mí</t>
  </si>
  <si>
    <t>Más de 5 salarios mínimos</t>
  </si>
  <si>
    <t>No recibe ingresos</t>
  </si>
  <si>
    <t>No especificado</t>
  </si>
  <si>
    <t>Empleadores</t>
  </si>
  <si>
    <t>Clasificación de la población ocupada por nivel de instrucción</t>
  </si>
  <si>
    <t>Primaria incompleta</t>
  </si>
  <si>
    <t>Prrimaria completa</t>
  </si>
  <si>
    <t>Secundaria completa</t>
  </si>
  <si>
    <t>Medio superior y superior</t>
  </si>
  <si>
    <t>Clasificación de la población ocupada por sector de actividad económica</t>
  </si>
  <si>
    <t>Industria manufacturera</t>
  </si>
  <si>
    <t>Agropecuario</t>
  </si>
  <si>
    <t>Clasificación de la población en PEA y PNEA</t>
  </si>
  <si>
    <t xml:space="preserve">Freq </t>
  </si>
  <si>
    <t>Población económicamente act</t>
  </si>
  <si>
    <t xml:space="preserve">Población no económicamente </t>
  </si>
  <si>
    <t>Pob de 15 y mas</t>
  </si>
  <si>
    <t>Clasificación de la población en ocupada y desocupada; disponible y no</t>
  </si>
  <si>
    <t>Sexo and Clasificación de la población en PEA y PNEA</t>
  </si>
  <si>
    <t>---</t>
  </si>
  <si>
    <t>Distrito Federal</t>
  </si>
  <si>
    <t>Veracruz de Ignacio de la Llav</t>
  </si>
  <si>
    <t>Disponibles</t>
  </si>
  <si>
    <t>No disponibles</t>
  </si>
  <si>
    <t>15</t>
  </si>
  <si>
    <t>15 a 19 años</t>
  </si>
  <si>
    <t>16</t>
  </si>
  <si>
    <t>20 a 29 años</t>
  </si>
  <si>
    <t>17</t>
  </si>
  <si>
    <t>30 a 59 años</t>
  </si>
  <si>
    <t>18</t>
  </si>
  <si>
    <t>60 años y mas</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</si>
  <si>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</si>
  <si>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</si>
  <si>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</si>
  <si>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</si>
  <si>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</si>
  <si>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</si>
  <si>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</si>
  <si>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</si>
  <si>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</si>
  <si>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</si>
  <si>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</si>
  <si>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</si>
  <si>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</si>
  <si>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</si>
  <si>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</si>
  <si>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</si>
  <si>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</si>
  <si>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</si>
  <si>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</si>
  <si>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</si>
  <si>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</si>
  <si>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</si>
  <si>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</si>
  <si>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</si>
  <si>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</si>
  <si>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</si>
  <si>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</si>
  <si>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</si>
  <si>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</si>
  <si>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</si>
  <si>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</si>
  <si>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</si>
  <si>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</si>
  <si>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</si>
  <si>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</si>
  <si>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</si>
  <si>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</si>
  <si>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</si>
  <si>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</si>
  <si>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</si>
  <si>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</si>
  <si>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</si>
  <si>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</si>
  <si>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</si>
  <si>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</si>
  <si>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</si>
  <si>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</si>
  <si>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</si>
  <si>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</si>
  <si>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</si>
  <si>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</si>
  <si>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</si>
  <si>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</si>
  <si>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</si>
  <si>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</si>
  <si>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</si>
  <si>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</si>
  <si>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</si>
  <si>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</si>
  <si>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</si>
  <si>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</si>
  <si>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</si>
  <si>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</si>
  <si>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</si>
  <si>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</si>
  <si>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</si>
  <si>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</si>
  <si>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</si>
  <si>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</si>
  <si>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</si>
  <si>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</si>
  <si>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</si>
  <si>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</si>
  <si>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</si>
  <si>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</si>
  <si>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</si>
  <si>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</si>
  <si>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</si>
  <si>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</si>
  <si>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</si>
  <si>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Clasificación de la población ocupada por nivel de ingreso</t>
  </si>
  <si>
    <t>IV trimestre 2020</t>
  </si>
  <si>
    <t>Iv trimestre 2019</t>
  </si>
  <si>
    <t>Sexo and Clasificación de empleos formales e informales de la primera actividad</t>
  </si>
  <si>
    <t>Empleo informal</t>
  </si>
  <si>
    <t>Empleo formal</t>
  </si>
  <si>
    <t>Informalidad</t>
  </si>
  <si>
    <t>Clasificación de empleos formales e informales de la primera actividad</t>
  </si>
  <si>
    <t>Clasificación de la población ocupada por posición en la ocupación</t>
  </si>
  <si>
    <t>Trabajadores subordinados y re</t>
  </si>
  <si>
    <t>Trabajadores sin pago</t>
  </si>
  <si>
    <t>Fuente: Elaborado con datos de INEGI, exportaciones por entidad federativa. Por criterio de confidencialidad, algunas exportaciones no se pueden asignar a un subsector, por lo que estos montos se agrupan en la categoría de “Subsectores no especificados”, durante este trimestre esta categoría representó un 0.07% de las exportaciones de la entidad.</t>
  </si>
  <si>
    <t>Monto</t>
  </si>
  <si>
    <t>Fabricación de equipo de computación, comunicación, medición y de otros equipos, componentes y accesorios electrónicos</t>
  </si>
  <si>
    <t>Cría y explotación de animales</t>
  </si>
  <si>
    <t>Industria de las bebidas y el tabaco</t>
  </si>
  <si>
    <t>Minería de minerales metálicos y no metálicos, excepto petróleo y gas</t>
  </si>
  <si>
    <t>Fabricación de equipo de transporte</t>
  </si>
  <si>
    <t>Fabricación de prendas de vestir</t>
  </si>
  <si>
    <t>Industria del plástico y del hule</t>
  </si>
  <si>
    <t>Industria de la madera</t>
  </si>
  <si>
    <t>Industria química</t>
  </si>
  <si>
    <t>Industria alimentaria</t>
  </si>
  <si>
    <t>Fabricación de productos metálicos</t>
  </si>
  <si>
    <t>Fabricación de accesorios, aparatos eléctricos y equipo de generación de energía eléctrica</t>
  </si>
  <si>
    <t>Industrias metálicas básicas</t>
  </si>
  <si>
    <t>Fabricación de productos a base de minerales no metálicos</t>
  </si>
  <si>
    <t>Otras industrias manufactureras</t>
  </si>
  <si>
    <t>Fabricación de maquinaria y equipo</t>
  </si>
  <si>
    <t>Industria del papel</t>
  </si>
  <si>
    <t>Fabricación de muebles, colchones y persianas</t>
  </si>
  <si>
    <t>Fabricación de insumos textiles y acabado de textiles</t>
  </si>
  <si>
    <t>Fabricación de productos textiles, excepto prendas de vestir</t>
  </si>
  <si>
    <t>Subsectores no especificados</t>
  </si>
  <si>
    <t>Fabricación de productos derivados del petróleo y del carbón</t>
  </si>
  <si>
    <t>Impresión e industrias conexas</t>
  </si>
  <si>
    <t>Curtido y acabado de cuero y piel, y fabricación de productos de cuero, piel y materiales sucedáneos</t>
  </si>
  <si>
    <t>Extracción de petróleo y gas</t>
  </si>
  <si>
    <t>Fuente: Elaborado con datos de INEGI, exportaciones por entidad federativa.</t>
  </si>
  <si>
    <t>2018*</t>
  </si>
  <si>
    <t>2019*</t>
  </si>
  <si>
    <t>2020*</t>
  </si>
  <si>
    <t>I Trimestre 2018</t>
  </si>
  <si>
    <t>II Trimestre 2018</t>
  </si>
  <si>
    <t>III Trimestre 2018</t>
  </si>
  <si>
    <t>IV Trimestre 2018</t>
  </si>
  <si>
    <t>I Trimestre 2019</t>
  </si>
  <si>
    <t>II Trimestre 2019</t>
  </si>
  <si>
    <t>III Trimestre 2019</t>
  </si>
  <si>
    <t>IV Trimestre 2019</t>
  </si>
  <si>
    <t>I Trimestre 2020</t>
  </si>
  <si>
    <t>II Trimestre 2020</t>
  </si>
  <si>
    <t>III Trimestre 2020</t>
  </si>
  <si>
    <t>IV Trimestre 2020</t>
  </si>
  <si>
    <t>CDMX</t>
  </si>
  <si>
    <t>Variación febrero/enero</t>
  </si>
  <si>
    <t>Variación anual (feb 2021-feb 2020)</t>
  </si>
  <si>
    <t>dic 2020 - feb 2021</t>
  </si>
  <si>
    <t>ene 2021 - feb 2021</t>
  </si>
  <si>
    <t>feb 2020 - feb 2021</t>
  </si>
  <si>
    <t>A. M. Cd. de México</t>
  </si>
  <si>
    <t>Var anual gral.</t>
  </si>
  <si>
    <t>11</t>
  </si>
  <si>
    <t>9</t>
  </si>
  <si>
    <t>4</t>
  </si>
  <si>
    <t>1</t>
  </si>
  <si>
    <t>13</t>
  </si>
  <si>
    <t>3</t>
  </si>
  <si>
    <t>10</t>
  </si>
  <si>
    <t>6</t>
  </si>
  <si>
    <t>5</t>
  </si>
  <si>
    <t>14</t>
  </si>
  <si>
    <t>12</t>
  </si>
  <si>
    <t>8</t>
  </si>
  <si>
    <t>2</t>
  </si>
  <si>
    <t>7</t>
  </si>
  <si>
    <t>General</t>
  </si>
  <si>
    <t>Alimentos</t>
  </si>
  <si>
    <t>Ropa</t>
  </si>
  <si>
    <t>Vivienda</t>
  </si>
  <si>
    <t>Muebles</t>
  </si>
  <si>
    <t>Salud</t>
  </si>
  <si>
    <t>Transporte</t>
  </si>
  <si>
    <t>Educación</t>
  </si>
  <si>
    <t>Otros 
servicios</t>
  </si>
  <si>
    <t>Estado</t>
  </si>
  <si>
    <t>Var Ali</t>
  </si>
  <si>
    <t>Var Rop</t>
  </si>
  <si>
    <t>Var Viv Anual</t>
  </si>
  <si>
    <t>Var Mueb</t>
  </si>
  <si>
    <t>Var Salud</t>
  </si>
  <si>
    <t>Var Transp</t>
  </si>
  <si>
    <t>Var Edu</t>
  </si>
  <si>
    <t>Var Otr</t>
  </si>
  <si>
    <t>Fuente: IIEG, con información de la Comisión Reguladora de Energía (CRE).</t>
  </si>
  <si>
    <t>Regular</t>
  </si>
  <si>
    <t>Premium</t>
  </si>
  <si>
    <t>Diésel</t>
  </si>
  <si>
    <t>enero</t>
  </si>
  <si>
    <t>febrero</t>
  </si>
  <si>
    <t>abs</t>
  </si>
  <si>
    <t>Regular deflactado</t>
  </si>
  <si>
    <t>mes</t>
  </si>
  <si>
    <t>INPC</t>
  </si>
  <si>
    <t>deflactor</t>
  </si>
  <si>
    <t>Jalisco_Regular</t>
  </si>
  <si>
    <t>Nacional_Regular</t>
  </si>
  <si>
    <t>aat-12</t>
  </si>
  <si>
    <t>aat</t>
  </si>
  <si>
    <t>naat-12</t>
  </si>
  <si>
    <t>naat</t>
  </si>
  <si>
    <t>Premium deflactado</t>
  </si>
  <si>
    <t>Jalisco_Premium</t>
  </si>
  <si>
    <t>Nacional_Premium</t>
  </si>
  <si>
    <t>Diesel</t>
  </si>
  <si>
    <t>Diesel deflactada</t>
  </si>
  <si>
    <t>Jalisco_Diesel</t>
  </si>
  <si>
    <t>Nacional_Diesel</t>
  </si>
  <si>
    <t>COMISIÓN REGULADORA DE ENERGÍA</t>
  </si>
  <si>
    <r>
      <t xml:space="preserve">Precios promedio mensuales de gasolina premium, en estaciones de servicio de expendio al público </t>
    </r>
    <r>
      <rPr>
        <b/>
        <vertAlign val="superscript"/>
        <sz val="10"/>
        <color theme="1"/>
        <rFont val="Arial"/>
        <family val="2"/>
      </rPr>
      <t>1/ 2/ 3/</t>
    </r>
  </si>
  <si>
    <t>https://www.gob.mx/cre/articulos/precios-vigentes-de-gasolinas-y-diesel</t>
  </si>
  <si>
    <t>Pesos por litro</t>
  </si>
  <si>
    <t>Lugar R</t>
  </si>
  <si>
    <t>Lugar P</t>
  </si>
  <si>
    <t>Lugar D</t>
  </si>
  <si>
    <t xml:space="preserve">Jalisco a/  </t>
  </si>
  <si>
    <t>lugar</t>
  </si>
  <si>
    <t>2006/02</t>
  </si>
  <si>
    <t>2007/02</t>
  </si>
  <si>
    <t>2008/02</t>
  </si>
  <si>
    <t>2009/02</t>
  </si>
  <si>
    <t>2010/02</t>
  </si>
  <si>
    <t>2011/02</t>
  </si>
  <si>
    <t>2012/02</t>
  </si>
  <si>
    <t>2013/02</t>
  </si>
  <si>
    <t>2014/02</t>
  </si>
  <si>
    <t>2015/02</t>
  </si>
  <si>
    <t>2016/02</t>
  </si>
  <si>
    <t>2017/02</t>
  </si>
  <si>
    <t>2018/02</t>
  </si>
  <si>
    <t>2019/02</t>
  </si>
  <si>
    <t>2020/02</t>
  </si>
  <si>
    <t>2021/02</t>
  </si>
  <si>
    <t>Entidad federativa</t>
  </si>
  <si>
    <t>Tasa de ocupación</t>
  </si>
  <si>
    <t>Tasa de desocupacion</t>
  </si>
  <si>
    <t>variacion</t>
  </si>
  <si>
    <t>cnc1</t>
  </si>
  <si>
    <t>m</t>
  </si>
  <si>
    <t>a</t>
  </si>
  <si>
    <t>nuevos</t>
  </si>
  <si>
    <t>cnc2</t>
  </si>
  <si>
    <t>acumulados</t>
  </si>
  <si>
    <t>Mes anterior 2021-01-01</t>
  </si>
  <si>
    <t>Mes actual2021-02-01</t>
  </si>
  <si>
    <t>mmabs</t>
  </si>
  <si>
    <t>mmvar</t>
  </si>
  <si>
    <t>Hace un Año2020-02-01</t>
  </si>
  <si>
    <t>aaabs</t>
  </si>
  <si>
    <t>aavar</t>
  </si>
  <si>
    <t>Diciembre 2020-12-01</t>
  </si>
  <si>
    <t>acabs</t>
  </si>
  <si>
    <t>acvar</t>
  </si>
  <si>
    <t>enero nuevos</t>
  </si>
  <si>
    <t>febrero nuevos</t>
  </si>
  <si>
    <t>Nuevos</t>
  </si>
  <si>
    <t>enero permanentes</t>
  </si>
  <si>
    <t>febrero permanentes</t>
  </si>
  <si>
    <t>Permanentes</t>
  </si>
  <si>
    <t>Eventuales</t>
  </si>
  <si>
    <t>2020-07-01</t>
  </si>
  <si>
    <t>2020-08-01</t>
  </si>
  <si>
    <t>2020-09-01</t>
  </si>
  <si>
    <t>2020-10-01</t>
  </si>
  <si>
    <t>2020-11-01</t>
  </si>
  <si>
    <t>2021-02-01</t>
  </si>
  <si>
    <t>Nuevos3</t>
  </si>
  <si>
    <t>Nuevos4</t>
  </si>
  <si>
    <t>Nuevos5</t>
  </si>
  <si>
    <t>Nuevos6</t>
  </si>
  <si>
    <t>Nuevos7</t>
  </si>
  <si>
    <t>Nuevos8</t>
  </si>
  <si>
    <t>Nuevos9</t>
  </si>
  <si>
    <t>PanSO</t>
  </si>
  <si>
    <t>Mes anterior 2020-10-01</t>
  </si>
  <si>
    <t>Mes actual2020-11-01</t>
  </si>
  <si>
    <t>CLAVE</t>
  </si>
  <si>
    <t>Municipio</t>
  </si>
  <si>
    <t>TA_feb21</t>
  </si>
  <si>
    <t>TP_feb21</t>
  </si>
  <si>
    <t>TA_ene21</t>
  </si>
  <si>
    <t>TP_ene21</t>
  </si>
  <si>
    <t>2020-02-01</t>
  </si>
  <si>
    <t>DMabs</t>
  </si>
  <si>
    <t>DMrel</t>
  </si>
  <si>
    <t>2006/01</t>
  </si>
  <si>
    <t>2007/01</t>
  </si>
  <si>
    <t>2008/01</t>
  </si>
  <si>
    <t>2009/01</t>
  </si>
  <si>
    <t>2010/01</t>
  </si>
  <si>
    <t>2011/01</t>
  </si>
  <si>
    <t>2012/01</t>
  </si>
  <si>
    <t>2013/01</t>
  </si>
  <si>
    <t>2014/01</t>
  </si>
  <si>
    <t>2015/01</t>
  </si>
  <si>
    <t>2016/01</t>
  </si>
  <si>
    <t>2017/01</t>
  </si>
  <si>
    <t>2018/01</t>
  </si>
  <si>
    <t>2019/01</t>
  </si>
  <si>
    <t>2020/01</t>
  </si>
  <si>
    <t>2021/01</t>
  </si>
  <si>
    <t>34%</t>
  </si>
  <si>
    <t>2.5%</t>
  </si>
  <si>
    <t>-11.7%</t>
  </si>
  <si>
    <t>12.6%</t>
  </si>
  <si>
    <t>-5.5%</t>
  </si>
  <si>
    <t>10.5%</t>
  </si>
  <si>
    <t>-30.8%</t>
  </si>
  <si>
    <t>5.6%</t>
  </si>
  <si>
    <t>-14.4%</t>
  </si>
  <si>
    <t>4.6%</t>
  </si>
  <si>
    <t>-14.2%</t>
  </si>
  <si>
    <t>-10.9%</t>
  </si>
  <si>
    <t>-1%</t>
  </si>
  <si>
    <t>6.6%</t>
  </si>
  <si>
    <t>-6.5%</t>
  </si>
  <si>
    <t>-9.1%</t>
  </si>
  <si>
    <t>23.6%</t>
  </si>
  <si>
    <t>-4.4%</t>
  </si>
  <si>
    <t>0.8%</t>
  </si>
  <si>
    <t>9.5%</t>
  </si>
  <si>
    <t>1.5%</t>
  </si>
  <si>
    <t>9.3%</t>
  </si>
  <si>
    <t>1.9%</t>
  </si>
  <si>
    <t>9%</t>
  </si>
  <si>
    <t>-8.9%</t>
  </si>
  <si>
    <t>5.8%</t>
  </si>
  <si>
    <t>3.2%</t>
  </si>
  <si>
    <t>-4.9%</t>
  </si>
  <si>
    <t>2.8%</t>
  </si>
  <si>
    <t>-7.6%</t>
  </si>
  <si>
    <t>-3.2%</t>
  </si>
  <si>
    <t>1.8%</t>
  </si>
  <si>
    <t>-28.5%</t>
  </si>
  <si>
    <t>-6%</t>
  </si>
  <si>
    <t>ENE %</t>
  </si>
  <si>
    <t>ENE PROM</t>
  </si>
  <si>
    <t>ENE $</t>
  </si>
  <si>
    <t>ENE EST</t>
  </si>
  <si>
    <t>2020-01-01 EST</t>
  </si>
  <si>
    <t>feb-2020</t>
  </si>
  <si>
    <t>mar-2020</t>
  </si>
  <si>
    <t>abr-2020</t>
  </si>
  <si>
    <t>may-2020</t>
  </si>
  <si>
    <t>jun-2020</t>
  </si>
  <si>
    <t>jul-2020</t>
  </si>
  <si>
    <t>ago-2020</t>
  </si>
  <si>
    <t>sept-2020</t>
  </si>
  <si>
    <t>oct-2020</t>
  </si>
  <si>
    <t>nov-2020</t>
  </si>
  <si>
    <t>dic-2020</t>
  </si>
  <si>
    <t>En-2021</t>
  </si>
  <si>
    <t xml:space="preserve">Fuente: IIEG con información de INEGI a partir de la Asociación Mexicana de la Industria Automotriz y proyecciones oficiales vigentes de población de CONAPO. </t>
  </si>
  <si>
    <t>Nota: Cifras preliminares para enero 2021.</t>
  </si>
  <si>
    <t>Figura 56. Producción de carne en canal en Jalisco en enero 2008 – 2021, Toneladas</t>
  </si>
  <si>
    <r>
      <t xml:space="preserve">Nota 1: Carne en canal se refiere al cuerpo del animal sacrificado, sangrado, desollado, eviscerado, sin cabeza ni extremidades. La canal es el producto primario; es un paso intermedio en la producción de carne, que es el producto terminado. Nota 2: </t>
    </r>
    <r>
      <rPr>
        <sz val="10"/>
        <color rgb="FF000000"/>
        <rFont val="Arial"/>
        <family val="2"/>
      </rPr>
      <t>Cifras preliminares para enero 2021.</t>
    </r>
  </si>
  <si>
    <t>ene-dic 2008</t>
  </si>
  <si>
    <t>ene-dic 2009</t>
  </si>
  <si>
    <t>ene-dic 2010</t>
  </si>
  <si>
    <t>ene-dic 2011</t>
  </si>
  <si>
    <t>ene-dic 2012</t>
  </si>
  <si>
    <t>ene-dic 2013</t>
  </si>
  <si>
    <t>ene-dic 2014</t>
  </si>
  <si>
    <t>ene-dic 2015</t>
  </si>
  <si>
    <t>ene-dic 2016</t>
  </si>
  <si>
    <t>ene-dic 2017</t>
  </si>
  <si>
    <t>ene-dic 2018</t>
  </si>
  <si>
    <t>ene-dic 2019</t>
  </si>
  <si>
    <t>ene-dic 2020</t>
  </si>
  <si>
    <t>Figura 58. Producción de carne en canal en Jalisco en enero-diciembre 2008 – 2020, Toneladas</t>
  </si>
  <si>
    <t xml:space="preserve">Nota 1: Carne en canal se refiere al cuerpo del animal sacrificado, sangrado, desollado, eviscerado, sin cabeza ni extremidades. La canal es el producto primario; es un paso intermedio en la producción de carne, que es el producto terminado. </t>
  </si>
  <si>
    <t>Figura 59. Producción de carne en canal de ganado bovino por entidad federativa, enero 2021</t>
  </si>
  <si>
    <t>Enero 2021 1/</t>
  </si>
  <si>
    <t>Rank Enero 2021</t>
  </si>
  <si>
    <t>Nota 2: Cifras preliminares para enero de 2021.</t>
  </si>
  <si>
    <t>Figura 60. Producción de carne en canal de ganado porcino por entidad federativa, enero 2021</t>
  </si>
  <si>
    <t>Figura 61. Producción de carne en canal de ganado ovino por entidad federativa, enero 2021</t>
  </si>
  <si>
    <t>Figura 62. Producción de carne en canal de ganado caprino por entidad federativa, enero 2021</t>
  </si>
  <si>
    <t>Figura 63. Variación porcentual anual de la producción de carne en canal de ganado bovino , nacional y Jalisco, 2018-enero 2021</t>
  </si>
  <si>
    <t>2017-2021</t>
  </si>
  <si>
    <t>Nota 2: Cifras preliminares para enero 2021.</t>
  </si>
  <si>
    <t>2020-2021</t>
  </si>
  <si>
    <t>Figura 63. Variación porcentual anual de la producción de carne en canal de ganado caprino, nacional y Jalisco, 2018-enero 2021</t>
  </si>
  <si>
    <t>Figura 63. Variación porcentual anual de la producción de carne en canal de ganado ovino, nacional y Jalisco, 2018-enero 2021</t>
  </si>
  <si>
    <t>Figura 63. Variación porcentual anual de la producción de carne en canal de ganado porcino, nacional y Jalisco, 2018-enero 2021</t>
  </si>
  <si>
    <t>% Participación Jalisco en el Nacional                           (Ene 2021)</t>
  </si>
  <si>
    <t>Variación 2019/ 2020</t>
  </si>
  <si>
    <t>Nota: Cifras preliminares para enero de 2021.</t>
  </si>
  <si>
    <t>Trab_asegFeb20</t>
  </si>
  <si>
    <t>C</t>
  </si>
  <si>
    <t>Figura 1. Índice de Expectativas Empresariales segundo semestre de 2019 - primer semestre de 2021</t>
  </si>
  <si>
    <t>Tabla 1. Proporción de muertes de los establecimientos, por sector de actividad económica y tamaño del establecimiento, mayo 2019-septiembre 2020</t>
  </si>
  <si>
    <t>Figura 2. Estimaciones del total de establecimientos en Jalisco: muertes, nacimientos, población inicial y población actual, 2019-septiembre 2020</t>
  </si>
  <si>
    <t>Tabla 2. Proporción de nacimientos de los establecimientos, por sector de actividad económica y tamaño del establecimiento, mayo 2019-septiembre 2020</t>
  </si>
  <si>
    <t>Figura 3. Proporción de los establecimiento muertos, nacidos y sobrevivientes, a nivel nacional y Jalisco, por tamaño del establecimiento, mayo 2019-septiembre 2020</t>
  </si>
  <si>
    <t>Tabla 3. Trabajadores asegurados en el IMSS del sector primario por grupo y tipo de empleo en febrero de 2021</t>
  </si>
  <si>
    <t>Figura 4. Proporción de sobrevivencia de los establecimientos de Jalisco y a nivel nacional, por sector formal e informal, mayo 2019-septiembre 2020</t>
  </si>
  <si>
    <t>Tabla 4. Establecimientos del sector primaria por subsector</t>
  </si>
  <si>
    <t>Figura 5. Proporción de establecimientos de Jalisco según acciones implementadas durante la contingencia de COVID-19, por tamaño del establecimiento, 2020</t>
  </si>
  <si>
    <t>Tabla 5. Población femenina de 15 años y más de Jalisco por condición de actividad económica, IV trimestre de 2019 y 2020</t>
  </si>
  <si>
    <t>Figura 6. Proporción de establecimientos muertos y sobrevivientes de Jalisco de acuerdo con sus características, 2020</t>
  </si>
  <si>
    <t>Tabla 6. Población Económicamente Activa femenina de Jalisco según condición de ocupación, IV trimestre de 2019 y 2020</t>
  </si>
  <si>
    <t>Figura 7. PIB del sector primario de Jalisco, 2003 – 2019</t>
  </si>
  <si>
    <t>Tabla 7. Ingreso laboral promedio mensual por nivel educativo y género, Jalisco IV trimestre 2020</t>
  </si>
  <si>
    <t>Figura 8. Trabajadores asegurados en el IMSS pertenecientes al sector primario, enero 1998 – febrero 2021</t>
  </si>
  <si>
    <t>Tabla 8. Ingreso laboral promedio mensual por nivel educativo y género, Nacional IV trimestre 2020</t>
  </si>
  <si>
    <t>Tabla 9. Mujeres trabajadoras con y sin hijos en Jalisco y su salario promedio mensual, IV trimestre de 2020</t>
  </si>
  <si>
    <t>Tabla 10. Mujeres trabajadoras con y sin hijos sin remuneración en Jalisco, IV trimestre de 2020</t>
  </si>
  <si>
    <t>Tabla 11. Promedio de años de escolaridad de las madres trabajadoras y de las mujeres sin hijos en Jalisco, IV trimestre de 2020</t>
  </si>
  <si>
    <t>Figura 12. Exportaciones trimestrales del sector primario de Jalisco, 2007 T1 – 2020 T2, miles de dólares</t>
  </si>
  <si>
    <t>Tabla 12. Trabajadores por cuenta propia por género e ingreso en Jalisco, IV trimestre de 2020</t>
  </si>
  <si>
    <t>Figura 13. Distribución porcentual de la población femenina de 15 años y más de Jalisco por condición de actividad económica, IV trimestre de 2020</t>
  </si>
  <si>
    <t>Tabla 13. Empleadores por género e ingreso en Jalisco, IV trimestre de 2020</t>
  </si>
  <si>
    <t>Figura 14. Distribución porcentual de la Población Económicamente Activa femenina de Jalisco según condición de ocupación, IV trimestre de 2020</t>
  </si>
  <si>
    <t>Tabla 14. Trabajadores independientes por género y escolaridad en Jalisco, IV trimestre de 2020</t>
  </si>
  <si>
    <t>Figura 15. Tasa de participación laboral por género y entidad federativa, IV trimestre 2020</t>
  </si>
  <si>
    <t>Tabla 15. Trabajadores independientes por sector y género, Jalisco IV trimestre 2020</t>
  </si>
  <si>
    <t>Figura 16. Población ocupada en Jalisco por género, IV Trimestre 2020</t>
  </si>
  <si>
    <t>Tabla 16. Exportaciones de Jalisco por subsector en el cuarto trimestre de 2020, millones de dólares</t>
  </si>
  <si>
    <t>Figura 17. Población femenina ocupada de 15 años y más según grupos de edad, Jalisco al IV trimestre de 2020</t>
  </si>
  <si>
    <t>Tabla 17. Exportaciones de Jalisco por subsector, 2020, millones de dólares</t>
  </si>
  <si>
    <t>Figura 18. Población ocupada de 15 años y más por sector de actividad económica, Jalisco al IV trimestre de 2020</t>
  </si>
  <si>
    <t>Tabla 18. Indicador de Confianza del Consumidor Jalisciense, nivel del indicador y subíndices, febrero y diciembre de 2020, enero y febrero de 2021</t>
  </si>
  <si>
    <t>Figura 19. Población femenina ocupada de 15 años y más según nivel de ingreso, Jalisco al IV trimestre de 2019 y 2020</t>
  </si>
  <si>
    <t>Tabla 19. Empleos en Jalisco por sector de actividad económica, febrero 2021 vs enero 2021</t>
  </si>
  <si>
    <t>Figura 20. Tasa de informalidad laboral por género y entidad federativa, Nacional IV trimestre 2020</t>
  </si>
  <si>
    <t>Tabla 20. Empleos en Jalisco por sector de actividad económica, primer bimestre de 2021</t>
  </si>
  <si>
    <t>Figura 21. Ingreso promedio mensual de madres trabajadoras y de trabajadoras sin hijos, IV trimestre de 2020</t>
  </si>
  <si>
    <t>Tabla 21. Empleos en Jalisco por sector de actividad económica, anual febrero 2021 vs febrero 2020</t>
  </si>
  <si>
    <t>Figura 22. Trabajadores independientes por tipo de trabajo en Jalisco, IV trimestre de 2020</t>
  </si>
  <si>
    <t>Tabla 22. Trabajadores asegurados en el IMSS en Jalisco por sector de actividad económica y sexo, febrero 2021 vs enero 2020</t>
  </si>
  <si>
    <t>Figura 23. Exportaciones trimestrales de Jalisco del cuarto trimestre, 2007 – 2020, millones de dólares</t>
  </si>
  <si>
    <t>Tabla 23. Empleos en Jalisco por grupos de edad febrero 2021 vs enero 2021</t>
  </si>
  <si>
    <t>Figura 24. Exportaciones trimestrales de Jalisco, 2018-2020, millones de dólares</t>
  </si>
  <si>
    <t>Tabla 24. Patrones registrados en el IMSS en Jalisco por división económica, febrero 2021 vs enero 2021</t>
  </si>
  <si>
    <t>Figura 25. Exportaciones del cuarto trimestre de 2020, por entidad federativa, millones de dólares</t>
  </si>
  <si>
    <t>Tabla 25. Patrones registrados en el IMSS en Jalisco por división económica, primer bimestre de 2021</t>
  </si>
  <si>
    <t>Figura 26. Exportaciones del subsector “Fabricación de equipo de computación, comunicación, medición y de otros equipos, componentes y accesorios electrónicos” en el cuarto trimestre de 2020, millones de dólares</t>
  </si>
  <si>
    <t>Tabla 26. Patrones registrados en el IMSS en Jalisco por división económica, febrero 2021 vs febrero 2020</t>
  </si>
  <si>
    <t>Figura 27. Exportaciones anuales de Jalisco, 2007 – 2020, millones de dólares</t>
  </si>
  <si>
    <t>Tabla 27. Patrones registrados en el IMSS en Jalisco por división económica, febrero 2021 vs marzo 2020</t>
  </si>
  <si>
    <t>Figura 28. Exportaciones totales 2020, por entidad federativa, millones de dólares</t>
  </si>
  <si>
    <t>Tabla 28. Patrones registrados en el IMSS en Jalisco por tamaño, febrero 2021 vs enero 2021</t>
  </si>
  <si>
    <t>Figura 29. Indicador de Confianza del Consumidor Jalisciense, febrero de 2020 a febrero de 2021</t>
  </si>
  <si>
    <t>Tabla 29. Patrones registrados en el IMSS en Jalisco por tamaño, febrero 2021 vs febrero 2020</t>
  </si>
  <si>
    <t>Figura 30. Porcentaje de cuentas Infonavit en cartera vencida en Jalisco y a nivel nacional, enero 2018 – enero 2021</t>
  </si>
  <si>
    <t>Tabla 30. Patrones registrados en el IMSS en Jalisco por tamaño, febrero 2021 vs marzo 2020</t>
  </si>
  <si>
    <t>Figura 31. Porcentaje de cuentas en cartera vencida de Infonavit por entidad federativa, enero 2021</t>
  </si>
  <si>
    <t>Tabla 31. Participación porcentual y variación anual del valor de la producción de principales subsectores manufactureros en Jalisco en términos reales, enero 2021</t>
  </si>
  <si>
    <t>Figura 32. Porcentaje de saldos en cartera vencida y prórroga, Jalisco y Nacional, enero 2018 – enero 2021</t>
  </si>
  <si>
    <t>Tabla 32. Participación porcentual y variación anual del personal ocupado en principales subsectores manufactureros en Jalisco, enero 2021</t>
  </si>
  <si>
    <t>Figura 33. Porcentaje del saldo en cartera vencida de Infonavit por entidad federativa, enero 2021</t>
  </si>
  <si>
    <t>Tabla 33. Indicadores de empresas comerciales de Jalisco, variación porcentual anual, últimos doce meses</t>
  </si>
  <si>
    <t>Figura 34. Financiamientos otorgados para vivienda nueva y usada en Jalisco durante enero, 2013–2021</t>
  </si>
  <si>
    <t>Tabla 34. Número de cabezas sacrificadas. Nacional y Jalisco, anual 2019-2020, enero-2021</t>
  </si>
  <si>
    <t>Figura 35. Variación anual de los financiamientos otorgados, enero 2020</t>
  </si>
  <si>
    <t>Tabla 35. Producción de carne en canal. Nacional y Jalisco, anual 2019-2020, enero-2021, toneladas</t>
  </si>
  <si>
    <t>Figura 36. Distribución de financiamientos otorgados para viviendas en Jalisco en el mes de enero de 2021, por modalidad</t>
  </si>
  <si>
    <t>Tabla 36. Valor de producción de carne en canal, nacional y Jalisco, anual 2019-2020, enero 2021, miles de pesos</t>
  </si>
  <si>
    <t>Figura 37. Financiamientos otorgados por organismo y valor de la vivienda, enero 2021</t>
  </si>
  <si>
    <t>Tabla 37. Distribución del total de empleos de municipios, febrero de 2021</t>
  </si>
  <si>
    <t>Figura 38. Inflación mensual a tasa anual, enero 2013 - febrero 2021</t>
  </si>
  <si>
    <t>Figura 39. Inflación anual por ciudades, febrero 2021</t>
  </si>
  <si>
    <t>Figura 40. Inflación mensual a tasa anual por entidad federativa, febrero 2021</t>
  </si>
  <si>
    <t>Figura 41. Variación anual del índice de precios por objeto de gasto en Jalisco, octubre 2020-febrero 2021</t>
  </si>
  <si>
    <t>Figura 42. Inflación anual del rubro de alimentos, bebidas y tabaco por entidad federativa, febrero de 2021</t>
  </si>
  <si>
    <t>Figura 43. Inflación anual del rubro de ropa, calzado y accesorios por entidad federativa, febrero de 2021</t>
  </si>
  <si>
    <t>Figura 44. Inflación anual del rubro de gasto en vivienda por entidad federativa, febrero de 2021</t>
  </si>
  <si>
    <t>Figura 45. Inflación anual del rubro de muebles, aparatos y accesorios domésticos por entidad federativa, febrero de 2021</t>
  </si>
  <si>
    <t>Figura 46. Inflación anual del rubro de gasto en salud y cuidado personal por entidad federativa, febrero de 2021</t>
  </si>
  <si>
    <t>Figura 47. Inflación anual del rubro de gasto en transporte por entidad federativa, febrero de 2021</t>
  </si>
  <si>
    <t>Figura 48. Inflación anual del rubro de educación y esparcimiento por entidad federativa, febrero 2021</t>
  </si>
  <si>
    <t>Figura 49. Inflación anual del rubro de otros servicios por entidad federativa, febrero 2021</t>
  </si>
  <si>
    <t>Figura 50. Precio promedio mensual de la gasolina regular, premium y diésel en Jalisco, enero 2021-febrero 2021, pesos constantes</t>
  </si>
  <si>
    <t>Figura 51. Precio promedio mensual de la gasolina regular en Jalisco y México, enero 2017 - febrero 2021, a pesos constantes</t>
  </si>
  <si>
    <t>Figura 52. Precio promedio mensual de la gasolina premium Jalisco y México, enero 2017 a febrero 2021, a pesos constantes</t>
  </si>
  <si>
    <t>Figura 53. Precio promedio mensual de diésel en Jalisco y México, enero 2017 - febrero 2021, a pesos constantes</t>
  </si>
  <si>
    <t>Figura 54. Precio promedio gasolina regular, premium, diésel, febrero de 2021</t>
  </si>
  <si>
    <t>Figura 55. Tasa de desocupación de Jalisco en febrero, 2006-2021</t>
  </si>
  <si>
    <t>Figura 56. Tasa de desocupación mensual por entidad federativa, febrero de 2021</t>
  </si>
  <si>
    <t>Figura 57. Variación mensual en puntos porcentuales de la tasa de desocupación por entidad federativa, febrero de 2021</t>
  </si>
  <si>
    <t>Figura 58. Empleos formales generados en febrero en Jalisco, 2000-2021</t>
  </si>
  <si>
    <t>Figura 59. Empleos formales generados en Jalisco de enero de 2020 a febrero de 2021</t>
  </si>
  <si>
    <t>Figura 60. Empleos formales generados en febrero 2021 por entidad federativa</t>
  </si>
  <si>
    <t>Figura 61. Variación porcentual mensual de empleos generados por entidad federativa, febrero de 2021</t>
  </si>
  <si>
    <t>Figura 62. Empleos nuevos en los últimos siete meses (agosto 2020-febrero 2021) por entidad federativa</t>
  </si>
  <si>
    <t>Figura 63. Variación porcentual anual de empleo formal, febrero 2021</t>
  </si>
  <si>
    <t>Figura 64. Empleos nuevos formales acumulados, primer bimestre, 2000 - 2021</t>
  </si>
  <si>
    <t>Figura 65. Empleos generados por entidad federativa, acumulado primer bimestre de 2021</t>
  </si>
  <si>
    <t>Figura 66. Variación porcentual acumulado primer bimestre de 2021</t>
  </si>
  <si>
    <t>Figura 67. Empleos formales temporales y permanentes por entidad federativa, febrero 2021</t>
  </si>
  <si>
    <t>Figura 72. Trabajadores asegurados en Jalisco por sector, cierre 2013-2020 y febrero de 2021</t>
  </si>
  <si>
    <t>Figura 73. Porcentaje de participación de trabajadores asegurados por división de actividad económica en Jalisco, febrero de 2021</t>
  </si>
  <si>
    <t>Figura 74. Serie histórica de trabajadores asegurados del sector agricultura, ganadería, silvicultura, pesca y caza de Jalisco, cierre 2013-2020 y febrero de 2021</t>
  </si>
  <si>
    <t>Figura 75. Distribución porcentual de los trabajadores asegurados del sector agropecuario de Jalisco por subsector, febrero de 2021</t>
  </si>
  <si>
    <t>Figura 76. Serie histórica del empleo formal en el sector industria de la transformación de Jalisco, cierre 2013-2020 y febrero de 2021</t>
  </si>
  <si>
    <t>Figura 77. Distribución porcentual de los trabajadores asegurados del sector industria de la transformación de Jalisco por subsector, febrero de 2021</t>
  </si>
  <si>
    <t>Figura 78. Serie histórica de los trabajadores asegurados en el IMSS del sector comercio de Jalisco, cierre 2013-2020 y febrero 2021</t>
  </si>
  <si>
    <t>Figura 79. Distribución porcentual de los trabajadores asegurados del sector comercio de Jalisco por subsector, febrero 2021</t>
  </si>
  <si>
    <t>Figura 80. Serie histórica de los trabajadores asegurados al IMSS del sector servicios de Jalisco, cierre 2013-2020 y febrero 2021</t>
  </si>
  <si>
    <t>Figura 81. Porcentaje de participación de los trabajadores asegurados del sector servicios, febrero 2021</t>
  </si>
  <si>
    <t>Figura 82. Distribución porcentual de trabajadores asegurados en el IMSS por sector de actividad económica, febrero 2021 (hombres)</t>
  </si>
  <si>
    <t>Figura 83. Distribución porcentual de trabajadoras aseguradas en el IMSS por sector de actividad económica, febrero 2021 (mujeres)</t>
  </si>
  <si>
    <t>Figura 84. Distribución porcentual de trabajadores asegurados en el IMSS grupo de edad, febrero 2021</t>
  </si>
  <si>
    <t>Figura 85. Patrones registrados en el IMSS en Jalisco, cierre 2013-2020 y febrero de 2021</t>
  </si>
  <si>
    <t>Figura 86. Patrones de Jalisco registrados en el IMSS, por división económica, febrero de 2021</t>
  </si>
  <si>
    <t>Figura 87. Patrones nuevos registrados ante el IMSS, por delegación, febrero de 2021</t>
  </si>
  <si>
    <t>Figura 88. Variación mensual de patrones nuevos registrados ante el IMSS, por delegación, febrero de 2021</t>
  </si>
  <si>
    <t>Figura 89. Variación anual absoluta de patrones nuevos registrados ante el IMSS, por delegación, febrero, 2020-2021</t>
  </si>
  <si>
    <t>Figura 90. Variación porcentual anual de patrones nuevos registrados ante el IMSS, por delegación, febrero de 2021</t>
  </si>
  <si>
    <t>Figura 91. Patrones nuevos registrados ante el IMSS, por delegación, primer bimestre de 2021</t>
  </si>
  <si>
    <t>Figura 92. Variación porcentual acumulado de patrones nuevos registrados ante el IMSS, por delegación, primer bimestre de 2021</t>
  </si>
  <si>
    <t>Figura 93. Indicador Mensual de la Actividad Industrial de Jalisco. Variación porcentual anual y variación promedio anual, enero 2013-noviembre 2020</t>
  </si>
  <si>
    <t>Figura 94. Variación porcentual anual del IMAIEF por entidad federativa, noviembre 2020</t>
  </si>
  <si>
    <t>Figura 95. Variación porcentual con respecto al mismo periodo del año anterior del IMAIEF de actividades secundarias, industria de la construcción e industrias manufactureras de Jalisco, noviembre 2020</t>
  </si>
  <si>
    <t>Figura 96. Indicador Mensual de la Industria de la Construcción de Jalisco, variación porcentual anual y variación promedio anual, enero 2013-noviembre 2020</t>
  </si>
  <si>
    <t>Figura 97. Variación porcentual anual del IMAIEF de la industria de la construcción por entidad federativa, noviembre 2020</t>
  </si>
  <si>
    <t>Figura 98. Indicador Mensual de las Industrias Manufactureras de Jalisco, variación porcentual anual y variación promedio anual, enero 2013-noviembre 2020</t>
  </si>
  <si>
    <t>Figura 99. Variación porcentual anual del IMAIEF de las industrias manufactureras por entidad federativa, noviembre 2020</t>
  </si>
  <si>
    <t>Figura 100. Valor de la producción de la industria de la construcción en Jalisco, cifras mensuales en millones de pesos constantes, enero 2006-enero 2021</t>
  </si>
  <si>
    <t>Figura 101. Valor de la producción de la industria de la construcción en Jalisco, cifras mensuales en millones de pesos constantes, enero 2013-enero 2021</t>
  </si>
  <si>
    <t>Figura 102. Variación porcentual anual de la producción de los últimos doce meses de la industria de la construcción en Jalisco, enero 2013-enero 2021</t>
  </si>
  <si>
    <t>Figura 103. Distribución porcentual de la producción de la industria de la construcción por entidad federativa, enero 2021</t>
  </si>
  <si>
    <t>Figura 104. Variación porcentual anual de la producción de la industria de la construcción por entidad federativa, enero 2021</t>
  </si>
  <si>
    <t>Figura 105. Variación porcentual mensual de la producción de la industria de la construcción por entidad federativa, enero 2021</t>
  </si>
  <si>
    <t>Figura 106. Variación porcentual anual del personal ocupado de la industria manufacturera por entidad federativa, enero de 2021</t>
  </si>
  <si>
    <t>Figura 107. Variación porcentual anual de las horas trabajadas por el personal ocupado total en la industria manufacturera por entidad federativa, enero 2021</t>
  </si>
  <si>
    <t>Figura 108. Ingresos provenientes del mercado extranjero que obtuvieron los establecimientos manufactureros del programa IMMEX en Jalisco. Cifras mensuales en millones de pesos, enero 2013-enero 2021</t>
  </si>
  <si>
    <t>Figura 109. Ingresos provenientes del mercado extranjero que obtuvieron los establecimientos no manufactureros en el programa IMMEX en Jalisco Cifras mensuales en millones de pesos, enero 2013-enero 2021</t>
  </si>
  <si>
    <t>Figura 110. Ingresos provenientes del mercado extranjero que obtuvieron los establecimientos manufactureros y no manufactureros en el programa IMMEX en Jalisco. Cifras acumuladas anuales en millones de pesos y su variación anual, enero 2013-enero 2021</t>
  </si>
  <si>
    <t>Figura 111. Número de establecimientos manufactureros y no manufactureros en el programa IMMEX en Jalisco, enero 2013-enero 2021</t>
  </si>
  <si>
    <t>Figura 112. Distribución porcentual de los establecimientos manufactureros y no manufactureros con programa IMMEX por entidad federativa, enero 2021</t>
  </si>
  <si>
    <t>Figura 113. Personal ocupado en establecimientos manufactureros y no manufactureros en el programa IMMEX en Jalisco, enero 2013-enero 2021</t>
  </si>
  <si>
    <t>Figura 114. Variación porcentual anual del personal ocupado en establecimientos manufactureros y no manufactureros en el programa IMMEX en Jalisco, enero 2013-enero 2021</t>
  </si>
  <si>
    <t>Figura 115. Distribución porcentual del personal ocupado de los establecimientos manufactureros y no manufactureros con programa IMMEX por entidad federativa, enero 2021</t>
  </si>
  <si>
    <t>Figura 116. Variación porcentual anual de los ingresos por suministro de bienes y servicios de empresas de comercio al por mayor por entidad federativa, enero de 2021</t>
  </si>
  <si>
    <t>Figura 117. Variación porcentual anual del personal ocupado de las empresas de comercio al por mayor, enero de 2021</t>
  </si>
  <si>
    <t>Figura 118. Variación porcentual anual de los ingresos por suministro de bienes y servicios de empresas de comercio al por menor por entidad federativa, enero de 2021</t>
  </si>
  <si>
    <t>Figura 119. Variación porcentual anual del personal ocupado de las empresas de comercio al por menor, enero de 2021</t>
  </si>
  <si>
    <t>Figura 120. Unidades vendidas eléctricos e híbridos (conectables y no conectables) en Jalisco, mensual 2016-2020</t>
  </si>
  <si>
    <t>Figura 121. Distribución porcentual de unidades vendidas de vehículos híbridos (conectables y no conectables) en Jalisco en diciembre 2020</t>
  </si>
  <si>
    <t>Figura 122. Vehículos híbridos y eléctricos vendidos por entidad federativa, diciembre 2020</t>
  </si>
  <si>
    <t>Figura 123. Vehículos híbridos y eléctricos vendidos por cada millón de habitantes por entidad federativa, diciembre 2020</t>
  </si>
  <si>
    <t>Figura 124. Número de cabezas sacrificadas en Jalisco en enero 2008 – 2021</t>
  </si>
  <si>
    <t>Figura 125. Producción de carne en canal en Jalisco en enero 2008 – 2021, toneladas</t>
  </si>
  <si>
    <t>Figura 126. Número de cabezas sacrificadas en Jalisco en enero-diciembre 2008– 2020</t>
  </si>
  <si>
    <t>Figura 127. Producción de carne en canal en Jalisco enero-diciembre 2008-2020, toneladas</t>
  </si>
  <si>
    <t>Figura 128. Producción de carne en canal de ganado bovino por entidad federativa, enero 2021, toneladas</t>
  </si>
  <si>
    <t>Figura 129. Producción de carne en canal de ganado porcino por entidad federativa, enero de 2021, toneladas</t>
  </si>
  <si>
    <t>Figura 130. Producción de carne en canal de ganado ovino por entidad federativa, enero 2021, toneladas</t>
  </si>
  <si>
    <t>Figura 131. Producción de carne en canal de ganado caprino por entidad federativa, enero 2021, toneladas</t>
  </si>
  <si>
    <r>
      <t>A=Cartera
Vigente</t>
    </r>
    <r>
      <rPr>
        <b/>
        <vertAlign val="superscript"/>
        <sz val="10"/>
        <rFont val="Arial"/>
        <family val="2"/>
      </rPr>
      <t>1</t>
    </r>
  </si>
  <si>
    <r>
      <t>B=Cartera en
Prórroga</t>
    </r>
    <r>
      <rPr>
        <b/>
        <vertAlign val="superscript"/>
        <sz val="10"/>
        <rFont val="Arial"/>
        <family val="2"/>
      </rPr>
      <t>2</t>
    </r>
  </si>
  <si>
    <r>
      <t>C=Cartera 
Vencida</t>
    </r>
    <r>
      <rPr>
        <b/>
        <vertAlign val="superscript"/>
        <sz val="10"/>
        <rFont val="Arial"/>
        <family val="2"/>
      </rPr>
      <t>3</t>
    </r>
  </si>
  <si>
    <t>Figura 133-144. Empleo Municipal</t>
  </si>
  <si>
    <t>Figura 132. Variación porcentual anual de la producción de carne en canal, Jalisco, enero de 2019 a enero 2021 Porcino</t>
  </si>
  <si>
    <t>Figura 132. Variación porcentual anual de la producción de carne en canal, Jalisco, enero de 2019 a enero 2021 Ovino</t>
  </si>
  <si>
    <t>Figura 132. Variación porcentual anual de la producción de carne en canal, Jalisco, enero de 2019 a enero 2021 Caprino</t>
  </si>
  <si>
    <t>Figura 132. Variación porcentual anual de la producción de carne en canal, Jalisco, enero de 2019 a enero 2021 Bovino</t>
  </si>
  <si>
    <t>Figura 9-11. Sector primario</t>
  </si>
  <si>
    <t>Figura 68-71. Empleo municipal</t>
  </si>
  <si>
    <t>IIEG, 13/04/2021</t>
  </si>
  <si>
    <t>Tabla 35</t>
  </si>
  <si>
    <t>Tabla 36</t>
  </si>
  <si>
    <t>Tabla 37</t>
  </si>
  <si>
    <t>Figura 3</t>
  </si>
  <si>
    <t>Figura 4</t>
  </si>
  <si>
    <t>Figura 5</t>
  </si>
  <si>
    <t>Figura 9-11</t>
  </si>
  <si>
    <t>Figura 62</t>
  </si>
  <si>
    <t>Figura 63</t>
  </si>
  <si>
    <t>Figura 64</t>
  </si>
  <si>
    <t>Figura 68-71</t>
  </si>
  <si>
    <t>Figura 123</t>
  </si>
  <si>
    <t>Figura 124</t>
  </si>
  <si>
    <t>Figura 125</t>
  </si>
  <si>
    <t>Figura 126</t>
  </si>
  <si>
    <t>Figura 127</t>
  </si>
  <si>
    <t>Figura 128</t>
  </si>
  <si>
    <t>Figura 129</t>
  </si>
  <si>
    <t>Figura 130</t>
  </si>
  <si>
    <t>Figura 131</t>
  </si>
  <si>
    <t>Figura 132 Bovino</t>
  </si>
  <si>
    <t>Figura 132 Caprino</t>
  </si>
  <si>
    <t>Figura 132 Ovino</t>
  </si>
  <si>
    <t>Figura 132 Porcino</t>
  </si>
  <si>
    <t>Figura 133-144Mun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</si>
</sst>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quot;$&quot;* #,##0.00_-;_-&quot;$&quot;* &quot;-&quot;??_-;_-@_-"/>
    <numFmt numFmtId="43" formatCode="_-* #,##0.00_-;\-* #,##0.00_-;_-* &quot;-&quot;??_-;_-@_-"/>
    <numFmt numFmtId="164" formatCode="0.0%"/>
    <numFmt numFmtId="165" formatCode="_-* #,##0_-;\-* #,##0_-;_-* &quot;-&quot;??_-;_-@_-"/>
    <numFmt numFmtId="166" formatCode="0.0"/>
    <numFmt numFmtId="167" formatCode="#,##0.0"/>
    <numFmt numFmtId="168" formatCode="_(&quot;$&quot;* #,##0.00_);_(&quot;$&quot;* \(#,##0.00\);_(&quot;$&quot;* &quot;-&quot;??_);_(@_)"/>
    <numFmt numFmtId="169" formatCode="0.000"/>
    <numFmt numFmtId="170" formatCode="_(* #,##0.00_);_(* \(#,##0.00\);_(* &quot;-&quot;??_);_(@_)"/>
    <numFmt numFmtId="171" formatCode="#,###"/>
    <numFmt numFmtId="172" formatCode="###\ ###\ ##0.00"/>
    <numFmt numFmtId="173" formatCode="###\ ###\ ##0"/>
    <numFmt numFmtId="174" formatCode="_-* #,##0.0_-;\-* #,##0.0_-;_-* &quot;-&quot;??_-;_-@_-"/>
    <numFmt numFmtId="175" formatCode="#,##0.000"/>
    <numFmt numFmtId="176" formatCode="mm/yyyy"/>
  </numFmts>
  <fonts count="43" x14ac:knownFonts="1">
    <font>
      <sz val="11"/>
      <name val="Calibri"/>
    </font>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name val="Calibri"/>
      <family val="2"/>
    </font>
    <font>
      <b/>
      <sz val="10"/>
      <color rgb="FFFFFFFF"/>
      <name val="Arial"/>
      <family val="2"/>
    </font>
    <font>
      <b/>
      <sz val="10"/>
      <color rgb="FF000000"/>
      <name val="Arial"/>
      <family val="2"/>
    </font>
    <font>
      <b/>
      <sz val="10"/>
      <name val="Arial"/>
      <family val="2"/>
    </font>
    <font>
      <sz val="10"/>
      <color rgb="FF000000"/>
      <name val="Arial"/>
      <family val="2"/>
    </font>
    <font>
      <sz val="10"/>
      <name val="Arial"/>
      <family val="2"/>
    </font>
    <font>
      <sz val="10"/>
      <color theme="1"/>
      <name val="Arial"/>
      <family val="2"/>
    </font>
    <font>
      <u/>
      <sz val="11"/>
      <color theme="10"/>
      <name val="Calibri"/>
      <family val="2"/>
      <scheme val="minor"/>
    </font>
    <font>
      <u/>
      <sz val="10"/>
      <color theme="10"/>
      <name val="Arial"/>
      <family val="2"/>
    </font>
    <font>
      <sz val="11"/>
      <color rgb="FF000000"/>
      <name val="Calibri"/>
      <family val="2"/>
      <scheme val="minor"/>
    </font>
    <font>
      <sz val="11"/>
      <color indexed="8"/>
      <name val="Calibri"/>
      <family val="2"/>
      <scheme val="minor"/>
    </font>
    <font>
      <b/>
      <sz val="10"/>
      <color theme="1"/>
      <name val="Arial"/>
      <family val="2"/>
    </font>
    <font>
      <b/>
      <sz val="10"/>
      <color theme="0"/>
      <name val="Arial"/>
      <family val="2"/>
    </font>
    <font>
      <sz val="10"/>
      <color rgb="FFFFFFFF"/>
      <name val="Arial"/>
      <family val="2"/>
    </font>
    <font>
      <u/>
      <sz val="11"/>
      <color theme="10"/>
      <name val="Calibri"/>
      <family val="2"/>
    </font>
    <font>
      <sz val="11"/>
      <name val="Calibri"/>
      <family val="2"/>
    </font>
    <font>
      <sz val="12"/>
      <color theme="1"/>
      <name val="Arial"/>
      <family val="2"/>
    </font>
    <font>
      <sz val="11"/>
      <name val="Calibri"/>
      <family val="2"/>
    </font>
    <font>
      <sz val="10"/>
      <name val="Tahoma"/>
      <family val="2"/>
    </font>
    <font>
      <sz val="10"/>
      <name val="MS Sans Serif"/>
      <family val="2"/>
    </font>
    <font>
      <sz val="10"/>
      <color theme="0"/>
      <name val="Arial"/>
      <family val="2"/>
    </font>
    <font>
      <b/>
      <sz val="11"/>
      <name val="Arial"/>
      <family val="2"/>
    </font>
    <font>
      <sz val="11"/>
      <name val="Arial"/>
      <family val="2"/>
    </font>
    <font>
      <sz val="11"/>
      <name val="Calibri"/>
    </font>
    <font>
      <b/>
      <vertAlign val="superscript"/>
      <sz val="10"/>
      <color theme="1"/>
      <name val="Arial"/>
      <family val="2"/>
    </font>
    <font>
      <sz val="10"/>
      <color indexed="8"/>
      <name val="Arial"/>
      <family val="2"/>
    </font>
    <font>
      <b/>
      <vertAlign val="superscript"/>
      <sz val="10"/>
      <name val="Arial"/>
      <family val="2"/>
    </font>
  </fonts>
  <fills count="107">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rgb="FF5A5E62"/>
        <bgColor indexed="64"/>
      </patternFill>
    </fill>
    <fill>
      <patternFill patternType="solid">
        <fgColor theme="0"/>
        <bgColor indexed="64"/>
      </patternFill>
    </fill>
    <fill>
      <patternFill patternType="solid">
        <fgColor rgb="FF3B3838"/>
        <bgColor indexed="64"/>
      </patternFill>
    </fill>
    <fill>
      <patternFill patternType="solid">
        <fgColor rgb="FFFBBB27"/>
        <bgColor indexed="64"/>
      </patternFill>
    </fill>
    <fill>
      <patternFill patternType="solid">
        <fgColor rgb="FFD9D9D9"/>
        <bgColor indexed="64"/>
      </patternFill>
    </fill>
    <fill>
      <patternFill patternType="solid">
        <fgColor rgb="FFBFBFBF"/>
        <bgColor indexed="64"/>
      </patternFill>
    </fill>
    <fill>
      <patternFill patternType="solid">
        <fgColor rgb="FF393D3F"/>
        <bgColor indexed="64"/>
      </patternFill>
    </fill>
    <fill>
      <patternFill patternType="solid">
        <fgColor theme="0" tint="-0.499984740745262"/>
        <bgColor indexed="64"/>
      </patternFill>
    </fill>
    <fill>
      <patternFill patternType="solid">
        <fgColor rgb="FFBF9000"/>
        <bgColor indexed="64"/>
      </patternFill>
    </fill>
    <fill>
      <patternFill patternType="solid">
        <fgColor rgb="FFC9C9C9"/>
        <bgColor indexed="64"/>
      </patternFill>
    </fill>
    <fill>
      <patternFill patternType="solid">
        <fgColor rgb="FF606868"/>
        <bgColor indexed="64"/>
      </patternFill>
    </fill>
    <fill>
      <patternFill patternType="solid">
        <fgColor rgb="FFFFD966"/>
        <bgColor indexed="64"/>
      </patternFill>
    </fill>
    <fill>
      <patternFill patternType="solid">
        <fgColor theme="2" tint="-0.749992370372631"/>
        <bgColor indexed="64"/>
      </patternFill>
    </fill>
    <fill>
      <patternFill patternType="solid">
        <fgColor theme="7"/>
        <bgColor indexed="64"/>
      </patternFill>
    </fill>
    <fill>
      <patternFill patternType="solid">
        <fgColor theme="2"/>
        <bgColor indexed="64"/>
      </patternFill>
    </fill>
    <fill>
      <patternFill patternType="solid">
        <fgColor rgb="FFD6DCE4"/>
        <bgColor rgb="FF000000"/>
      </patternFill>
    </fill>
    <fill>
      <patternFill patternType="solid">
        <fgColor theme="4" tint="0.79998168889431442"/>
        <bgColor indexed="65"/>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FFFF"/>
        <bgColor rgb="FF000000"/>
      </patternFill>
    </fill>
    <fill>
      <patternFill patternType="solid">
        <fgColor rgb="FFFFA4A4"/>
        <bgColor indexed="64"/>
      </patternFill>
    </fill>
    <fill>
      <patternFill patternType="solid">
        <fgColor rgb="FFFFB2B2"/>
        <bgColor indexed="64"/>
      </patternFill>
    </fill>
    <fill>
      <patternFill patternType="solid">
        <fgColor rgb="FFFFEAEA"/>
        <bgColor indexed="64"/>
      </patternFill>
    </fill>
    <fill>
      <patternFill patternType="solid">
        <fgColor rgb="FFFFEDED"/>
        <bgColor indexed="64"/>
      </patternFill>
    </fill>
    <fill>
      <patternFill patternType="solid">
        <fgColor rgb="FFFFF4F4"/>
        <bgColor indexed="64"/>
      </patternFill>
    </fill>
    <fill>
      <patternFill patternType="solid">
        <fgColor rgb="FFFFF7F7"/>
        <bgColor indexed="64"/>
      </patternFill>
    </fill>
    <fill>
      <patternFill patternType="solid">
        <fgColor rgb="FFFFE6E6"/>
        <bgColor indexed="64"/>
      </patternFill>
    </fill>
    <fill>
      <patternFill patternType="solid">
        <fgColor rgb="FFFF9F9F"/>
        <bgColor indexed="64"/>
      </patternFill>
    </fill>
    <fill>
      <patternFill patternType="solid">
        <fgColor rgb="FFFF9999"/>
        <bgColor indexed="64"/>
      </patternFill>
    </fill>
    <fill>
      <patternFill patternType="solid">
        <fgColor rgb="FFFFDADA"/>
        <bgColor indexed="64"/>
      </patternFill>
    </fill>
    <fill>
      <patternFill patternType="solid">
        <fgColor rgb="FFFFDDDD"/>
        <bgColor indexed="64"/>
      </patternFill>
    </fill>
    <fill>
      <patternFill patternType="solid">
        <fgColor rgb="FFFF8E8E"/>
        <bgColor indexed="64"/>
      </patternFill>
    </fill>
    <fill>
      <patternFill patternType="solid">
        <fgColor rgb="FFFFECEC"/>
        <bgColor indexed="64"/>
      </patternFill>
    </fill>
    <fill>
      <patternFill patternType="solid">
        <fgColor rgb="FFFFC4C4"/>
        <bgColor indexed="64"/>
      </patternFill>
    </fill>
    <fill>
      <patternFill patternType="solid">
        <fgColor rgb="FFFFCBCB"/>
        <bgColor indexed="64"/>
      </patternFill>
    </fill>
    <fill>
      <patternFill patternType="solid">
        <fgColor rgb="FFFF4F4F"/>
        <bgColor indexed="64"/>
      </patternFill>
    </fill>
    <fill>
      <patternFill patternType="solid">
        <fgColor rgb="FFFFCFCF"/>
        <bgColor indexed="64"/>
      </patternFill>
    </fill>
    <fill>
      <patternFill patternType="solid">
        <fgColor rgb="FFFFD5D5"/>
        <bgColor indexed="64"/>
      </patternFill>
    </fill>
    <fill>
      <patternFill patternType="solid">
        <fgColor rgb="FFFFE1E1"/>
        <bgColor indexed="64"/>
      </patternFill>
    </fill>
    <fill>
      <patternFill patternType="solid">
        <fgColor rgb="FFFFE4E4"/>
        <bgColor indexed="64"/>
      </patternFill>
    </fill>
    <fill>
      <patternFill patternType="solid">
        <fgColor rgb="FFFFEEEE"/>
        <bgColor indexed="64"/>
      </patternFill>
    </fill>
    <fill>
      <patternFill patternType="solid">
        <fgColor rgb="FFFF0000"/>
        <bgColor indexed="64"/>
      </patternFill>
    </fill>
    <fill>
      <patternFill patternType="solid">
        <fgColor rgb="FFFF1E1E"/>
        <bgColor indexed="64"/>
      </patternFill>
    </fill>
    <fill>
      <patternFill patternType="solid">
        <fgColor rgb="FFFFF3F3"/>
        <bgColor indexed="64"/>
      </patternFill>
    </fill>
    <fill>
      <patternFill patternType="solid">
        <fgColor rgb="FFFFF5F5"/>
        <bgColor indexed="64"/>
      </patternFill>
    </fill>
    <fill>
      <patternFill patternType="solid">
        <fgColor rgb="FFFFBEBE"/>
        <bgColor indexed="64"/>
      </patternFill>
    </fill>
    <fill>
      <patternFill patternType="solid">
        <fgColor rgb="FFFFC2C2"/>
        <bgColor indexed="64"/>
      </patternFill>
    </fill>
    <fill>
      <patternFill patternType="solid">
        <fgColor rgb="FFFFB3B3"/>
        <bgColor indexed="64"/>
      </patternFill>
    </fill>
    <fill>
      <patternFill patternType="solid">
        <fgColor rgb="FFFFB6B6"/>
        <bgColor indexed="64"/>
      </patternFill>
    </fill>
    <fill>
      <patternFill patternType="solid">
        <fgColor rgb="FFFF9E9E"/>
        <bgColor indexed="64"/>
      </patternFill>
    </fill>
    <fill>
      <patternFill patternType="solid">
        <fgColor rgb="FFFFB9B9"/>
        <bgColor indexed="64"/>
      </patternFill>
    </fill>
    <fill>
      <patternFill patternType="solid">
        <fgColor rgb="FFFFC8C8"/>
        <bgColor indexed="64"/>
      </patternFill>
    </fill>
    <fill>
      <patternFill patternType="solid">
        <fgColor rgb="FFFFC9C9"/>
        <bgColor indexed="64"/>
      </patternFill>
    </fill>
    <fill>
      <patternFill patternType="solid">
        <fgColor rgb="FFFFBBBB"/>
        <bgColor indexed="64"/>
      </patternFill>
    </fill>
    <fill>
      <patternFill patternType="solid">
        <fgColor rgb="FFFFEFEF"/>
        <bgColor indexed="64"/>
      </patternFill>
    </fill>
    <fill>
      <patternFill patternType="solid">
        <fgColor rgb="FFFFA1A1"/>
        <bgColor indexed="64"/>
      </patternFill>
    </fill>
    <fill>
      <patternFill patternType="solid">
        <fgColor rgb="FFFFA7A7"/>
        <bgColor indexed="64"/>
      </patternFill>
    </fill>
    <fill>
      <patternFill patternType="solid">
        <fgColor rgb="FFFFA2A2"/>
        <bgColor indexed="64"/>
      </patternFill>
    </fill>
    <fill>
      <patternFill patternType="solid">
        <fgColor rgb="FFFFD1D1"/>
        <bgColor indexed="64"/>
      </patternFill>
    </fill>
    <fill>
      <patternFill patternType="solid">
        <fgColor rgb="FFFFF0F0"/>
        <bgColor indexed="64"/>
      </patternFill>
    </fill>
    <fill>
      <patternFill patternType="solid">
        <fgColor rgb="FFFFE3E3"/>
        <bgColor indexed="64"/>
      </patternFill>
    </fill>
    <fill>
      <patternFill patternType="solid">
        <fgColor rgb="FFFFAFAF"/>
        <bgColor indexed="64"/>
      </patternFill>
    </fill>
    <fill>
      <patternFill patternType="solid">
        <fgColor rgb="FFFFE8E8"/>
        <bgColor indexed="64"/>
      </patternFill>
    </fill>
    <fill>
      <patternFill patternType="solid">
        <fgColor rgb="FFFFCECE"/>
        <bgColor indexed="64"/>
      </patternFill>
    </fill>
    <fill>
      <patternFill patternType="solid">
        <fgColor rgb="FFFFE5E5"/>
        <bgColor indexed="64"/>
      </patternFill>
    </fill>
    <fill>
      <patternFill patternType="solid">
        <fgColor rgb="FFFF8989"/>
        <bgColor indexed="64"/>
      </patternFill>
    </fill>
    <fill>
      <patternFill patternType="solid">
        <fgColor rgb="FFFF8D8D"/>
        <bgColor indexed="64"/>
      </patternFill>
    </fill>
    <fill>
      <patternFill patternType="solid">
        <fgColor rgb="FFFF9393"/>
        <bgColor indexed="64"/>
      </patternFill>
    </fill>
    <fill>
      <patternFill patternType="solid">
        <fgColor rgb="FFFF7D7D"/>
        <bgColor indexed="64"/>
      </patternFill>
    </fill>
    <fill>
      <patternFill patternType="solid">
        <fgColor rgb="FFFF8181"/>
        <bgColor indexed="64"/>
      </patternFill>
    </fill>
    <fill>
      <patternFill patternType="solid">
        <fgColor rgb="FFFF8F8F"/>
        <bgColor indexed="64"/>
      </patternFill>
    </fill>
    <fill>
      <patternFill patternType="solid">
        <fgColor rgb="FFFFD9D9"/>
        <bgColor indexed="64"/>
      </patternFill>
    </fill>
    <fill>
      <patternFill patternType="solid">
        <fgColor rgb="FFFF9191"/>
        <bgColor indexed="64"/>
      </patternFill>
    </fill>
    <fill>
      <patternFill patternType="solid">
        <fgColor rgb="FFFF4444"/>
        <bgColor indexed="64"/>
      </patternFill>
    </fill>
    <fill>
      <patternFill patternType="solid">
        <fgColor rgb="FFFFE0E0"/>
        <bgColor indexed="64"/>
      </patternFill>
    </fill>
    <fill>
      <patternFill patternType="solid">
        <fgColor rgb="FFFF5656"/>
        <bgColor indexed="64"/>
      </patternFill>
    </fill>
    <fill>
      <patternFill patternType="solid">
        <fgColor rgb="FFFF6868"/>
        <bgColor indexed="64"/>
      </patternFill>
    </fill>
    <fill>
      <patternFill patternType="solid">
        <fgColor rgb="FFFF5555"/>
        <bgColor indexed="64"/>
      </patternFill>
    </fill>
    <fill>
      <patternFill patternType="solid">
        <fgColor rgb="FFFFF2F2"/>
        <bgColor indexed="64"/>
      </patternFill>
    </fill>
    <fill>
      <patternFill patternType="solid">
        <fgColor rgb="FFFFBCBC"/>
        <bgColor indexed="64"/>
      </patternFill>
    </fill>
    <fill>
      <patternFill patternType="solid">
        <fgColor rgb="FFFFB8B8"/>
        <bgColor indexed="64"/>
      </patternFill>
    </fill>
    <fill>
      <patternFill patternType="solid">
        <fgColor rgb="FFFFA6A6"/>
        <bgColor indexed="64"/>
      </patternFill>
    </fill>
    <fill>
      <patternFill patternType="solid">
        <fgColor rgb="FFFFC5C5"/>
        <bgColor indexed="64"/>
      </patternFill>
    </fill>
    <fill>
      <patternFill patternType="solid">
        <fgColor rgb="FFFFBFBF"/>
        <bgColor indexed="64"/>
      </patternFill>
    </fill>
    <fill>
      <patternFill patternType="solid">
        <fgColor rgb="FFFFC3C3"/>
        <bgColor indexed="64"/>
      </patternFill>
    </fill>
    <fill>
      <patternFill patternType="solid">
        <fgColor rgb="FFFF9D9D"/>
        <bgColor indexed="64"/>
      </patternFill>
    </fill>
    <fill>
      <patternFill patternType="solid">
        <fgColor rgb="FFFFADAD"/>
        <bgColor indexed="64"/>
      </patternFill>
    </fill>
    <fill>
      <patternFill patternType="solid">
        <fgColor rgb="FFFFC6C6"/>
        <bgColor indexed="64"/>
      </patternFill>
    </fill>
    <fill>
      <patternFill patternType="solid">
        <fgColor rgb="FF004A98"/>
        <bgColor indexed="64"/>
      </patternFill>
    </fill>
    <fill>
      <patternFill patternType="solid">
        <fgColor rgb="FF0070BE"/>
        <bgColor indexed="64"/>
      </patternFill>
    </fill>
    <fill>
      <patternFill patternType="solid">
        <fgColor theme="7" tint="0.39997558519241921"/>
        <bgColor indexed="64"/>
      </patternFill>
    </fill>
    <fill>
      <patternFill patternType="solid">
        <fgColor rgb="FF7C878E"/>
        <bgColor indexed="64"/>
      </patternFill>
    </fill>
    <fill>
      <patternFill patternType="solid">
        <fgColor theme="0" tint="-0.14996795556505021"/>
        <bgColor indexed="64"/>
      </patternFill>
    </fill>
    <fill>
      <patternFill patternType="solid">
        <fgColor rgb="FFFCCA5A"/>
        <bgColor indexed="64"/>
      </patternFill>
    </fill>
    <fill>
      <patternFill patternType="solid">
        <fgColor theme="0" tint="-4.9989318521683403E-2"/>
        <bgColor indexed="64"/>
      </patternFill>
    </fill>
    <fill>
      <patternFill patternType="solid">
        <fgColor theme="4" tint="0.79998168889431442"/>
        <bgColor theme="4" tint="0.79998168889431442"/>
      </patternFill>
    </fill>
    <fill>
      <patternFill patternType="solid">
        <fgColor rgb="FFDBDBDB"/>
        <bgColor indexed="64"/>
      </patternFill>
    </fill>
    <fill>
      <patternFill patternType="solid">
        <fgColor theme="0" tint="-0.14999847407452621"/>
        <bgColor indexed="64"/>
      </patternFill>
    </fill>
    <fill>
      <patternFill patternType="solid">
        <fgColor indexed="41"/>
        <bgColor indexed="64"/>
      </patternFill>
    </fill>
    <fill>
      <patternFill patternType="solid">
        <fgColor indexed="65"/>
        <bgColor indexed="64"/>
      </patternFill>
    </fill>
    <fill>
      <patternFill patternType="solid">
        <fgColor theme="4" tint="0.39997558519241921"/>
        <bgColor indexed="64"/>
      </patternFill>
    </fill>
  </fills>
  <borders count="32">
    <border>
      <left/>
      <right/>
      <top/>
      <bottom/>
      <diagonal/>
    </border>
    <border>
      <left/>
      <right/>
      <top/>
      <bottom/>
      <diagonal/>
    </border>
    <border>
      <left/>
      <right/>
      <top/>
      <bottom style="thin">
        <color theme="4" tint="0.39997558519241921"/>
      </bottom>
      <diagonal/>
    </border>
    <border>
      <left/>
      <right/>
      <top style="medium">
        <color indexed="64"/>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rgb="FFA6A6A6"/>
      </bottom>
      <diagonal/>
    </border>
    <border>
      <left/>
      <right style="thin">
        <color indexed="64"/>
      </right>
      <top/>
      <bottom/>
      <diagonal/>
    </border>
    <border>
      <left/>
      <right/>
      <top style="thin">
        <color auto="1"/>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thin">
        <color indexed="64"/>
      </left>
      <right style="hair">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hair">
        <color indexed="64"/>
      </left>
      <right/>
      <top/>
      <bottom/>
      <diagonal/>
    </border>
    <border>
      <left/>
      <right/>
      <top style="thin">
        <color theme="4" tint="0.39997558519241921"/>
      </top>
      <bottom/>
      <diagonal/>
    </border>
    <border>
      <left/>
      <right/>
      <top style="thin">
        <color theme="4"/>
      </top>
      <bottom style="thin">
        <color theme="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thin">
        <color theme="0"/>
      </right>
      <top/>
      <bottom/>
      <diagonal/>
    </border>
  </borders>
  <cellStyleXfs count="123">
    <xf numFmtId="0" fontId="0" fillId="0" borderId="0"/>
    <xf numFmtId="0" fontId="22" fillId="0" borderId="1"/>
    <xf numFmtId="0" fontId="14" fillId="0" borderId="1"/>
    <xf numFmtId="0" fontId="23" fillId="0" borderId="1" applyNumberFormat="0" applyFill="0" applyBorder="0" applyAlignment="0" applyProtection="0"/>
    <xf numFmtId="9" fontId="14" fillId="0" borderId="1" applyFont="0" applyFill="0" applyBorder="0" applyAlignment="0" applyProtection="0"/>
    <xf numFmtId="9" fontId="22" fillId="0" borderId="1" applyFont="0" applyFill="0" applyBorder="0" applyAlignment="0" applyProtection="0"/>
    <xf numFmtId="43" fontId="14" fillId="0" borderId="1" applyFont="0" applyFill="0" applyBorder="0" applyAlignment="0" applyProtection="0"/>
    <xf numFmtId="0" fontId="25" fillId="0" borderId="1"/>
    <xf numFmtId="0" fontId="26" fillId="0" borderId="1"/>
    <xf numFmtId="0" fontId="14" fillId="0" borderId="1"/>
    <xf numFmtId="0" fontId="14" fillId="0" borderId="1"/>
    <xf numFmtId="9" fontId="14" fillId="0" borderId="1" applyFont="0" applyFill="0" applyBorder="0" applyAlignment="0" applyProtection="0"/>
    <xf numFmtId="0" fontId="14" fillId="0" borderId="1"/>
    <xf numFmtId="0" fontId="16" fillId="0" borderId="1"/>
    <xf numFmtId="9" fontId="16" fillId="0" borderId="1" applyFont="0" applyFill="0" applyBorder="0" applyAlignment="0" applyProtection="0"/>
    <xf numFmtId="0" fontId="25" fillId="0" borderId="1"/>
    <xf numFmtId="0" fontId="30" fillId="0" borderId="0" applyNumberFormat="0" applyFill="0" applyBorder="0" applyAlignment="0" applyProtection="0"/>
    <xf numFmtId="0" fontId="13" fillId="0" borderId="1"/>
    <xf numFmtId="9" fontId="13" fillId="0" borderId="1" applyFont="0" applyFill="0" applyBorder="0" applyAlignment="0" applyProtection="0"/>
    <xf numFmtId="43" fontId="13" fillId="0" borderId="1" applyFont="0" applyFill="0" applyBorder="0" applyAlignment="0" applyProtection="0"/>
    <xf numFmtId="0" fontId="12" fillId="0" borderId="1"/>
    <xf numFmtId="43" fontId="12" fillId="0" borderId="1" applyFont="0" applyFill="0" applyBorder="0" applyAlignment="0" applyProtection="0"/>
    <xf numFmtId="9" fontId="12" fillId="0" borderId="1" applyFont="0" applyFill="0" applyBorder="0" applyAlignment="0" applyProtection="0"/>
    <xf numFmtId="0" fontId="15" fillId="0" borderId="1"/>
    <xf numFmtId="43" fontId="15" fillId="0" borderId="1" applyFont="0" applyFill="0" applyBorder="0" applyAlignment="0" applyProtection="0"/>
    <xf numFmtId="0" fontId="15" fillId="0" borderId="1"/>
    <xf numFmtId="43" fontId="15" fillId="0" borderId="1" applyFont="0" applyFill="0" applyBorder="0" applyAlignment="0" applyProtection="0"/>
    <xf numFmtId="0" fontId="12" fillId="0" borderId="1"/>
    <xf numFmtId="9" fontId="12" fillId="0" borderId="1" applyFont="0" applyFill="0" applyBorder="0" applyAlignment="0" applyProtection="0"/>
    <xf numFmtId="43" fontId="12" fillId="0" borderId="1" applyFont="0" applyFill="0" applyBorder="0" applyAlignment="0" applyProtection="0"/>
    <xf numFmtId="0" fontId="30" fillId="0" borderId="1" applyNumberFormat="0" applyFill="0" applyBorder="0" applyAlignment="0" applyProtection="0"/>
    <xf numFmtId="9" fontId="25" fillId="0" borderId="1" applyFont="0" applyFill="0" applyBorder="0" applyAlignment="0" applyProtection="0"/>
    <xf numFmtId="43" fontId="25" fillId="0" borderId="1" applyFont="0" applyFill="0" applyBorder="0" applyAlignment="0" applyProtection="0"/>
    <xf numFmtId="0" fontId="31" fillId="0" borderId="1"/>
    <xf numFmtId="9" fontId="31" fillId="0" borderId="1" applyFont="0" applyFill="0" applyBorder="0" applyAlignment="0" applyProtection="0"/>
    <xf numFmtId="0" fontId="11" fillId="0" borderId="1"/>
    <xf numFmtId="9" fontId="11" fillId="0" borderId="1" applyFont="0" applyFill="0" applyBorder="0" applyAlignment="0" applyProtection="0"/>
    <xf numFmtId="0" fontId="15" fillId="0" borderId="1"/>
    <xf numFmtId="43" fontId="15" fillId="0" borderId="1" applyFont="0" applyFill="0" applyBorder="0" applyAlignment="0" applyProtection="0"/>
    <xf numFmtId="9" fontId="15" fillId="0" borderId="1" applyFont="0" applyFill="0" applyBorder="0" applyAlignment="0" applyProtection="0"/>
    <xf numFmtId="44" fontId="15" fillId="0" borderId="1" applyFont="0" applyFill="0" applyBorder="0" applyAlignment="0" applyProtection="0"/>
    <xf numFmtId="9" fontId="26" fillId="0" borderId="1" applyFont="0" applyFill="0" applyBorder="0" applyAlignment="0" applyProtection="0"/>
    <xf numFmtId="0" fontId="32" fillId="0" borderId="1"/>
    <xf numFmtId="0" fontId="10" fillId="0" borderId="1"/>
    <xf numFmtId="43" fontId="10" fillId="0" borderId="1" applyFont="0" applyFill="0" applyBorder="0" applyAlignment="0" applyProtection="0"/>
    <xf numFmtId="9" fontId="10" fillId="0" borderId="1" applyFont="0" applyFill="0" applyBorder="0" applyAlignment="0" applyProtection="0"/>
    <xf numFmtId="0" fontId="10" fillId="0" borderId="1"/>
    <xf numFmtId="0" fontId="10" fillId="0" borderId="1"/>
    <xf numFmtId="9" fontId="10" fillId="0" borderId="1" applyFont="0" applyFill="0" applyBorder="0" applyAlignment="0" applyProtection="0"/>
    <xf numFmtId="0" fontId="22" fillId="0" borderId="1"/>
    <xf numFmtId="9" fontId="22" fillId="0" borderId="1" applyFont="0" applyFill="0" applyBorder="0" applyAlignment="0" applyProtection="0"/>
    <xf numFmtId="0" fontId="9" fillId="0" borderId="1"/>
    <xf numFmtId="9" fontId="9" fillId="0" borderId="1" applyFont="0" applyFill="0" applyBorder="0" applyAlignment="0" applyProtection="0"/>
    <xf numFmtId="43" fontId="9" fillId="0" borderId="1" applyFont="0" applyFill="0" applyBorder="0" applyAlignment="0" applyProtection="0"/>
    <xf numFmtId="0" fontId="8" fillId="0" borderId="1"/>
    <xf numFmtId="0" fontId="8" fillId="0" borderId="1"/>
    <xf numFmtId="9" fontId="8" fillId="0" borderId="1" applyFont="0" applyFill="0" applyBorder="0" applyAlignment="0" applyProtection="0"/>
    <xf numFmtId="43" fontId="8" fillId="0" borderId="1" applyFont="0" applyFill="0" applyBorder="0" applyAlignment="0" applyProtection="0"/>
    <xf numFmtId="0" fontId="8" fillId="0" borderId="1"/>
    <xf numFmtId="168" fontId="8" fillId="0" borderId="1" applyFont="0" applyFill="0" applyBorder="0" applyAlignment="0" applyProtection="0"/>
    <xf numFmtId="0" fontId="8" fillId="0" borderId="1"/>
    <xf numFmtId="9" fontId="8" fillId="0" borderId="1" applyFont="0" applyFill="0" applyBorder="0" applyAlignment="0" applyProtection="0"/>
    <xf numFmtId="0" fontId="7" fillId="0" borderId="1"/>
    <xf numFmtId="9" fontId="7" fillId="0" borderId="1" applyFont="0" applyFill="0" applyBorder="0" applyAlignment="0" applyProtection="0"/>
    <xf numFmtId="0" fontId="33" fillId="0" borderId="1"/>
    <xf numFmtId="9" fontId="33" fillId="0" borderId="1" applyFont="0" applyFill="0" applyBorder="0" applyAlignment="0" applyProtection="0"/>
    <xf numFmtId="0" fontId="6" fillId="0" borderId="1"/>
    <xf numFmtId="9" fontId="6" fillId="0" borderId="1" applyFont="0" applyFill="0" applyBorder="0" applyAlignment="0" applyProtection="0"/>
    <xf numFmtId="0" fontId="5" fillId="0" borderId="1"/>
    <xf numFmtId="43" fontId="5" fillId="0" borderId="1" applyFont="0" applyFill="0" applyBorder="0" applyAlignment="0" applyProtection="0"/>
    <xf numFmtId="9" fontId="5" fillId="0" borderId="1" applyFont="0" applyFill="0" applyBorder="0" applyAlignment="0" applyProtection="0"/>
    <xf numFmtId="0" fontId="15" fillId="0" borderId="1"/>
    <xf numFmtId="0" fontId="5" fillId="0" borderId="1"/>
    <xf numFmtId="9" fontId="5" fillId="0" borderId="1" applyFont="0" applyFill="0" applyBorder="0" applyAlignment="0" applyProtection="0"/>
    <xf numFmtId="43" fontId="5" fillId="0" borderId="1" applyFont="0" applyFill="0" applyBorder="0" applyAlignment="0" applyProtection="0"/>
    <xf numFmtId="0" fontId="5" fillId="0" borderId="1"/>
    <xf numFmtId="43" fontId="5" fillId="0" borderId="1" applyFont="0" applyFill="0" applyBorder="0" applyAlignment="0" applyProtection="0"/>
    <xf numFmtId="9" fontId="5" fillId="0" borderId="1" applyFont="0" applyFill="0" applyBorder="0" applyAlignment="0" applyProtection="0"/>
    <xf numFmtId="0" fontId="15" fillId="0" borderId="1"/>
    <xf numFmtId="0" fontId="5" fillId="0" borderId="1"/>
    <xf numFmtId="0" fontId="34" fillId="0" borderId="1"/>
    <xf numFmtId="170" fontId="34" fillId="0" borderId="1" applyFont="0" applyFill="0" applyBorder="0" applyAlignment="0" applyProtection="0"/>
    <xf numFmtId="9" fontId="34" fillId="0" borderId="1" applyFont="0" applyFill="0" applyBorder="0" applyAlignment="0" applyProtection="0"/>
    <xf numFmtId="0" fontId="21" fillId="0" borderId="1"/>
    <xf numFmtId="0" fontId="24" fillId="0" borderId="1" applyNumberFormat="0" applyFill="0" applyBorder="0" applyAlignment="0" applyProtection="0"/>
    <xf numFmtId="0" fontId="5" fillId="0" borderId="1"/>
    <xf numFmtId="0" fontId="3" fillId="0" borderId="1"/>
    <xf numFmtId="9" fontId="3" fillId="0" borderId="1" applyFont="0" applyFill="0" applyBorder="0" applyAlignment="0" applyProtection="0"/>
    <xf numFmtId="43" fontId="3" fillId="0" borderId="1" applyFont="0" applyFill="0" applyBorder="0" applyAlignment="0" applyProtection="0"/>
    <xf numFmtId="0" fontId="4" fillId="0" borderId="1"/>
    <xf numFmtId="9" fontId="4" fillId="0" borderId="1" applyFont="0" applyFill="0" applyBorder="0" applyAlignment="0" applyProtection="0"/>
    <xf numFmtId="0" fontId="21" fillId="0" borderId="1"/>
    <xf numFmtId="9" fontId="21" fillId="0" borderId="1" applyFont="0" applyFill="0" applyBorder="0" applyAlignment="0" applyProtection="0"/>
    <xf numFmtId="0" fontId="3" fillId="22" borderId="1" applyNumberFormat="0" applyBorder="0" applyAlignment="0" applyProtection="0"/>
    <xf numFmtId="0" fontId="35" fillId="0" borderId="1"/>
    <xf numFmtId="0" fontId="3" fillId="0" borderId="1"/>
    <xf numFmtId="9" fontId="3" fillId="0" borderId="1" applyFont="0" applyFill="0" applyBorder="0" applyAlignment="0" applyProtection="0"/>
    <xf numFmtId="43" fontId="3" fillId="0" borderId="1" applyFont="0" applyFill="0" applyBorder="0" applyAlignment="0" applyProtection="0"/>
    <xf numFmtId="9" fontId="3" fillId="0" borderId="1" applyFont="0" applyFill="0" applyBorder="0" applyAlignment="0" applyProtection="0"/>
    <xf numFmtId="0" fontId="3" fillId="0" borderId="1"/>
    <xf numFmtId="9" fontId="3" fillId="0" borderId="1" applyFont="0" applyFill="0" applyBorder="0" applyAlignment="0" applyProtection="0"/>
    <xf numFmtId="0" fontId="3" fillId="0" borderId="1"/>
    <xf numFmtId="0" fontId="4" fillId="0" borderId="1"/>
    <xf numFmtId="0" fontId="2" fillId="0" borderId="1"/>
    <xf numFmtId="0" fontId="2" fillId="0" borderId="1"/>
    <xf numFmtId="9" fontId="2" fillId="0" borderId="1" applyFont="0" applyFill="0" applyBorder="0" applyAlignment="0" applyProtection="0"/>
    <xf numFmtId="0" fontId="2" fillId="0" borderId="1"/>
    <xf numFmtId="9" fontId="4" fillId="0" borderId="1" applyFont="0" applyFill="0" applyBorder="0" applyAlignment="0" applyProtection="0"/>
    <xf numFmtId="43" fontId="2" fillId="0" borderId="1" applyFont="0" applyFill="0" applyBorder="0" applyAlignment="0" applyProtection="0"/>
    <xf numFmtId="0" fontId="2" fillId="0" borderId="1"/>
    <xf numFmtId="9" fontId="2" fillId="0" borderId="1" applyFont="0" applyFill="0" applyBorder="0" applyAlignment="0" applyProtection="0"/>
    <xf numFmtId="43" fontId="2" fillId="0" borderId="1" applyFont="0" applyFill="0" applyBorder="0" applyAlignment="0" applyProtection="0"/>
    <xf numFmtId="168" fontId="2" fillId="0" borderId="1" applyFont="0" applyFill="0" applyBorder="0" applyAlignment="0" applyProtection="0"/>
    <xf numFmtId="0" fontId="2" fillId="0" borderId="1"/>
    <xf numFmtId="9" fontId="2" fillId="0" borderId="1" applyFont="0" applyFill="0" applyBorder="0" applyAlignment="0" applyProtection="0"/>
    <xf numFmtId="0" fontId="2" fillId="0" borderId="1"/>
    <xf numFmtId="0" fontId="2" fillId="22" borderId="1" applyNumberFormat="0" applyBorder="0" applyAlignment="0" applyProtection="0"/>
    <xf numFmtId="0" fontId="21" fillId="0" borderId="1"/>
    <xf numFmtId="0" fontId="2" fillId="0" borderId="1"/>
    <xf numFmtId="9" fontId="2" fillId="0" borderId="1" applyFont="0" applyFill="0" applyBorder="0" applyAlignment="0" applyProtection="0"/>
    <xf numFmtId="9" fontId="2" fillId="0" borderId="1" applyFont="0" applyFill="0" applyBorder="0" applyAlignment="0" applyProtection="0"/>
    <xf numFmtId="0" fontId="39" fillId="0" borderId="1"/>
    <xf numFmtId="9" fontId="39" fillId="0" borderId="1" applyFont="0" applyFill="0" applyBorder="0" applyAlignment="0" applyProtection="0"/>
  </cellStyleXfs>
  <cellXfs count="571">
    <xf numFmtId="0" fontId="0" fillId="0" borderId="0" xfId="0"/>
    <xf numFmtId="0" fontId="21" fillId="0" borderId="0" xfId="0" applyFont="1" applyAlignment="1">
      <alignment horizontal="left" vertical="center"/>
    </xf>
    <xf numFmtId="0" fontId="20" fillId="0" borderId="1" xfId="7" applyFont="1"/>
    <xf numFmtId="0" fontId="21" fillId="0" borderId="0" xfId="0" applyFont="1"/>
    <xf numFmtId="2" fontId="20" fillId="0" borderId="1" xfId="7" applyNumberFormat="1" applyFont="1"/>
    <xf numFmtId="0" fontId="21" fillId="0" borderId="1" xfId="23" applyFont="1"/>
    <xf numFmtId="0" fontId="19" fillId="0" borderId="0" xfId="0" applyFont="1"/>
    <xf numFmtId="0" fontId="21" fillId="5" borderId="0" xfId="0" applyFont="1" applyFill="1"/>
    <xf numFmtId="0" fontId="21" fillId="4" borderId="0" xfId="0" applyFont="1" applyFill="1"/>
    <xf numFmtId="0" fontId="24" fillId="0" borderId="1" xfId="3" applyFont="1" applyFill="1" applyAlignment="1"/>
    <xf numFmtId="0" fontId="24" fillId="0" borderId="1" xfId="3" applyFont="1"/>
    <xf numFmtId="166" fontId="20" fillId="0" borderId="1" xfId="7" applyNumberFormat="1" applyFont="1"/>
    <xf numFmtId="3" fontId="20" fillId="0" borderId="1" xfId="7" applyNumberFormat="1" applyFont="1"/>
    <xf numFmtId="0" fontId="20" fillId="0" borderId="1" xfId="7" applyFont="1" applyAlignment="1">
      <alignment horizontal="left"/>
    </xf>
    <xf numFmtId="10" fontId="21" fillId="0" borderId="1" xfId="31" applyNumberFormat="1" applyFont="1"/>
    <xf numFmtId="0" fontId="21" fillId="0" borderId="1" xfId="80" applyFont="1"/>
    <xf numFmtId="0" fontId="19" fillId="0" borderId="1" xfId="80" applyFont="1"/>
    <xf numFmtId="2" fontId="19" fillId="7" borderId="1" xfId="81" applyNumberFormat="1" applyFont="1" applyFill="1" applyAlignment="1">
      <alignment horizontal="center" vertical="center"/>
    </xf>
    <xf numFmtId="166" fontId="21" fillId="0" borderId="1" xfId="80" applyNumberFormat="1" applyFont="1"/>
    <xf numFmtId="2" fontId="21" fillId="20" borderId="1" xfId="81" applyNumberFormat="1" applyFont="1" applyFill="1" applyAlignment="1">
      <alignment horizontal="center" vertical="center"/>
    </xf>
    <xf numFmtId="2" fontId="21" fillId="7" borderId="1" xfId="81" applyNumberFormat="1" applyFont="1" applyFill="1" applyAlignment="1">
      <alignment horizontal="center" vertical="center"/>
    </xf>
    <xf numFmtId="0" fontId="17" fillId="8" borderId="1" xfId="7" applyFont="1" applyFill="1" applyAlignment="1">
      <alignment horizontal="center" vertical="center" wrapText="1"/>
    </xf>
    <xf numFmtId="0" fontId="18" fillId="9" borderId="1" xfId="7" applyFont="1" applyFill="1" applyAlignment="1">
      <alignment horizontal="left" vertical="center" wrapText="1"/>
    </xf>
    <xf numFmtId="164" fontId="20" fillId="10" borderId="1" xfId="7" applyNumberFormat="1" applyFont="1" applyFill="1" applyAlignment="1">
      <alignment horizontal="center" vertical="center" wrapText="1"/>
    </xf>
    <xf numFmtId="3" fontId="20" fillId="10" borderId="1" xfId="7" applyNumberFormat="1" applyFont="1" applyFill="1" applyAlignment="1">
      <alignment horizontal="center" vertical="center" wrapText="1"/>
    </xf>
    <xf numFmtId="164" fontId="20" fillId="3" borderId="1" xfId="7" applyNumberFormat="1" applyFont="1" applyFill="1" applyAlignment="1">
      <alignment horizontal="center" vertical="center" wrapText="1"/>
    </xf>
    <xf numFmtId="3" fontId="20" fillId="3" borderId="1" xfId="7" applyNumberFormat="1" applyFont="1" applyFill="1" applyAlignment="1">
      <alignment horizontal="center" vertical="center" wrapText="1"/>
    </xf>
    <xf numFmtId="0" fontId="18" fillId="11" borderId="1" xfId="7" applyFont="1" applyFill="1" applyAlignment="1">
      <alignment horizontal="center" vertical="center" wrapText="1"/>
    </xf>
    <xf numFmtId="164" fontId="18" fillId="11" borderId="1" xfId="7" applyNumberFormat="1" applyFont="1" applyFill="1" applyAlignment="1">
      <alignment horizontal="center" vertical="center" wrapText="1"/>
    </xf>
    <xf numFmtId="3" fontId="18" fillId="11" borderId="1" xfId="7" applyNumberFormat="1" applyFont="1" applyFill="1" applyAlignment="1">
      <alignment horizontal="center" vertical="center" wrapText="1"/>
    </xf>
    <xf numFmtId="0" fontId="17" fillId="6" borderId="1" xfId="103" applyFont="1" applyFill="1" applyAlignment="1">
      <alignment horizontal="center" vertical="center" wrapText="1"/>
    </xf>
    <xf numFmtId="17" fontId="17" fillId="6" borderId="1" xfId="103" quotePrefix="1" applyNumberFormat="1" applyFont="1" applyFill="1" applyAlignment="1">
      <alignment horizontal="center" vertical="center" wrapText="1"/>
    </xf>
    <xf numFmtId="0" fontId="27" fillId="2" borderId="4" xfId="103" applyFont="1" applyFill="1" applyBorder="1" applyAlignment="1">
      <alignment horizontal="left" vertical="center"/>
    </xf>
    <xf numFmtId="3" fontId="27" fillId="2" borderId="4" xfId="103" applyNumberFormat="1" applyFont="1" applyFill="1" applyBorder="1" applyAlignment="1">
      <alignment horizontal="right" vertical="center"/>
    </xf>
    <xf numFmtId="3" fontId="27" fillId="2" borderId="3" xfId="103" applyNumberFormat="1" applyFont="1" applyFill="1" applyBorder="1" applyAlignment="1">
      <alignment horizontal="right" vertical="center"/>
    </xf>
    <xf numFmtId="10" fontId="27" fillId="2" borderId="3" xfId="103" applyNumberFormat="1" applyFont="1" applyFill="1" applyBorder="1" applyAlignment="1">
      <alignment horizontal="right" vertical="center"/>
    </xf>
    <xf numFmtId="0" fontId="17" fillId="6" borderId="1" xfId="23" applyFont="1" applyFill="1" applyAlignment="1">
      <alignment horizontal="center" vertical="center" wrapText="1"/>
    </xf>
    <xf numFmtId="3" fontId="20" fillId="3" borderId="3" xfId="23" applyNumberFormat="1" applyFont="1" applyFill="1" applyBorder="1" applyAlignment="1">
      <alignment horizontal="right" vertical="center"/>
    </xf>
    <xf numFmtId="10" fontId="20" fillId="3" borderId="3" xfId="23" applyNumberFormat="1" applyFont="1" applyFill="1" applyBorder="1" applyAlignment="1">
      <alignment horizontal="right" vertical="center"/>
    </xf>
    <xf numFmtId="0" fontId="18" fillId="2" borderId="4" xfId="23" applyFont="1" applyFill="1" applyBorder="1" applyAlignment="1">
      <alignment horizontal="left" vertical="center"/>
    </xf>
    <xf numFmtId="3" fontId="18" fillId="2" borderId="4" xfId="23" applyNumberFormat="1" applyFont="1" applyFill="1" applyBorder="1" applyAlignment="1">
      <alignment horizontal="right" vertical="center"/>
    </xf>
    <xf numFmtId="3" fontId="18" fillId="2" borderId="3" xfId="23" applyNumberFormat="1" applyFont="1" applyFill="1" applyBorder="1" applyAlignment="1">
      <alignment horizontal="right" vertical="center"/>
    </xf>
    <xf numFmtId="10" fontId="18" fillId="2" borderId="3" xfId="23" applyNumberFormat="1" applyFont="1" applyFill="1" applyBorder="1" applyAlignment="1">
      <alignment horizontal="right" vertical="center"/>
    </xf>
    <xf numFmtId="0" fontId="24" fillId="0" borderId="1" xfId="30" applyFont="1" applyFill="1" applyBorder="1" applyAlignment="1"/>
    <xf numFmtId="0" fontId="17" fillId="6" borderId="1" xfId="104" applyFont="1" applyFill="1" applyAlignment="1">
      <alignment horizontal="center" vertical="center" wrapText="1"/>
    </xf>
    <xf numFmtId="17" fontId="17" fillId="6" borderId="1" xfId="104" quotePrefix="1" applyNumberFormat="1" applyFont="1" applyFill="1" applyAlignment="1">
      <alignment horizontal="center" vertical="center" wrapText="1"/>
    </xf>
    <xf numFmtId="0" fontId="27" fillId="2" borderId="3" xfId="104" applyFont="1" applyFill="1" applyBorder="1"/>
    <xf numFmtId="3" fontId="27" fillId="2" borderId="3" xfId="104" applyNumberFormat="1" applyFont="1" applyFill="1" applyBorder="1"/>
    <xf numFmtId="3" fontId="27" fillId="2" borderId="3" xfId="104" applyNumberFormat="1" applyFont="1" applyFill="1" applyBorder="1" applyAlignment="1">
      <alignment horizontal="right"/>
    </xf>
    <xf numFmtId="10" fontId="27" fillId="2" borderId="3" xfId="104" applyNumberFormat="1" applyFont="1" applyFill="1" applyBorder="1" applyAlignment="1">
      <alignment horizontal="right"/>
    </xf>
    <xf numFmtId="17" fontId="17" fillId="0" borderId="1" xfId="104" quotePrefix="1" applyNumberFormat="1" applyFont="1" applyAlignment="1">
      <alignment horizontal="center" vertical="center" wrapText="1"/>
    </xf>
    <xf numFmtId="0" fontId="17" fillId="0" borderId="1" xfId="104" applyFont="1" applyAlignment="1">
      <alignment horizontal="center" vertical="center" wrapText="1"/>
    </xf>
    <xf numFmtId="10" fontId="27" fillId="2" borderId="3" xfId="105" applyNumberFormat="1" applyFont="1" applyFill="1" applyBorder="1"/>
    <xf numFmtId="10" fontId="27" fillId="0" borderId="1" xfId="39" applyNumberFormat="1" applyFont="1" applyBorder="1"/>
    <xf numFmtId="3" fontId="27" fillId="0" borderId="1" xfId="104" applyNumberFormat="1" applyFont="1" applyAlignment="1">
      <alignment horizontal="right" vertical="center"/>
    </xf>
    <xf numFmtId="0" fontId="27" fillId="0" borderId="1" xfId="104" applyFont="1" applyAlignment="1">
      <alignment horizontal="right" vertical="center"/>
    </xf>
    <xf numFmtId="3" fontId="20" fillId="7" borderId="6" xfId="23" applyNumberFormat="1" applyFont="1" applyFill="1" applyBorder="1" applyAlignment="1">
      <alignment horizontal="right" vertical="center"/>
    </xf>
    <xf numFmtId="10" fontId="20" fillId="7" borderId="6" xfId="23" applyNumberFormat="1" applyFont="1" applyFill="1" applyBorder="1" applyAlignment="1">
      <alignment horizontal="right" vertical="center"/>
    </xf>
    <xf numFmtId="3" fontId="20" fillId="7" borderId="1" xfId="23" applyNumberFormat="1" applyFont="1" applyFill="1" applyAlignment="1">
      <alignment horizontal="right" vertical="center"/>
    </xf>
    <xf numFmtId="10" fontId="20" fillId="7" borderId="1" xfId="23" applyNumberFormat="1" applyFont="1" applyFill="1" applyAlignment="1">
      <alignment horizontal="right" vertical="center"/>
    </xf>
    <xf numFmtId="0" fontId="18" fillId="2" borderId="6" xfId="23" applyFont="1" applyFill="1" applyBorder="1" applyAlignment="1">
      <alignment horizontal="left" vertical="center"/>
    </xf>
    <xf numFmtId="3" fontId="18" fillId="2" borderId="6" xfId="23" applyNumberFormat="1" applyFont="1" applyFill="1" applyBorder="1" applyAlignment="1">
      <alignment horizontal="right" vertical="center"/>
    </xf>
    <xf numFmtId="10" fontId="18" fillId="2" borderId="6" xfId="23" applyNumberFormat="1" applyFont="1" applyFill="1" applyBorder="1" applyAlignment="1">
      <alignment horizontal="right" vertical="center"/>
    </xf>
    <xf numFmtId="0" fontId="24" fillId="0" borderId="1" xfId="30" applyFont="1" applyFill="1" applyBorder="1" applyAlignment="1">
      <alignment wrapText="1"/>
    </xf>
    <xf numFmtId="3" fontId="20" fillId="7" borderId="6" xfId="23" applyNumberFormat="1" applyFont="1" applyFill="1" applyBorder="1" applyAlignment="1">
      <alignment horizontal="center" vertical="center" wrapText="1"/>
    </xf>
    <xf numFmtId="10" fontId="20" fillId="7" borderId="6" xfId="39" applyNumberFormat="1" applyFont="1" applyFill="1" applyBorder="1" applyAlignment="1">
      <alignment horizontal="center" vertical="center" wrapText="1"/>
    </xf>
    <xf numFmtId="3" fontId="18" fillId="2" borderId="6" xfId="23" applyNumberFormat="1" applyFont="1" applyFill="1" applyBorder="1" applyAlignment="1">
      <alignment horizontal="center" vertical="center"/>
    </xf>
    <xf numFmtId="10" fontId="18" fillId="2" borderId="6" xfId="39" applyNumberFormat="1" applyFont="1" applyFill="1" applyBorder="1" applyAlignment="1">
      <alignment horizontal="center" vertical="center"/>
    </xf>
    <xf numFmtId="0" fontId="17" fillId="6" borderId="5" xfId="23" applyFont="1" applyFill="1" applyBorder="1" applyAlignment="1">
      <alignment horizontal="center" vertical="center"/>
    </xf>
    <xf numFmtId="0" fontId="18" fillId="2" borderId="6" xfId="23" applyFont="1" applyFill="1" applyBorder="1" applyAlignment="1">
      <alignment horizontal="right" vertical="center"/>
    </xf>
    <xf numFmtId="164" fontId="20" fillId="7" borderId="6" xfId="39" applyNumberFormat="1" applyFont="1" applyFill="1" applyBorder="1" applyAlignment="1">
      <alignment horizontal="right" vertical="center"/>
    </xf>
    <xf numFmtId="164" fontId="18" fillId="2" borderId="6" xfId="39" applyNumberFormat="1" applyFont="1" applyFill="1" applyBorder="1" applyAlignment="1">
      <alignment horizontal="right" vertical="center"/>
    </xf>
    <xf numFmtId="3" fontId="21" fillId="0" borderId="1" xfId="23" applyNumberFormat="1" applyFont="1"/>
    <xf numFmtId="10" fontId="21" fillId="0" borderId="1" xfId="107" applyNumberFormat="1" applyFont="1"/>
    <xf numFmtId="3" fontId="18" fillId="0" borderId="1" xfId="102" applyNumberFormat="1" applyFont="1" applyAlignment="1">
      <alignment horizontal="right" vertical="center"/>
    </xf>
    <xf numFmtId="3" fontId="27" fillId="0" borderId="1" xfId="102" applyNumberFormat="1" applyFont="1"/>
    <xf numFmtId="10" fontId="19" fillId="0" borderId="1" xfId="107" applyNumberFormat="1" applyFont="1"/>
    <xf numFmtId="164" fontId="21" fillId="0" borderId="1" xfId="107" applyNumberFormat="1" applyFont="1"/>
    <xf numFmtId="0" fontId="21" fillId="0" borderId="1" xfId="23" applyFont="1" applyAlignment="1">
      <alignment horizontal="left"/>
    </xf>
    <xf numFmtId="0" fontId="27" fillId="0" borderId="1" xfId="102" applyFont="1" applyAlignment="1">
      <alignment horizontal="center"/>
    </xf>
    <xf numFmtId="10" fontId="21" fillId="0" borderId="1" xfId="107" applyNumberFormat="1" applyFont="1" applyAlignment="1">
      <alignment horizontal="center"/>
    </xf>
    <xf numFmtId="0" fontId="27" fillId="0" borderId="1" xfId="102" applyFont="1"/>
    <xf numFmtId="164" fontId="21" fillId="0" borderId="1" xfId="23" applyNumberFormat="1" applyFont="1"/>
    <xf numFmtId="3" fontId="27" fillId="2" borderId="3" xfId="104" applyNumberFormat="1" applyFont="1" applyFill="1" applyBorder="1" applyAlignment="1">
      <alignment horizontal="right" vertical="center"/>
    </xf>
    <xf numFmtId="10" fontId="27" fillId="2" borderId="3" xfId="104" applyNumberFormat="1" applyFont="1" applyFill="1" applyBorder="1" applyAlignment="1">
      <alignment horizontal="right" vertical="center"/>
    </xf>
    <xf numFmtId="0" fontId="27" fillId="0" borderId="1" xfId="104" applyFont="1"/>
    <xf numFmtId="3" fontId="27" fillId="0" borderId="1" xfId="104" applyNumberFormat="1" applyFont="1"/>
    <xf numFmtId="10" fontId="27" fillId="0" borderId="1" xfId="104" applyNumberFormat="1" applyFont="1" applyAlignment="1">
      <alignment horizontal="right" vertical="center"/>
    </xf>
    <xf numFmtId="3" fontId="21" fillId="0" borderId="9" xfId="109" applyNumberFormat="1" applyFont="1" applyBorder="1"/>
    <xf numFmtId="10" fontId="21" fillId="0" borderId="1" xfId="110" applyNumberFormat="1" applyFont="1"/>
    <xf numFmtId="3" fontId="21" fillId="0" borderId="8" xfId="109" applyNumberFormat="1" applyFont="1" applyBorder="1"/>
    <xf numFmtId="3" fontId="19" fillId="24" borderId="9" xfId="109" applyNumberFormat="1" applyFont="1" applyFill="1" applyBorder="1" applyAlignment="1">
      <alignment vertical="center"/>
    </xf>
    <xf numFmtId="10" fontId="27" fillId="24" borderId="9" xfId="109" applyNumberFormat="1" applyFont="1" applyFill="1" applyBorder="1" applyAlignment="1">
      <alignment horizontal="center" vertical="center"/>
    </xf>
    <xf numFmtId="3" fontId="21" fillId="0" borderId="7" xfId="109" applyNumberFormat="1" applyFont="1" applyBorder="1"/>
    <xf numFmtId="164" fontId="21" fillId="0" borderId="1" xfId="110" applyNumberFormat="1" applyFont="1"/>
    <xf numFmtId="165" fontId="21" fillId="0" borderId="1" xfId="111" applyNumberFormat="1" applyFont="1"/>
    <xf numFmtId="9" fontId="21" fillId="0" borderId="1" xfId="110" applyFont="1"/>
    <xf numFmtId="0" fontId="20" fillId="0" borderId="1" xfId="106" applyFont="1" applyAlignment="1">
      <alignment horizontal="left" vertical="center"/>
    </xf>
    <xf numFmtId="0" fontId="19" fillId="0" borderId="1" xfId="106" applyFont="1"/>
    <xf numFmtId="0" fontId="27" fillId="0" borderId="1" xfId="106" applyFont="1"/>
    <xf numFmtId="0" fontId="18" fillId="0" borderId="1" xfId="106" applyFont="1" applyAlignment="1">
      <alignment horizontal="left" vertical="center"/>
    </xf>
    <xf numFmtId="0" fontId="17" fillId="12" borderId="1" xfId="106" applyFont="1" applyFill="1" applyAlignment="1">
      <alignment horizontal="center"/>
    </xf>
    <xf numFmtId="0" fontId="29" fillId="94" borderId="1" xfId="106" applyFont="1" applyFill="1"/>
    <xf numFmtId="0" fontId="29" fillId="95" borderId="1" xfId="106" applyFont="1" applyFill="1"/>
    <xf numFmtId="0" fontId="27" fillId="0" borderId="13" xfId="106" applyFont="1" applyBorder="1"/>
    <xf numFmtId="3" fontId="27" fillId="0" borderId="13" xfId="106" applyNumberFormat="1" applyFont="1" applyBorder="1"/>
    <xf numFmtId="171" fontId="27" fillId="0" borderId="13" xfId="106" applyNumberFormat="1" applyFont="1" applyBorder="1"/>
    <xf numFmtId="2" fontId="27" fillId="0" borderId="13" xfId="106" applyNumberFormat="1" applyFont="1" applyBorder="1"/>
    <xf numFmtId="0" fontId="21" fillId="0" borderId="0" xfId="0" applyFont="1" applyAlignment="1">
      <alignment horizontal="center"/>
    </xf>
    <xf numFmtId="49" fontId="27" fillId="0" borderId="1" xfId="106" applyNumberFormat="1" applyFont="1" applyAlignment="1">
      <alignment horizontal="left"/>
    </xf>
    <xf numFmtId="0" fontId="28" fillId="14" borderId="7" xfId="106" applyFont="1" applyFill="1" applyBorder="1" applyAlignment="1">
      <alignment horizontal="center"/>
    </xf>
    <xf numFmtId="0" fontId="28" fillId="13" borderId="7" xfId="106" applyFont="1" applyFill="1" applyBorder="1" applyAlignment="1">
      <alignment vertical="center"/>
    </xf>
    <xf numFmtId="0" fontId="28" fillId="13" borderId="7" xfId="106" applyFont="1" applyFill="1" applyBorder="1" applyAlignment="1">
      <alignment horizontal="center" vertical="center" wrapText="1"/>
    </xf>
    <xf numFmtId="0" fontId="27" fillId="9" borderId="7" xfId="106" applyFont="1" applyFill="1" applyBorder="1"/>
    <xf numFmtId="164" fontId="27" fillId="9" borderId="7" xfId="110" applyNumberFormat="1" applyFont="1" applyFill="1" applyBorder="1"/>
    <xf numFmtId="0" fontId="28" fillId="13" borderId="7" xfId="106" applyFont="1" applyFill="1" applyBorder="1"/>
    <xf numFmtId="3" fontId="28" fillId="13" borderId="7" xfId="106" applyNumberFormat="1" applyFont="1" applyFill="1" applyBorder="1"/>
    <xf numFmtId="9" fontId="28" fillId="13" borderId="7" xfId="106" applyNumberFormat="1" applyFont="1" applyFill="1" applyBorder="1"/>
    <xf numFmtId="3" fontId="27" fillId="9" borderId="7" xfId="106" applyNumberFormat="1" applyFont="1" applyFill="1" applyBorder="1"/>
    <xf numFmtId="0" fontId="20" fillId="0" borderId="1" xfId="15" applyFont="1"/>
    <xf numFmtId="0" fontId="36" fillId="0" borderId="1" xfId="106" applyFont="1"/>
    <xf numFmtId="43" fontId="21" fillId="0" borderId="1" xfId="111" applyFont="1"/>
    <xf numFmtId="0" fontId="27" fillId="0" borderId="1" xfId="106" applyFont="1" applyAlignment="1">
      <alignment vertical="center" wrapText="1"/>
    </xf>
    <xf numFmtId="0" fontId="27" fillId="0" borderId="1" xfId="106" applyFont="1" applyAlignment="1">
      <alignment horizontal="center" vertical="center" wrapText="1"/>
    </xf>
    <xf numFmtId="164" fontId="27" fillId="0" borderId="11" xfId="110" applyNumberFormat="1" applyFont="1" applyFill="1" applyBorder="1" applyAlignment="1">
      <alignment horizontal="center"/>
    </xf>
    <xf numFmtId="0" fontId="17" fillId="6" borderId="5" xfId="23" applyFont="1" applyFill="1" applyBorder="1" applyAlignment="1">
      <alignment horizontal="center" vertical="center" wrapText="1"/>
    </xf>
    <xf numFmtId="17" fontId="17" fillId="6" borderId="1" xfId="9" quotePrefix="1" applyNumberFormat="1" applyFont="1" applyFill="1" applyAlignment="1">
      <alignment horizontal="center" vertical="center" wrapText="1"/>
    </xf>
    <xf numFmtId="0" fontId="17" fillId="6" borderId="1" xfId="10" applyFont="1" applyFill="1" applyAlignment="1">
      <alignment horizontal="center" vertical="center" wrapText="1"/>
    </xf>
    <xf numFmtId="17" fontId="17" fillId="6" borderId="1" xfId="10" quotePrefix="1" applyNumberFormat="1" applyFont="1" applyFill="1" applyAlignment="1">
      <alignment horizontal="center" wrapText="1"/>
    </xf>
    <xf numFmtId="3" fontId="21" fillId="0" borderId="0" xfId="0" applyNumberFormat="1" applyFont="1" applyAlignment="1">
      <alignment wrapText="1"/>
    </xf>
    <xf numFmtId="0" fontId="21" fillId="0" borderId="1" xfId="23" applyFont="1" applyAlignment="1">
      <alignment horizontal="left" vertical="center"/>
    </xf>
    <xf numFmtId="0" fontId="19" fillId="96" borderId="0" xfId="0" applyFont="1" applyFill="1" applyAlignment="1">
      <alignment horizontal="center" vertical="center" wrapText="1"/>
    </xf>
    <xf numFmtId="0" fontId="21" fillId="19" borderId="0" xfId="0" applyFont="1" applyFill="1" applyAlignment="1">
      <alignment vertical="center" wrapText="1"/>
    </xf>
    <xf numFmtId="0" fontId="21" fillId="96" borderId="0" xfId="0" applyFont="1" applyFill="1" applyAlignment="1">
      <alignment vertical="center" wrapText="1"/>
    </xf>
    <xf numFmtId="0" fontId="18" fillId="17" borderId="1" xfId="7" applyFont="1" applyFill="1" applyAlignment="1">
      <alignment horizontal="left" vertical="center" wrapText="1"/>
    </xf>
    <xf numFmtId="10" fontId="19" fillId="7" borderId="1" xfId="82" applyNumberFormat="1" applyFont="1" applyFill="1" applyAlignment="1">
      <alignment horizontal="center" vertical="center"/>
    </xf>
    <xf numFmtId="10" fontId="21" fillId="20" borderId="1" xfId="82" applyNumberFormat="1" applyFont="1" applyFill="1" applyAlignment="1">
      <alignment horizontal="center" vertical="center"/>
    </xf>
    <xf numFmtId="10" fontId="21" fillId="7" borderId="1" xfId="82" applyNumberFormat="1" applyFont="1" applyFill="1" applyAlignment="1">
      <alignment horizontal="center" vertical="center"/>
    </xf>
    <xf numFmtId="0" fontId="17" fillId="8" borderId="1" xfId="23" applyFont="1" applyFill="1" applyAlignment="1">
      <alignment horizontal="center" vertical="center" wrapText="1"/>
    </xf>
    <xf numFmtId="0" fontId="18" fillId="9" borderId="1" xfId="23" applyFont="1" applyFill="1" applyAlignment="1">
      <alignment horizontal="left" vertical="center" wrapText="1"/>
    </xf>
    <xf numFmtId="3" fontId="20" fillId="102" borderId="1" xfId="23" applyNumberFormat="1" applyFont="1" applyFill="1" applyAlignment="1">
      <alignment horizontal="center" vertical="center" wrapText="1"/>
    </xf>
    <xf numFmtId="10" fontId="20" fillId="102" borderId="1" xfId="23" applyNumberFormat="1" applyFont="1" applyFill="1" applyAlignment="1">
      <alignment horizontal="center" vertical="center" wrapText="1"/>
    </xf>
    <xf numFmtId="3" fontId="21" fillId="0" borderId="1" xfId="23" applyNumberFormat="1" applyFont="1" applyAlignment="1">
      <alignment horizontal="center" vertical="center" wrapText="1"/>
    </xf>
    <xf numFmtId="10" fontId="21" fillId="0" borderId="1" xfId="23" applyNumberFormat="1" applyFont="1" applyAlignment="1">
      <alignment horizontal="center" vertical="center" wrapText="1"/>
    </xf>
    <xf numFmtId="0" fontId="18" fillId="102" borderId="1" xfId="23" applyFont="1" applyFill="1" applyAlignment="1">
      <alignment horizontal="left" vertical="center" wrapText="1"/>
    </xf>
    <xf numFmtId="0" fontId="18" fillId="103" borderId="1" xfId="23" applyFont="1" applyFill="1" applyAlignment="1">
      <alignment horizontal="center" vertical="center" wrapText="1"/>
    </xf>
    <xf numFmtId="0" fontId="17" fillId="8" borderId="1" xfId="23" applyFont="1" applyFill="1" applyAlignment="1">
      <alignment horizontal="center" vertical="center"/>
    </xf>
    <xf numFmtId="3" fontId="20" fillId="102" borderId="1" xfId="23" applyNumberFormat="1" applyFont="1" applyFill="1" applyAlignment="1">
      <alignment horizontal="center" vertical="center"/>
    </xf>
    <xf numFmtId="10" fontId="20" fillId="102" borderId="1" xfId="23" applyNumberFormat="1" applyFont="1" applyFill="1" applyAlignment="1">
      <alignment horizontal="center" vertical="center"/>
    </xf>
    <xf numFmtId="10" fontId="21" fillId="0" borderId="1" xfId="120" applyNumberFormat="1" applyFont="1"/>
    <xf numFmtId="174" fontId="21" fillId="0" borderId="1" xfId="111" applyNumberFormat="1" applyFont="1"/>
    <xf numFmtId="1" fontId="21" fillId="0" borderId="1" xfId="23" applyNumberFormat="1" applyFont="1"/>
    <xf numFmtId="10" fontId="21" fillId="0" borderId="1" xfId="23" applyNumberFormat="1" applyFont="1" applyAlignment="1">
      <alignment horizontal="center" vertical="center"/>
    </xf>
    <xf numFmtId="0" fontId="28" fillId="18" borderId="0" xfId="0" applyFont="1" applyFill="1" applyAlignment="1">
      <alignment horizontal="center" vertical="center" wrapText="1"/>
    </xf>
    <xf numFmtId="10" fontId="21" fillId="0" borderId="1" xfId="23" applyNumberFormat="1" applyFont="1" applyAlignment="1">
      <alignment horizontal="center" vertical="center"/>
    </xf>
    <xf numFmtId="0" fontId="28" fillId="18" borderId="0" xfId="0" applyFont="1" applyFill="1" applyAlignment="1">
      <alignment horizontal="center" vertical="center"/>
    </xf>
    <xf numFmtId="0" fontId="28" fillId="18" borderId="0" xfId="0" applyFont="1" applyFill="1" applyAlignment="1">
      <alignment horizontal="center" vertical="center" wrapText="1"/>
    </xf>
    <xf numFmtId="1" fontId="28" fillId="18" borderId="0" xfId="0" quotePrefix="1" applyNumberFormat="1" applyFont="1" applyFill="1" applyAlignment="1">
      <alignment horizontal="center" vertical="center" wrapText="1"/>
    </xf>
    <xf numFmtId="0" fontId="17" fillId="6" borderId="1" xfId="9" applyFont="1" applyFill="1" applyAlignment="1">
      <alignment horizontal="center" vertical="center" wrapText="1"/>
    </xf>
    <xf numFmtId="0" fontId="17" fillId="6" borderId="4" xfId="9" applyFont="1" applyFill="1" applyBorder="1" applyAlignment="1">
      <alignment horizontal="center" vertical="center" wrapText="1"/>
    </xf>
    <xf numFmtId="17" fontId="17" fillId="6" borderId="5" xfId="9" quotePrefix="1" applyNumberFormat="1" applyFont="1" applyFill="1" applyBorder="1" applyAlignment="1">
      <alignment horizontal="center" vertical="center" wrapText="1"/>
    </xf>
    <xf numFmtId="0" fontId="17" fillId="6" borderId="5" xfId="103" applyFont="1" applyFill="1" applyBorder="1" applyAlignment="1">
      <alignment horizontal="center" vertical="center" wrapText="1"/>
    </xf>
    <xf numFmtId="0" fontId="17" fillId="6" borderId="13" xfId="23" applyFont="1" applyFill="1" applyBorder="1" applyAlignment="1">
      <alignment horizontal="center" vertical="center" wrapText="1"/>
    </xf>
    <xf numFmtId="0" fontId="17" fillId="6" borderId="6" xfId="23" applyFont="1" applyFill="1" applyBorder="1" applyAlignment="1">
      <alignment horizontal="center" vertical="center" wrapText="1"/>
    </xf>
    <xf numFmtId="0" fontId="17" fillId="6" borderId="6" xfId="23" applyFont="1" applyFill="1" applyBorder="1" applyAlignment="1">
      <alignment horizontal="center" vertical="center"/>
    </xf>
    <xf numFmtId="0" fontId="24" fillId="0" borderId="1" xfId="30" applyFont="1" applyFill="1" applyBorder="1" applyAlignment="1">
      <alignment horizontal="center"/>
    </xf>
    <xf numFmtId="0" fontId="24" fillId="7" borderId="1" xfId="30" applyFont="1" applyFill="1" applyBorder="1" applyAlignment="1">
      <alignment horizontal="center"/>
    </xf>
    <xf numFmtId="0" fontId="24" fillId="0" borderId="1" xfId="30" applyFont="1" applyFill="1" applyAlignment="1">
      <alignment horizontal="center"/>
    </xf>
    <xf numFmtId="0" fontId="29" fillId="9" borderId="1" xfId="106" applyFont="1" applyFill="1" applyAlignment="1">
      <alignment horizontal="center" vertical="center" textRotation="90"/>
    </xf>
    <xf numFmtId="0" fontId="29" fillId="9" borderId="1" xfId="106" applyFont="1" applyFill="1" applyAlignment="1">
      <alignment horizontal="center" vertical="center"/>
    </xf>
    <xf numFmtId="0" fontId="1" fillId="0" borderId="1" xfId="106" applyFont="1"/>
    <xf numFmtId="0" fontId="1" fillId="0" borderId="1" xfId="106" applyFont="1" applyFill="1"/>
    <xf numFmtId="2" fontId="1" fillId="0" borderId="1" xfId="106" applyNumberFormat="1" applyFont="1"/>
    <xf numFmtId="0" fontId="41" fillId="104" borderId="26" xfId="106" applyFont="1" applyFill="1" applyBorder="1" applyAlignment="1">
      <alignment horizontal="left" vertical="center" wrapText="1"/>
    </xf>
    <xf numFmtId="0" fontId="41" fillId="104" borderId="27" xfId="106" applyFont="1" applyFill="1" applyBorder="1" applyAlignment="1">
      <alignment horizontal="left" vertical="center" wrapText="1"/>
    </xf>
    <xf numFmtId="2" fontId="21" fillId="0" borderId="1" xfId="106" applyNumberFormat="1" applyFont="1" applyFill="1"/>
    <xf numFmtId="2" fontId="21" fillId="2" borderId="1" xfId="106" applyNumberFormat="1" applyFont="1" applyFill="1"/>
    <xf numFmtId="0" fontId="1" fillId="10" borderId="1" xfId="106" applyFont="1" applyFill="1"/>
    <xf numFmtId="3" fontId="1" fillId="10" borderId="1" xfId="106" applyNumberFormat="1" applyFont="1" applyFill="1"/>
    <xf numFmtId="0" fontId="1" fillId="3" borderId="1" xfId="106" applyFont="1" applyFill="1"/>
    <xf numFmtId="3" fontId="1" fillId="3" borderId="1" xfId="106" applyNumberFormat="1" applyFont="1" applyFill="1"/>
    <xf numFmtId="2" fontId="1" fillId="10" borderId="1" xfId="106" applyNumberFormat="1" applyFont="1" applyFill="1"/>
    <xf numFmtId="2" fontId="1" fillId="3" borderId="1" xfId="106" applyNumberFormat="1" applyFont="1" applyFill="1"/>
    <xf numFmtId="0" fontId="1" fillId="9" borderId="1" xfId="106" applyFont="1" applyFill="1"/>
    <xf numFmtId="3" fontId="1" fillId="0" borderId="1" xfId="106" applyNumberFormat="1" applyFont="1"/>
    <xf numFmtId="0" fontId="1" fillId="0" borderId="1" xfId="106" applyFont="1" applyAlignment="1">
      <alignment horizontal="left" wrapText="1"/>
    </xf>
    <xf numFmtId="9" fontId="1" fillId="0" borderId="1" xfId="110" applyFont="1"/>
    <xf numFmtId="164" fontId="1" fillId="0" borderId="1" xfId="110" applyNumberFormat="1" applyFont="1"/>
    <xf numFmtId="166" fontId="1" fillId="0" borderId="1" xfId="106" applyNumberFormat="1" applyFont="1"/>
    <xf numFmtId="167" fontId="1" fillId="0" borderId="1" xfId="106" applyNumberFormat="1" applyFont="1"/>
    <xf numFmtId="9" fontId="1" fillId="0" borderId="1" xfId="110" applyNumberFormat="1" applyFont="1"/>
    <xf numFmtId="1" fontId="1" fillId="0" borderId="1" xfId="106" applyNumberFormat="1" applyFont="1"/>
    <xf numFmtId="0" fontId="21" fillId="0" borderId="1" xfId="121" applyFont="1"/>
    <xf numFmtId="0" fontId="21" fillId="0" borderId="1" xfId="121" applyFont="1" applyAlignment="1">
      <alignment horizontal="left" vertical="center"/>
    </xf>
    <xf numFmtId="0" fontId="17" fillId="16" borderId="1" xfId="121" applyFont="1" applyFill="1" applyAlignment="1">
      <alignment horizontal="center" vertical="center"/>
    </xf>
    <xf numFmtId="0" fontId="21" fillId="16" borderId="1" xfId="121" applyFont="1" applyFill="1" applyAlignment="1">
      <alignment horizontal="justify" vertical="center"/>
    </xf>
    <xf numFmtId="0" fontId="21" fillId="3" borderId="1" xfId="121" applyFont="1" applyFill="1" applyAlignment="1">
      <alignment horizontal="center" vertical="center"/>
    </xf>
    <xf numFmtId="3" fontId="21" fillId="3" borderId="1" xfId="121" applyNumberFormat="1" applyFont="1" applyFill="1" applyAlignment="1">
      <alignment horizontal="center" vertical="center"/>
    </xf>
    <xf numFmtId="0" fontId="21" fillId="11" borderId="1" xfId="121" applyFont="1" applyFill="1" applyAlignment="1">
      <alignment horizontal="center" vertical="center"/>
    </xf>
    <xf numFmtId="3" fontId="21" fillId="11" borderId="1" xfId="121" applyNumberFormat="1" applyFont="1" applyFill="1" applyAlignment="1">
      <alignment horizontal="center" vertical="center"/>
    </xf>
    <xf numFmtId="0" fontId="1" fillId="0" borderId="1" xfId="102" applyFont="1"/>
    <xf numFmtId="0" fontId="1" fillId="0" borderId="1" xfId="102" applyFont="1"/>
    <xf numFmtId="0" fontId="1" fillId="0" borderId="1" xfId="102" applyFont="1" applyAlignment="1">
      <alignment horizontal="center"/>
    </xf>
    <xf numFmtId="164" fontId="1" fillId="0" borderId="1" xfId="102" applyNumberFormat="1" applyFont="1"/>
    <xf numFmtId="3" fontId="1" fillId="0" borderId="1" xfId="102" applyNumberFormat="1" applyFont="1"/>
    <xf numFmtId="17" fontId="1" fillId="0" borderId="1" xfId="102" applyNumberFormat="1" applyFont="1"/>
    <xf numFmtId="0" fontId="1" fillId="0" borderId="1" xfId="104" applyFont="1"/>
    <xf numFmtId="0" fontId="1" fillId="3" borderId="3" xfId="10" applyFont="1" applyFill="1" applyBorder="1" applyAlignment="1">
      <alignment horizontal="left" wrapText="1"/>
    </xf>
    <xf numFmtId="3" fontId="1" fillId="3" borderId="3" xfId="10" applyNumberFormat="1" applyFont="1" applyFill="1" applyBorder="1" applyAlignment="1">
      <alignment horizontal="right"/>
    </xf>
    <xf numFmtId="3" fontId="1" fillId="3" borderId="3" xfId="104" applyNumberFormat="1" applyFont="1" applyFill="1" applyBorder="1" applyAlignment="1">
      <alignment horizontal="right" vertical="center"/>
    </xf>
    <xf numFmtId="10" fontId="1" fillId="3" borderId="3" xfId="104" applyNumberFormat="1" applyFont="1" applyFill="1" applyBorder="1" applyAlignment="1">
      <alignment horizontal="right" vertical="center"/>
    </xf>
    <xf numFmtId="0" fontId="1" fillId="3" borderId="4" xfId="10" applyFont="1" applyFill="1" applyBorder="1" applyAlignment="1">
      <alignment horizontal="left"/>
    </xf>
    <xf numFmtId="3" fontId="1" fillId="3" borderId="4" xfId="10" applyNumberFormat="1" applyFont="1" applyFill="1" applyBorder="1" applyAlignment="1">
      <alignment horizontal="right"/>
    </xf>
    <xf numFmtId="0" fontId="1" fillId="3" borderId="4" xfId="10" applyFont="1" applyFill="1" applyBorder="1" applyAlignment="1">
      <alignment horizontal="left" wrapText="1"/>
    </xf>
    <xf numFmtId="0" fontId="1" fillId="0" borderId="4" xfId="10" applyFont="1" applyFill="1" applyBorder="1" applyAlignment="1">
      <alignment horizontal="left"/>
    </xf>
    <xf numFmtId="3" fontId="1" fillId="0" borderId="4" xfId="10" applyNumberFormat="1" applyFont="1" applyFill="1" applyBorder="1" applyAlignment="1">
      <alignment horizontal="right"/>
    </xf>
    <xf numFmtId="0" fontId="1" fillId="0" borderId="3" xfId="10" applyFont="1" applyBorder="1" applyAlignment="1"/>
    <xf numFmtId="3" fontId="1" fillId="0" borderId="3" xfId="10" applyNumberFormat="1" applyFont="1" applyBorder="1" applyAlignment="1"/>
    <xf numFmtId="0" fontId="1" fillId="3" borderId="3" xfId="104" applyFont="1" applyFill="1" applyBorder="1" applyAlignment="1">
      <alignment horizontal="left" vertical="center" wrapText="1"/>
    </xf>
    <xf numFmtId="10" fontId="1" fillId="3" borderId="3" xfId="105" applyNumberFormat="1" applyFont="1" applyFill="1" applyBorder="1" applyAlignment="1">
      <alignment horizontal="right" vertical="center"/>
    </xf>
    <xf numFmtId="164" fontId="1" fillId="0" borderId="1" xfId="39" applyNumberFormat="1" applyFont="1" applyBorder="1" applyAlignment="1">
      <alignment horizontal="right" vertical="center"/>
    </xf>
    <xf numFmtId="3" fontId="1" fillId="0" borderId="1" xfId="104" applyNumberFormat="1" applyFont="1" applyAlignment="1">
      <alignment horizontal="right" vertical="center"/>
    </xf>
    <xf numFmtId="10" fontId="1" fillId="0" borderId="1" xfId="104" applyNumberFormat="1" applyFont="1" applyAlignment="1">
      <alignment horizontal="right" vertical="center"/>
    </xf>
    <xf numFmtId="0" fontId="1" fillId="3" borderId="4" xfId="104" applyFont="1" applyFill="1" applyBorder="1" applyAlignment="1">
      <alignment horizontal="left" vertical="center"/>
    </xf>
    <xf numFmtId="0" fontId="1" fillId="3" borderId="4" xfId="104" applyFont="1" applyFill="1" applyBorder="1" applyAlignment="1">
      <alignment horizontal="left" vertical="center" wrapText="1"/>
    </xf>
    <xf numFmtId="0" fontId="1" fillId="0" borderId="4" xfId="104" applyFont="1" applyBorder="1" applyAlignment="1">
      <alignment horizontal="left" vertical="center"/>
    </xf>
    <xf numFmtId="0" fontId="1" fillId="0" borderId="3" xfId="104" applyFont="1" applyBorder="1"/>
    <xf numFmtId="3" fontId="1" fillId="0" borderId="1" xfId="104" applyNumberFormat="1" applyFont="1"/>
    <xf numFmtId="0" fontId="1" fillId="0" borderId="1" xfId="102" applyFont="1" applyAlignment="1">
      <alignment horizontal="center"/>
    </xf>
    <xf numFmtId="164" fontId="1" fillId="0" borderId="1" xfId="39" applyNumberFormat="1" applyFont="1" applyBorder="1"/>
    <xf numFmtId="17" fontId="1" fillId="0" borderId="1" xfId="106" applyNumberFormat="1" applyFont="1" applyAlignment="1">
      <alignment horizontal="center"/>
    </xf>
    <xf numFmtId="0" fontId="1" fillId="0" borderId="1" xfId="102" applyFont="1" applyAlignment="1">
      <alignment horizontal="left"/>
    </xf>
    <xf numFmtId="10" fontId="1" fillId="0" borderId="1" xfId="102" applyNumberFormat="1" applyFont="1"/>
    <xf numFmtId="17" fontId="1" fillId="0" borderId="1" xfId="102" quotePrefix="1" applyNumberFormat="1" applyFont="1" applyAlignment="1">
      <alignment horizontal="center" wrapText="1"/>
    </xf>
    <xf numFmtId="10" fontId="1" fillId="0" borderId="1" xfId="39" applyNumberFormat="1" applyFont="1" applyBorder="1"/>
    <xf numFmtId="0" fontId="1" fillId="0" borderId="1" xfId="103" applyFont="1" applyAlignment="1">
      <alignment vertical="center"/>
    </xf>
    <xf numFmtId="0" fontId="27" fillId="0" borderId="1" xfId="106" applyNumberFormat="1" applyFont="1" applyAlignment="1">
      <alignment horizontal="left" vertical="center" wrapText="1" indent="1"/>
    </xf>
    <xf numFmtId="0" fontId="1" fillId="0" borderId="1" xfId="106" applyFont="1" applyAlignment="1">
      <alignment vertical="center" wrapText="1"/>
    </xf>
    <xf numFmtId="3" fontId="1" fillId="0" borderId="1" xfId="106" applyNumberFormat="1" applyFont="1" applyAlignment="1">
      <alignment vertical="center" wrapText="1"/>
    </xf>
    <xf numFmtId="10" fontId="1" fillId="0" borderId="1" xfId="106" applyNumberFormat="1" applyFont="1"/>
    <xf numFmtId="3" fontId="1" fillId="40" borderId="1" xfId="106" applyNumberFormat="1" applyFont="1" applyFill="1" applyAlignment="1">
      <alignment vertical="center" wrapText="1"/>
    </xf>
    <xf numFmtId="3" fontId="1" fillId="69" borderId="1" xfId="106" applyNumberFormat="1" applyFont="1" applyFill="1" applyAlignment="1">
      <alignment vertical="center" wrapText="1"/>
    </xf>
    <xf numFmtId="3" fontId="1" fillId="58" borderId="1" xfId="106" applyNumberFormat="1" applyFont="1" applyFill="1" applyAlignment="1">
      <alignment vertical="center" wrapText="1"/>
    </xf>
    <xf numFmtId="3" fontId="1" fillId="61" borderId="1" xfId="106" applyNumberFormat="1" applyFont="1" applyFill="1" applyAlignment="1">
      <alignment vertical="center" wrapText="1"/>
    </xf>
    <xf numFmtId="3" fontId="1" fillId="27" borderId="1" xfId="106" applyNumberFormat="1" applyFont="1" applyFill="1" applyAlignment="1">
      <alignment vertical="center" wrapText="1"/>
    </xf>
    <xf numFmtId="3" fontId="1" fillId="26" borderId="1" xfId="106" applyNumberFormat="1" applyFont="1" applyFill="1" applyAlignment="1">
      <alignment vertical="center" wrapText="1"/>
    </xf>
    <xf numFmtId="3" fontId="1" fillId="28" borderId="1" xfId="106" applyNumberFormat="1" applyFont="1" applyFill="1" applyAlignment="1">
      <alignment vertical="center" wrapText="1"/>
    </xf>
    <xf numFmtId="3" fontId="1" fillId="29" borderId="1" xfId="106" applyNumberFormat="1" applyFont="1" applyFill="1" applyAlignment="1">
      <alignment vertical="center" wrapText="1"/>
    </xf>
    <xf numFmtId="3" fontId="1" fillId="30" borderId="1" xfId="106" applyNumberFormat="1" applyFont="1" applyFill="1" applyAlignment="1">
      <alignment vertical="center" wrapText="1"/>
    </xf>
    <xf numFmtId="3" fontId="1" fillId="31" borderId="1" xfId="106" applyNumberFormat="1" applyFont="1" applyFill="1" applyAlignment="1">
      <alignment vertical="center" wrapText="1"/>
    </xf>
    <xf numFmtId="3" fontId="1" fillId="50" borderId="1" xfId="106" applyNumberFormat="1" applyFont="1" applyFill="1" applyAlignment="1">
      <alignment vertical="center" wrapText="1"/>
    </xf>
    <xf numFmtId="3" fontId="1" fillId="32" borderId="1" xfId="106" applyNumberFormat="1" applyFont="1" applyFill="1" applyAlignment="1">
      <alignment vertical="center" wrapText="1"/>
    </xf>
    <xf numFmtId="3" fontId="1" fillId="70" borderId="1" xfId="106" applyNumberFormat="1" applyFont="1" applyFill="1" applyAlignment="1">
      <alignment vertical="center" wrapText="1"/>
    </xf>
    <xf numFmtId="3" fontId="1" fillId="45" borderId="1" xfId="106" applyNumberFormat="1" applyFont="1" applyFill="1" applyAlignment="1">
      <alignment vertical="center" wrapText="1"/>
    </xf>
    <xf numFmtId="3" fontId="1" fillId="71" borderId="1" xfId="106" applyNumberFormat="1" applyFont="1" applyFill="1" applyAlignment="1">
      <alignment vertical="center" wrapText="1"/>
    </xf>
    <xf numFmtId="3" fontId="1" fillId="55" borderId="1" xfId="106" applyNumberFormat="1" applyFont="1" applyFill="1" applyAlignment="1">
      <alignment vertical="center" wrapText="1"/>
    </xf>
    <xf numFmtId="3" fontId="1" fillId="72" borderId="1" xfId="106" applyNumberFormat="1" applyFont="1" applyFill="1" applyAlignment="1">
      <alignment vertical="center" wrapText="1"/>
    </xf>
    <xf numFmtId="3" fontId="1" fillId="73" borderId="1" xfId="106" applyNumberFormat="1" applyFont="1" applyFill="1" applyAlignment="1">
      <alignment vertical="center" wrapText="1"/>
    </xf>
    <xf numFmtId="3" fontId="1" fillId="74" borderId="1" xfId="106" applyNumberFormat="1" applyFont="1" applyFill="1" applyAlignment="1">
      <alignment vertical="center" wrapText="1"/>
    </xf>
    <xf numFmtId="3" fontId="1" fillId="75" borderId="1" xfId="106" applyNumberFormat="1" applyFont="1" applyFill="1" applyAlignment="1">
      <alignment vertical="center" wrapText="1"/>
    </xf>
    <xf numFmtId="3" fontId="1" fillId="76" borderId="1" xfId="106" applyNumberFormat="1" applyFont="1" applyFill="1" applyAlignment="1">
      <alignment vertical="center" wrapText="1"/>
    </xf>
    <xf numFmtId="3" fontId="1" fillId="34" borderId="1" xfId="106" applyNumberFormat="1" applyFont="1" applyFill="1" applyAlignment="1">
      <alignment vertical="center" wrapText="1"/>
    </xf>
    <xf numFmtId="3" fontId="1" fillId="37" borderId="1" xfId="106" applyNumberFormat="1" applyFont="1" applyFill="1" applyAlignment="1">
      <alignment vertical="center" wrapText="1"/>
    </xf>
    <xf numFmtId="3" fontId="1" fillId="35" borderId="1" xfId="106" applyNumberFormat="1" applyFont="1" applyFill="1" applyAlignment="1">
      <alignment vertical="center" wrapText="1"/>
    </xf>
    <xf numFmtId="3" fontId="1" fillId="36" borderId="1" xfId="106" applyNumberFormat="1" applyFont="1" applyFill="1" applyAlignment="1">
      <alignment vertical="center" wrapText="1"/>
    </xf>
    <xf numFmtId="3" fontId="1" fillId="77" borderId="1" xfId="106" applyNumberFormat="1" applyFont="1" applyFill="1" applyAlignment="1">
      <alignment vertical="center" wrapText="1"/>
    </xf>
    <xf numFmtId="3" fontId="1" fillId="78" borderId="1" xfId="106" applyNumberFormat="1" applyFont="1" applyFill="1" applyAlignment="1">
      <alignment vertical="center" wrapText="1"/>
    </xf>
    <xf numFmtId="3" fontId="1" fillId="38" borderId="1" xfId="106" applyNumberFormat="1" applyFont="1" applyFill="1" applyAlignment="1">
      <alignment vertical="center" wrapText="1"/>
    </xf>
    <xf numFmtId="3" fontId="1" fillId="39" borderId="1" xfId="106" applyNumberFormat="1" applyFont="1" applyFill="1" applyAlignment="1">
      <alignment vertical="center" wrapText="1"/>
    </xf>
    <xf numFmtId="3" fontId="1" fillId="41" borderId="1" xfId="106" applyNumberFormat="1" applyFont="1" applyFill="1" applyAlignment="1">
      <alignment vertical="center" wrapText="1"/>
    </xf>
    <xf numFmtId="3" fontId="1" fillId="79" borderId="1" xfId="106" applyNumberFormat="1" applyFont="1" applyFill="1" applyAlignment="1">
      <alignment vertical="center" wrapText="1"/>
    </xf>
    <xf numFmtId="3" fontId="1" fillId="43" borderId="1" xfId="106" applyNumberFormat="1" applyFont="1" applyFill="1" applyAlignment="1">
      <alignment vertical="center" wrapText="1"/>
    </xf>
    <xf numFmtId="3" fontId="1" fillId="42" borderId="1" xfId="106" applyNumberFormat="1" applyFont="1" applyFill="1" applyAlignment="1">
      <alignment vertical="center" wrapText="1"/>
    </xf>
    <xf numFmtId="3" fontId="1" fillId="44" borderId="1" xfId="106" applyNumberFormat="1" applyFont="1" applyFill="1" applyAlignment="1">
      <alignment vertical="center" wrapText="1"/>
    </xf>
    <xf numFmtId="3" fontId="1" fillId="66" borderId="1" xfId="106" applyNumberFormat="1" applyFont="1" applyFill="1" applyAlignment="1">
      <alignment vertical="center" wrapText="1"/>
    </xf>
    <xf numFmtId="3" fontId="1" fillId="80" borderId="1" xfId="106" applyNumberFormat="1" applyFont="1" applyFill="1" applyAlignment="1">
      <alignment vertical="center" wrapText="1"/>
    </xf>
    <xf numFmtId="3" fontId="1" fillId="81" borderId="1" xfId="106" applyNumberFormat="1" applyFont="1" applyFill="1" applyAlignment="1">
      <alignment vertical="center" wrapText="1"/>
    </xf>
    <xf numFmtId="3" fontId="1" fillId="82" borderId="1" xfId="106" applyNumberFormat="1" applyFont="1" applyFill="1" applyAlignment="1">
      <alignment vertical="center" wrapText="1"/>
    </xf>
    <xf numFmtId="3" fontId="1" fillId="83" borderId="1" xfId="106" applyNumberFormat="1" applyFont="1" applyFill="1" applyAlignment="1">
      <alignment vertical="center" wrapText="1"/>
    </xf>
    <xf numFmtId="3" fontId="1" fillId="46" borderId="1" xfId="106" applyNumberFormat="1" applyFont="1" applyFill="1" applyAlignment="1">
      <alignment vertical="center" wrapText="1"/>
    </xf>
    <xf numFmtId="3" fontId="1" fillId="47" borderId="1" xfId="106" applyNumberFormat="1" applyFont="1" applyFill="1" applyAlignment="1">
      <alignment vertical="center" wrapText="1"/>
    </xf>
    <xf numFmtId="3" fontId="1" fillId="48" borderId="1" xfId="106" applyNumberFormat="1" applyFont="1" applyFill="1" applyAlignment="1">
      <alignment vertical="center" wrapText="1"/>
    </xf>
    <xf numFmtId="3" fontId="1" fillId="49" borderId="1" xfId="106" applyNumberFormat="1" applyFont="1" applyFill="1" applyAlignment="1">
      <alignment vertical="center" wrapText="1"/>
    </xf>
    <xf numFmtId="3" fontId="1" fillId="84" borderId="1" xfId="106" applyNumberFormat="1" applyFont="1" applyFill="1" applyAlignment="1">
      <alignment vertical="center" wrapText="1"/>
    </xf>
    <xf numFmtId="3" fontId="1" fillId="51" borderId="1" xfId="106" applyNumberFormat="1" applyFont="1" applyFill="1" applyAlignment="1">
      <alignment vertical="center" wrapText="1"/>
    </xf>
    <xf numFmtId="3" fontId="1" fillId="52" borderId="1" xfId="106" applyNumberFormat="1" applyFont="1" applyFill="1" applyAlignment="1">
      <alignment vertical="center" wrapText="1"/>
    </xf>
    <xf numFmtId="3" fontId="1" fillId="85" borderId="1" xfId="106" applyNumberFormat="1" applyFont="1" applyFill="1" applyAlignment="1">
      <alignment vertical="center" wrapText="1"/>
    </xf>
    <xf numFmtId="3" fontId="1" fillId="53" borderId="1" xfId="106" applyNumberFormat="1" applyFont="1" applyFill="1" applyAlignment="1">
      <alignment vertical="center" wrapText="1"/>
    </xf>
    <xf numFmtId="3" fontId="1" fillId="54" borderId="1" xfId="106" applyNumberFormat="1" applyFont="1" applyFill="1" applyAlignment="1">
      <alignment vertical="center" wrapText="1"/>
    </xf>
    <xf numFmtId="3" fontId="1" fillId="67" borderId="1" xfId="106" applyNumberFormat="1" applyFont="1" applyFill="1" applyAlignment="1">
      <alignment vertical="center" wrapText="1"/>
    </xf>
    <xf numFmtId="3" fontId="1" fillId="33" borderId="1" xfId="106" applyNumberFormat="1" applyFont="1" applyFill="1" applyAlignment="1">
      <alignment vertical="center" wrapText="1"/>
    </xf>
    <xf numFmtId="3" fontId="1" fillId="86" borderId="1" xfId="106" applyNumberFormat="1" applyFont="1" applyFill="1" applyAlignment="1">
      <alignment vertical="center" wrapText="1"/>
    </xf>
    <xf numFmtId="3" fontId="1" fillId="87" borderId="1" xfId="106" applyNumberFormat="1" applyFont="1" applyFill="1" applyAlignment="1">
      <alignment vertical="center" wrapText="1"/>
    </xf>
    <xf numFmtId="3" fontId="1" fillId="57" borderId="1" xfId="106" applyNumberFormat="1" applyFont="1" applyFill="1" applyAlignment="1">
      <alignment vertical="center" wrapText="1"/>
    </xf>
    <xf numFmtId="3" fontId="1" fillId="88" borderId="1" xfId="106" applyNumberFormat="1" applyFont="1" applyFill="1" applyAlignment="1">
      <alignment vertical="center" wrapText="1"/>
    </xf>
    <xf numFmtId="3" fontId="1" fillId="59" borderId="1" xfId="106" applyNumberFormat="1" applyFont="1" applyFill="1" applyAlignment="1">
      <alignment vertical="center" wrapText="1"/>
    </xf>
    <xf numFmtId="3" fontId="1" fillId="89" borderId="1" xfId="106" applyNumberFormat="1" applyFont="1" applyFill="1" applyAlignment="1">
      <alignment vertical="center" wrapText="1"/>
    </xf>
    <xf numFmtId="3" fontId="1" fillId="56" borderId="1" xfId="106" applyNumberFormat="1" applyFont="1" applyFill="1" applyAlignment="1">
      <alignment vertical="center" wrapText="1"/>
    </xf>
    <xf numFmtId="3" fontId="1" fillId="90" borderId="1" xfId="106" applyNumberFormat="1" applyFont="1" applyFill="1" applyAlignment="1">
      <alignment vertical="center" wrapText="1"/>
    </xf>
    <xf numFmtId="3" fontId="1" fillId="68" borderId="1" xfId="106" applyNumberFormat="1" applyFont="1" applyFill="1" applyAlignment="1">
      <alignment vertical="center" wrapText="1"/>
    </xf>
    <xf numFmtId="3" fontId="1" fillId="60" borderId="1" xfId="106" applyNumberFormat="1" applyFont="1" applyFill="1" applyAlignment="1">
      <alignment vertical="center" wrapText="1"/>
    </xf>
    <xf numFmtId="3" fontId="1" fillId="62" borderId="1" xfId="106" applyNumberFormat="1" applyFont="1" applyFill="1" applyAlignment="1">
      <alignment vertical="center" wrapText="1"/>
    </xf>
    <xf numFmtId="3" fontId="1" fillId="91" borderId="1" xfId="106" applyNumberFormat="1" applyFont="1" applyFill="1" applyAlignment="1">
      <alignment vertical="center" wrapText="1"/>
    </xf>
    <xf numFmtId="3" fontId="1" fillId="63" borderId="1" xfId="106" applyNumberFormat="1" applyFont="1" applyFill="1" applyAlignment="1">
      <alignment vertical="center" wrapText="1"/>
    </xf>
    <xf numFmtId="3" fontId="1" fillId="92" borderId="1" xfId="106" applyNumberFormat="1" applyFont="1" applyFill="1" applyAlignment="1">
      <alignment vertical="center" wrapText="1"/>
    </xf>
    <xf numFmtId="3" fontId="1" fillId="93" borderId="1" xfId="106" applyNumberFormat="1" applyFont="1" applyFill="1" applyAlignment="1">
      <alignment vertical="center" wrapText="1"/>
    </xf>
    <xf numFmtId="3" fontId="1" fillId="64" borderId="1" xfId="106" applyNumberFormat="1" applyFont="1" applyFill="1" applyAlignment="1">
      <alignment vertical="center" wrapText="1"/>
    </xf>
    <xf numFmtId="3" fontId="1" fillId="65" borderId="1" xfId="106" applyNumberFormat="1" applyFont="1" applyFill="1" applyAlignment="1">
      <alignment vertical="center" wrapText="1"/>
    </xf>
    <xf numFmtId="0" fontId="1" fillId="0" borderId="1" xfId="109" applyFont="1"/>
    <xf numFmtId="10" fontId="1" fillId="24" borderId="8" xfId="109" applyNumberFormat="1" applyFont="1" applyFill="1" applyBorder="1" applyAlignment="1">
      <alignment horizontal="center"/>
    </xf>
    <xf numFmtId="10" fontId="1" fillId="24" borderId="9" xfId="109" applyNumberFormat="1" applyFont="1" applyFill="1" applyBorder="1" applyAlignment="1">
      <alignment horizontal="center"/>
    </xf>
    <xf numFmtId="10" fontId="1" fillId="24" borderId="7" xfId="109" applyNumberFormat="1" applyFont="1" applyFill="1" applyBorder="1" applyAlignment="1">
      <alignment horizontal="center"/>
    </xf>
    <xf numFmtId="10" fontId="1" fillId="0" borderId="1" xfId="109" applyNumberFormat="1" applyFont="1"/>
    <xf numFmtId="0" fontId="19" fillId="24" borderId="14" xfId="0" applyFont="1" applyFill="1" applyBorder="1" applyAlignment="1">
      <alignment horizontal="center" vertical="center" wrapText="1"/>
    </xf>
    <xf numFmtId="0" fontId="19" fillId="24" borderId="7" xfId="0" applyFont="1" applyFill="1" applyBorder="1" applyAlignment="1">
      <alignment horizontal="center" vertical="center" wrapText="1"/>
    </xf>
    <xf numFmtId="0" fontId="19" fillId="24" borderId="7" xfId="0" applyFont="1" applyFill="1" applyBorder="1" applyAlignment="1">
      <alignment horizontal="left" vertical="center"/>
    </xf>
    <xf numFmtId="0" fontId="19" fillId="24" borderId="7" xfId="0" applyFont="1" applyFill="1" applyBorder="1" applyAlignment="1">
      <alignment horizontal="center" vertical="center"/>
    </xf>
    <xf numFmtId="0" fontId="1" fillId="0" borderId="0" xfId="0" applyFont="1" applyAlignment="1">
      <alignment vertical="center"/>
    </xf>
    <xf numFmtId="3" fontId="21" fillId="0" borderId="9" xfId="0" applyNumberFormat="1" applyFont="1" applyBorder="1"/>
    <xf numFmtId="3" fontId="21" fillId="0" borderId="12" xfId="0" applyNumberFormat="1" applyFont="1" applyBorder="1"/>
    <xf numFmtId="10" fontId="1" fillId="24" borderId="9" xfId="0" applyNumberFormat="1" applyFont="1" applyFill="1" applyBorder="1" applyAlignment="1">
      <alignment horizontal="center"/>
    </xf>
    <xf numFmtId="0" fontId="1" fillId="0" borderId="0" xfId="0" applyFont="1"/>
    <xf numFmtId="3" fontId="19" fillId="21" borderId="7" xfId="0" applyNumberFormat="1" applyFont="1" applyFill="1" applyBorder="1" applyAlignment="1">
      <alignment vertical="center"/>
    </xf>
    <xf numFmtId="10" fontId="18" fillId="21" borderId="7" xfId="0" applyNumberFormat="1" applyFont="1" applyFill="1" applyBorder="1" applyAlignment="1">
      <alignment horizontal="center" vertical="center"/>
    </xf>
    <xf numFmtId="0" fontId="20" fillId="0" borderId="0" xfId="0" applyFont="1" applyAlignment="1">
      <alignment vertical="center"/>
    </xf>
    <xf numFmtId="3" fontId="1" fillId="0" borderId="9" xfId="0" applyNumberFormat="1" applyFont="1" applyBorder="1"/>
    <xf numFmtId="0" fontId="1" fillId="7" borderId="0" xfId="0" applyFont="1" applyFill="1"/>
    <xf numFmtId="0" fontId="20" fillId="25" borderId="0" xfId="0" applyFont="1" applyFill="1" applyAlignment="1">
      <alignment vertical="center"/>
    </xf>
    <xf numFmtId="0" fontId="1" fillId="0" borderId="1" xfId="118" applyFont="1"/>
    <xf numFmtId="165" fontId="1" fillId="0" borderId="1" xfId="118" applyNumberFormat="1" applyFont="1"/>
    <xf numFmtId="10" fontId="1" fillId="0" borderId="1" xfId="118" applyNumberFormat="1" applyFont="1"/>
    <xf numFmtId="10" fontId="1" fillId="0" borderId="1" xfId="110" applyNumberFormat="1" applyFont="1"/>
    <xf numFmtId="165" fontId="1" fillId="0" borderId="1" xfId="111" applyNumberFormat="1" applyFont="1"/>
    <xf numFmtId="167" fontId="1" fillId="0" borderId="1" xfId="118" applyNumberFormat="1" applyFont="1"/>
    <xf numFmtId="10" fontId="1" fillId="0" borderId="1" xfId="119" applyNumberFormat="1" applyFont="1"/>
    <xf numFmtId="0" fontId="1" fillId="0" borderId="1" xfId="106" applyFont="1" applyAlignment="1">
      <alignment horizontal="center"/>
    </xf>
    <xf numFmtId="43" fontId="1" fillId="0" borderId="1" xfId="111" applyFont="1"/>
    <xf numFmtId="165" fontId="1" fillId="0" borderId="1" xfId="106" applyNumberFormat="1" applyFont="1"/>
    <xf numFmtId="166" fontId="21" fillId="0" borderId="1" xfId="117" applyNumberFormat="1" applyFont="1"/>
    <xf numFmtId="0" fontId="1" fillId="0" borderId="5" xfId="102" applyFont="1" applyBorder="1"/>
    <xf numFmtId="0" fontId="1" fillId="0" borderId="1" xfId="102" applyFont="1" applyAlignment="1">
      <alignment wrapText="1"/>
    </xf>
    <xf numFmtId="3" fontId="1" fillId="3" borderId="3" xfId="104" applyNumberFormat="1" applyFont="1" applyFill="1" applyBorder="1" applyAlignment="1">
      <alignment horizontal="right"/>
    </xf>
    <xf numFmtId="10" fontId="1" fillId="3" borderId="3" xfId="104" applyNumberFormat="1" applyFont="1" applyFill="1" applyBorder="1" applyAlignment="1">
      <alignment horizontal="right"/>
    </xf>
    <xf numFmtId="0" fontId="1" fillId="0" borderId="5" xfId="104" applyFont="1" applyBorder="1"/>
    <xf numFmtId="10" fontId="1" fillId="0" borderId="1" xfId="39" applyNumberFormat="1" applyFont="1" applyBorder="1" applyAlignment="1">
      <alignment horizontal="right" vertical="center"/>
    </xf>
    <xf numFmtId="0" fontId="1" fillId="0" borderId="1" xfId="104" applyFont="1" applyAlignment="1">
      <alignment horizontal="right" vertical="center"/>
    </xf>
    <xf numFmtId="0" fontId="1" fillId="3" borderId="3" xfId="9" applyFont="1" applyFill="1" applyBorder="1" applyAlignment="1">
      <alignment horizontal="left" vertical="center" wrapText="1"/>
    </xf>
    <xf numFmtId="3" fontId="1" fillId="3" borderId="3" xfId="9" applyNumberFormat="1" applyFont="1" applyFill="1" applyBorder="1" applyAlignment="1">
      <alignment horizontal="right" vertical="center"/>
    </xf>
    <xf numFmtId="3" fontId="1" fillId="3" borderId="3" xfId="103" applyNumberFormat="1" applyFont="1" applyFill="1" applyBorder="1" applyAlignment="1">
      <alignment horizontal="right" vertical="center"/>
    </xf>
    <xf numFmtId="0" fontId="1" fillId="3" borderId="4" xfId="9" applyFont="1" applyFill="1" applyBorder="1" applyAlignment="1">
      <alignment horizontal="left" vertical="center"/>
    </xf>
    <xf numFmtId="3" fontId="1" fillId="3" borderId="4" xfId="9" applyNumberFormat="1" applyFont="1" applyFill="1" applyBorder="1" applyAlignment="1">
      <alignment horizontal="right" vertical="center"/>
    </xf>
    <xf numFmtId="0" fontId="1" fillId="3" borderId="4" xfId="9" applyFont="1" applyFill="1" applyBorder="1" applyAlignment="1">
      <alignment horizontal="left" vertical="center" wrapText="1"/>
    </xf>
    <xf numFmtId="10" fontId="1" fillId="3" borderId="3" xfId="103" applyNumberFormat="1" applyFont="1" applyFill="1" applyBorder="1" applyAlignment="1">
      <alignment horizontal="right" vertical="center"/>
    </xf>
    <xf numFmtId="0" fontId="1" fillId="3" borderId="3" xfId="103" applyFont="1" applyFill="1" applyBorder="1" applyAlignment="1">
      <alignment horizontal="left" vertical="center" wrapText="1"/>
    </xf>
    <xf numFmtId="0" fontId="1" fillId="3" borderId="4" xfId="103" applyFont="1" applyFill="1" applyBorder="1" applyAlignment="1">
      <alignment horizontal="left" vertical="center"/>
    </xf>
    <xf numFmtId="3" fontId="1" fillId="3" borderId="4" xfId="103" applyNumberFormat="1" applyFont="1" applyFill="1" applyBorder="1" applyAlignment="1">
      <alignment horizontal="right" vertical="center"/>
    </xf>
    <xf numFmtId="0" fontId="1" fillId="3" borderId="4" xfId="103" applyFont="1" applyFill="1" applyBorder="1" applyAlignment="1">
      <alignment horizontal="left" vertical="center" wrapText="1"/>
    </xf>
    <xf numFmtId="3" fontId="1" fillId="103" borderId="1" xfId="118" applyNumberFormat="1" applyFont="1" applyFill="1" applyAlignment="1">
      <alignment horizontal="center"/>
    </xf>
    <xf numFmtId="164" fontId="1" fillId="103" borderId="1" xfId="110" applyNumberFormat="1" applyFont="1" applyFill="1" applyAlignment="1">
      <alignment horizontal="center"/>
    </xf>
    <xf numFmtId="3" fontId="1" fillId="103" borderId="1" xfId="118" applyNumberFormat="1" applyFont="1" applyFill="1" applyAlignment="1">
      <alignment horizontal="center" wrapText="1"/>
    </xf>
    <xf numFmtId="164" fontId="1" fillId="103" borderId="1" xfId="110" applyNumberFormat="1" applyFont="1" applyFill="1" applyAlignment="1">
      <alignment horizontal="center" wrapText="1"/>
    </xf>
    <xf numFmtId="43" fontId="1" fillId="0" borderId="1" xfId="110" applyNumberFormat="1" applyFont="1"/>
    <xf numFmtId="0" fontId="27" fillId="0" borderId="7" xfId="106" applyFont="1" applyFill="1" applyBorder="1" applyAlignment="1">
      <alignment horizontal="center" vertical="center" wrapText="1"/>
    </xf>
    <xf numFmtId="0" fontId="1" fillId="0" borderId="7" xfId="106" applyFont="1" applyFill="1" applyBorder="1" applyAlignment="1">
      <alignment horizontal="center" wrapText="1"/>
    </xf>
    <xf numFmtId="3" fontId="1" fillId="0" borderId="7" xfId="106" applyNumberFormat="1" applyFont="1" applyBorder="1" applyAlignment="1">
      <alignment horizontal="right" wrapText="1"/>
    </xf>
    <xf numFmtId="0" fontId="27" fillId="0" borderId="7" xfId="106" applyFont="1" applyFill="1" applyBorder="1" applyAlignment="1">
      <alignment horizontal="center" vertical="center"/>
    </xf>
    <xf numFmtId="164" fontId="1" fillId="0" borderId="7" xfId="110" applyNumberFormat="1" applyFont="1" applyBorder="1"/>
    <xf numFmtId="0" fontId="1" fillId="0" borderId="1" xfId="106" applyFont="1" applyAlignment="1"/>
    <xf numFmtId="0" fontId="27" fillId="0" borderId="8" xfId="106" applyFont="1" applyFill="1" applyBorder="1" applyAlignment="1">
      <alignment horizontal="center" vertical="center"/>
    </xf>
    <xf numFmtId="0" fontId="27" fillId="0" borderId="9" xfId="106" applyFont="1" applyFill="1" applyBorder="1" applyAlignment="1">
      <alignment horizontal="center" vertical="center"/>
    </xf>
    <xf numFmtId="3" fontId="1" fillId="0" borderId="7" xfId="106" applyNumberFormat="1" applyFont="1" applyFill="1" applyBorder="1" applyAlignment="1">
      <alignment horizontal="right" wrapText="1"/>
    </xf>
    <xf numFmtId="0" fontId="27" fillId="0" borderId="10" xfId="106" applyFont="1" applyFill="1" applyBorder="1" applyAlignment="1">
      <alignment horizontal="center" vertical="center"/>
    </xf>
    <xf numFmtId="0" fontId="1" fillId="0" borderId="1" xfId="106" applyFont="1" applyFill="1" applyBorder="1"/>
    <xf numFmtId="0" fontId="27" fillId="0" borderId="8" xfId="106" applyFont="1" applyFill="1" applyBorder="1" applyAlignment="1">
      <alignment horizontal="center" vertical="center" wrapText="1"/>
    </xf>
    <xf numFmtId="0" fontId="27" fillId="0" borderId="9" xfId="106" applyFont="1" applyFill="1" applyBorder="1" applyAlignment="1">
      <alignment horizontal="center" vertical="center" wrapText="1"/>
    </xf>
    <xf numFmtId="0" fontId="27" fillId="0" borderId="10" xfId="106" applyFont="1" applyFill="1" applyBorder="1" applyAlignment="1">
      <alignment horizontal="center" vertical="center" wrapText="1"/>
    </xf>
    <xf numFmtId="0" fontId="1" fillId="0" borderId="7" xfId="106" applyFont="1" applyBorder="1"/>
    <xf numFmtId="0" fontId="1" fillId="0" borderId="7" xfId="106" applyFont="1" applyFill="1" applyBorder="1"/>
    <xf numFmtId="164" fontId="1" fillId="0" borderId="7" xfId="110" applyNumberFormat="1" applyFont="1" applyFill="1" applyBorder="1"/>
    <xf numFmtId="3" fontId="1" fillId="0" borderId="7" xfId="106" applyNumberFormat="1" applyFont="1" applyBorder="1"/>
    <xf numFmtId="3" fontId="1" fillId="0" borderId="7" xfId="106" applyNumberFormat="1" applyFont="1" applyFill="1" applyBorder="1"/>
    <xf numFmtId="17" fontId="1" fillId="0" borderId="1" xfId="106" applyNumberFormat="1" applyFont="1"/>
    <xf numFmtId="17" fontId="1" fillId="0" borderId="1" xfId="106" applyNumberFormat="1" applyFont="1" applyFill="1"/>
    <xf numFmtId="3" fontId="1" fillId="0" borderId="1" xfId="106" applyNumberFormat="1" applyFont="1" applyFill="1"/>
    <xf numFmtId="169" fontId="1" fillId="0" borderId="1" xfId="106" applyNumberFormat="1" applyFont="1"/>
    <xf numFmtId="0" fontId="1" fillId="0" borderId="1" xfId="106" applyNumberFormat="1" applyFont="1"/>
    <xf numFmtId="2" fontId="21" fillId="0" borderId="1" xfId="121" applyNumberFormat="1" applyFont="1"/>
    <xf numFmtId="0" fontId="20" fillId="0" borderId="1" xfId="7" applyFont="1" applyFill="1"/>
    <xf numFmtId="3" fontId="20" fillId="0" borderId="1" xfId="7" applyNumberFormat="1" applyFont="1" applyFill="1"/>
    <xf numFmtId="10" fontId="20" fillId="0" borderId="1" xfId="7" applyNumberFormat="1" applyFont="1"/>
    <xf numFmtId="14" fontId="20" fillId="0" borderId="1" xfId="7" applyNumberFormat="1" applyFont="1"/>
    <xf numFmtId="164" fontId="20" fillId="0" borderId="1" xfId="7" applyNumberFormat="1" applyFont="1"/>
    <xf numFmtId="165" fontId="20" fillId="0" borderId="1" xfId="7" applyNumberFormat="1" applyFont="1"/>
    <xf numFmtId="176" fontId="20" fillId="0" borderId="1" xfId="7" applyNumberFormat="1" applyFont="1"/>
    <xf numFmtId="3" fontId="21" fillId="0" borderId="1" xfId="106" applyNumberFormat="1" applyFont="1" applyBorder="1"/>
    <xf numFmtId="3" fontId="19" fillId="106" borderId="1" xfId="106" applyNumberFormat="1" applyFont="1" applyFill="1" applyBorder="1"/>
    <xf numFmtId="3" fontId="19" fillId="105" borderId="5" xfId="106" applyNumberFormat="1" applyFont="1" applyFill="1" applyBorder="1" applyAlignment="1">
      <alignment vertical="center"/>
    </xf>
    <xf numFmtId="175" fontId="19" fillId="105" borderId="28" xfId="106" applyNumberFormat="1" applyFont="1" applyFill="1" applyBorder="1" applyAlignment="1">
      <alignment vertical="center" wrapText="1"/>
    </xf>
    <xf numFmtId="166" fontId="21" fillId="0" borderId="29" xfId="84" applyNumberFormat="1" applyFont="1" applyFill="1" applyBorder="1" applyAlignment="1">
      <alignment horizontal="center" vertical="center"/>
    </xf>
    <xf numFmtId="166" fontId="21" fillId="0" borderId="30" xfId="84" applyNumberFormat="1" applyFont="1" applyFill="1" applyBorder="1" applyAlignment="1">
      <alignment horizontal="center" vertical="center"/>
    </xf>
    <xf numFmtId="3" fontId="21" fillId="2" borderId="1" xfId="106" applyNumberFormat="1" applyFont="1" applyFill="1" applyBorder="1"/>
    <xf numFmtId="166" fontId="21" fillId="2" borderId="30" xfId="84" applyNumberFormat="1" applyFont="1" applyFill="1" applyBorder="1" applyAlignment="1">
      <alignment horizontal="center" vertical="center"/>
    </xf>
    <xf numFmtId="3" fontId="19" fillId="0" borderId="1" xfId="106" applyNumberFormat="1" applyFont="1" applyFill="1" applyBorder="1"/>
    <xf numFmtId="166" fontId="19" fillId="0" borderId="30" xfId="84" applyNumberFormat="1" applyFont="1" applyFill="1" applyBorder="1" applyAlignment="1">
      <alignment horizontal="center" vertical="center"/>
    </xf>
    <xf numFmtId="2" fontId="1" fillId="0" borderId="1" xfId="106" applyNumberFormat="1" applyFont="1" applyFill="1"/>
    <xf numFmtId="0" fontId="1" fillId="0" borderId="1" xfId="106" applyFont="1" applyAlignment="1">
      <alignment horizontal="center"/>
    </xf>
    <xf numFmtId="2" fontId="1" fillId="0" borderId="1" xfId="106" applyNumberFormat="1" applyFont="1" applyAlignment="1">
      <alignment horizontal="left" vertical="center" wrapText="1"/>
    </xf>
    <xf numFmtId="0" fontId="27" fillId="0" borderId="1" xfId="106" applyFont="1" applyAlignment="1">
      <alignment horizontal="center"/>
    </xf>
    <xf numFmtId="0" fontId="27" fillId="0" borderId="1" xfId="106" applyFont="1" applyAlignment="1">
      <alignment vertical="center"/>
    </xf>
    <xf numFmtId="2" fontId="1" fillId="0" borderId="1" xfId="106" applyNumberFormat="1" applyFont="1" applyAlignment="1">
      <alignment horizontal="center" vertical="center" wrapText="1"/>
    </xf>
    <xf numFmtId="0" fontId="1" fillId="0" borderId="1" xfId="106" applyFont="1" applyAlignment="1">
      <alignment vertical="center"/>
    </xf>
    <xf numFmtId="0" fontId="21" fillId="0" borderId="1" xfId="110" applyNumberFormat="1" applyFont="1"/>
    <xf numFmtId="0" fontId="21" fillId="0" borderId="1" xfId="111" applyNumberFormat="1" applyFont="1"/>
    <xf numFmtId="0" fontId="27" fillId="0" borderId="1" xfId="106" applyFont="1" applyAlignment="1">
      <alignment horizontal="center"/>
    </xf>
    <xf numFmtId="0" fontId="1" fillId="0" borderId="1" xfId="106" applyFont="1" applyAlignment="1">
      <alignment wrapText="1"/>
    </xf>
    <xf numFmtId="0" fontId="1" fillId="0" borderId="1" xfId="113" applyFont="1"/>
    <xf numFmtId="0" fontId="1" fillId="0" borderId="1" xfId="7" applyFont="1"/>
    <xf numFmtId="0" fontId="20" fillId="0" borderId="1" xfId="7" applyNumberFormat="1" applyFont="1"/>
    <xf numFmtId="10" fontId="21" fillId="0" borderId="1" xfId="114" applyNumberFormat="1" applyFont="1"/>
    <xf numFmtId="0" fontId="27" fillId="0" borderId="2" xfId="7" applyFont="1" applyBorder="1" applyAlignment="1">
      <alignment horizontal="left"/>
    </xf>
    <xf numFmtId="0" fontId="20" fillId="0" borderId="1" xfId="7" applyFont="1" applyAlignment="1">
      <alignment horizontal="left" indent="1"/>
    </xf>
    <xf numFmtId="10" fontId="1" fillId="0" borderId="1" xfId="113" applyNumberFormat="1" applyFont="1"/>
    <xf numFmtId="0" fontId="1" fillId="0" borderId="1" xfId="113" applyFont="1" applyAlignment="1">
      <alignment horizontal="left" indent="1"/>
    </xf>
    <xf numFmtId="0" fontId="27" fillId="0" borderId="2" xfId="113" applyFont="1" applyBorder="1" applyAlignment="1">
      <alignment horizontal="left"/>
    </xf>
    <xf numFmtId="164" fontId="21" fillId="0" borderId="0" xfId="0" applyNumberFormat="1" applyFont="1"/>
    <xf numFmtId="3" fontId="21" fillId="0" borderId="1" xfId="112" applyNumberFormat="1" applyFont="1"/>
    <xf numFmtId="3" fontId="21" fillId="0" borderId="0" xfId="0" applyNumberFormat="1" applyFont="1"/>
    <xf numFmtId="0" fontId="27" fillId="23" borderId="5" xfId="0" applyFont="1" applyFill="1" applyBorder="1" applyAlignment="1">
      <alignment horizontal="center"/>
    </xf>
    <xf numFmtId="17" fontId="28" fillId="18" borderId="0" xfId="0" quotePrefix="1" applyNumberFormat="1" applyFont="1" applyFill="1" applyAlignment="1">
      <alignment horizontal="center" vertical="center" wrapText="1"/>
    </xf>
    <xf numFmtId="17" fontId="28" fillId="18" borderId="0" xfId="0" applyNumberFormat="1" applyFont="1" applyFill="1" applyAlignment="1">
      <alignment horizontal="center" vertical="center" wrapText="1"/>
    </xf>
    <xf numFmtId="170" fontId="19" fillId="7" borderId="1" xfId="81" applyFont="1" applyFill="1" applyAlignment="1">
      <alignment horizontal="center" vertical="center"/>
    </xf>
    <xf numFmtId="170" fontId="21" fillId="20" borderId="1" xfId="81" applyFont="1" applyFill="1" applyAlignment="1">
      <alignment horizontal="center" vertical="center"/>
    </xf>
    <xf numFmtId="170" fontId="21" fillId="7" borderId="1" xfId="81" applyFont="1" applyFill="1" applyAlignment="1">
      <alignment horizontal="center" vertical="center"/>
    </xf>
    <xf numFmtId="0" fontId="1" fillId="0" borderId="1" xfId="118" applyFont="1" applyAlignment="1">
      <alignment horizontal="center"/>
    </xf>
    <xf numFmtId="14" fontId="1" fillId="0" borderId="1" xfId="106" applyNumberFormat="1" applyFont="1" applyBorder="1"/>
    <xf numFmtId="165" fontId="21" fillId="0" borderId="1" xfId="111" applyNumberFormat="1" applyFont="1" applyBorder="1"/>
    <xf numFmtId="14" fontId="1" fillId="0" borderId="1" xfId="106" applyNumberFormat="1" applyFont="1" applyAlignment="1">
      <alignment horizontal="left"/>
    </xf>
    <xf numFmtId="1" fontId="1" fillId="0" borderId="1" xfId="106" applyNumberFormat="1" applyFont="1" applyBorder="1"/>
    <xf numFmtId="10" fontId="21" fillId="0" borderId="1" xfId="110" applyNumberFormat="1" applyFont="1" applyBorder="1"/>
    <xf numFmtId="0" fontId="19" fillId="0" borderId="17" xfId="116" applyFont="1" applyFill="1" applyBorder="1" applyAlignment="1">
      <alignment horizontal="left" vertical="center" indent="1"/>
    </xf>
    <xf numFmtId="0" fontId="19" fillId="0" borderId="17" xfId="116" applyFont="1" applyFill="1" applyBorder="1" applyAlignment="1">
      <alignment horizontal="left" vertical="center"/>
    </xf>
    <xf numFmtId="172" fontId="19" fillId="0" borderId="18" xfId="106" applyNumberFormat="1" applyFont="1" applyBorder="1" applyAlignment="1">
      <alignment horizontal="right"/>
    </xf>
    <xf numFmtId="172" fontId="19" fillId="0" borderId="19" xfId="106" applyNumberFormat="1" applyFont="1" applyBorder="1" applyAlignment="1">
      <alignment horizontal="right"/>
    </xf>
    <xf numFmtId="0" fontId="21" fillId="0" borderId="17" xfId="116" applyFont="1" applyFill="1" applyBorder="1" applyAlignment="1">
      <alignment horizontal="left" vertical="center" indent="1"/>
    </xf>
    <xf numFmtId="0" fontId="21" fillId="0" borderId="17" xfId="116" applyFont="1" applyFill="1" applyBorder="1" applyAlignment="1">
      <alignment horizontal="left" vertical="center" indent="3"/>
    </xf>
    <xf numFmtId="172" fontId="21" fillId="0" borderId="19" xfId="106" applyNumberFormat="1" applyFont="1" applyBorder="1" applyAlignment="1">
      <alignment horizontal="right"/>
    </xf>
    <xf numFmtId="0" fontId="19" fillId="7" borderId="17" xfId="116" applyFont="1" applyFill="1" applyBorder="1" applyAlignment="1">
      <alignment horizontal="left" vertical="center" indent="1"/>
    </xf>
    <xf numFmtId="173" fontId="27" fillId="7" borderId="19" xfId="106" applyNumberFormat="1" applyFont="1" applyFill="1" applyBorder="1" applyAlignment="1">
      <alignment horizontal="right"/>
    </xf>
    <xf numFmtId="173" fontId="27" fillId="7" borderId="23" xfId="106" applyNumberFormat="1" applyFont="1" applyFill="1" applyBorder="1" applyAlignment="1">
      <alignment horizontal="right"/>
    </xf>
    <xf numFmtId="0" fontId="21" fillId="7" borderId="17" xfId="116" applyFont="1" applyFill="1" applyBorder="1" applyAlignment="1">
      <alignment horizontal="left" vertical="center" indent="1"/>
    </xf>
    <xf numFmtId="0" fontId="21" fillId="7" borderId="17" xfId="116" applyFont="1" applyFill="1" applyBorder="1" applyAlignment="1">
      <alignment horizontal="left" vertical="center" indent="3"/>
    </xf>
    <xf numFmtId="173" fontId="1" fillId="7" borderId="19" xfId="106" applyNumberFormat="1" applyFont="1" applyFill="1" applyBorder="1" applyAlignment="1">
      <alignment horizontal="right"/>
    </xf>
    <xf numFmtId="173" fontId="1" fillId="7" borderId="23" xfId="106" applyNumberFormat="1" applyFont="1" applyFill="1" applyBorder="1" applyAlignment="1">
      <alignment horizontal="right"/>
    </xf>
    <xf numFmtId="173" fontId="1" fillId="0" borderId="1" xfId="106" applyNumberFormat="1" applyFont="1"/>
    <xf numFmtId="0" fontId="1" fillId="0" borderId="1" xfId="103" applyFont="1"/>
    <xf numFmtId="0" fontId="1" fillId="0" borderId="1" xfId="103" applyFont="1" applyAlignment="1">
      <alignment horizontal="center"/>
    </xf>
    <xf numFmtId="2" fontId="1" fillId="0" borderId="1" xfId="103" applyNumberFormat="1" applyFont="1"/>
    <xf numFmtId="166" fontId="1" fillId="0" borderId="1" xfId="103" applyNumberFormat="1" applyFont="1"/>
    <xf numFmtId="0" fontId="19" fillId="9" borderId="1" xfId="106" applyFont="1" applyFill="1" applyBorder="1" applyAlignment="1">
      <alignment horizontal="center" vertical="center" wrapText="1"/>
    </xf>
    <xf numFmtId="49" fontId="19" fillId="9" borderId="1" xfId="106" applyNumberFormat="1" applyFont="1" applyFill="1" applyBorder="1" applyAlignment="1">
      <alignment horizontal="center" vertical="center"/>
    </xf>
    <xf numFmtId="49" fontId="19" fillId="9" borderId="1" xfId="106" applyNumberFormat="1" applyFont="1" applyFill="1" applyBorder="1" applyAlignment="1">
      <alignment horizontal="center" vertical="center" wrapText="1"/>
    </xf>
    <xf numFmtId="0" fontId="19" fillId="9" borderId="1" xfId="106" applyFont="1" applyFill="1" applyBorder="1" applyAlignment="1">
      <alignment horizontal="center" vertical="center"/>
    </xf>
    <xf numFmtId="3" fontId="1" fillId="0" borderId="1" xfId="106" applyNumberFormat="1" applyFont="1" applyFill="1" applyBorder="1"/>
    <xf numFmtId="0" fontId="19" fillId="0" borderId="1" xfId="106" applyFont="1" applyFill="1" applyBorder="1"/>
    <xf numFmtId="164" fontId="1" fillId="0" borderId="1" xfId="110" applyNumberFormat="1" applyFont="1" applyFill="1" applyBorder="1" applyAlignment="1">
      <alignment horizontal="center"/>
    </xf>
    <xf numFmtId="0" fontId="19" fillId="15" borderId="1" xfId="106" applyFont="1" applyFill="1" applyBorder="1"/>
    <xf numFmtId="3" fontId="1" fillId="15" borderId="1" xfId="106" applyNumberFormat="1" applyFont="1" applyFill="1" applyBorder="1"/>
    <xf numFmtId="164" fontId="1" fillId="15" borderId="1" xfId="110" applyNumberFormat="1" applyFont="1" applyFill="1" applyBorder="1" applyAlignment="1">
      <alignment horizontal="center"/>
    </xf>
    <xf numFmtId="0" fontId="19" fillId="0" borderId="11" xfId="106" applyFont="1" applyFill="1" applyBorder="1"/>
    <xf numFmtId="3" fontId="27" fillId="0" borderId="11" xfId="106" applyNumberFormat="1" applyFont="1" applyFill="1" applyBorder="1"/>
    <xf numFmtId="0" fontId="28" fillId="12" borderId="1" xfId="121" applyFont="1" applyFill="1" applyAlignment="1">
      <alignment horizontal="center" vertical="center"/>
    </xf>
    <xf numFmtId="0" fontId="28" fillId="12" borderId="1" xfId="121" applyFont="1" applyFill="1" applyAlignment="1">
      <alignment horizontal="center" vertical="center" wrapText="1"/>
    </xf>
    <xf numFmtId="0" fontId="28" fillId="12" borderId="31" xfId="121" applyFont="1" applyFill="1" applyBorder="1" applyAlignment="1">
      <alignment horizontal="center" vertical="center" wrapText="1"/>
    </xf>
    <xf numFmtId="0" fontId="19" fillId="9" borderId="1" xfId="121" applyFont="1" applyFill="1" applyAlignment="1">
      <alignment horizontal="center" vertical="center" wrapText="1"/>
    </xf>
    <xf numFmtId="10" fontId="21" fillId="100" borderId="1" xfId="122" applyNumberFormat="1" applyFont="1" applyFill="1" applyAlignment="1">
      <alignment horizontal="center" vertical="center" wrapText="1"/>
    </xf>
    <xf numFmtId="10" fontId="21" fillId="100" borderId="31" xfId="122" applyNumberFormat="1" applyFont="1" applyFill="1" applyBorder="1" applyAlignment="1">
      <alignment horizontal="center" vertical="center" wrapText="1"/>
    </xf>
    <xf numFmtId="10" fontId="21" fillId="98" borderId="1" xfId="122" applyNumberFormat="1" applyFont="1" applyFill="1" applyAlignment="1">
      <alignment horizontal="center" vertical="center" wrapText="1"/>
    </xf>
    <xf numFmtId="10" fontId="21" fillId="98" borderId="31" xfId="122" applyNumberFormat="1" applyFont="1" applyFill="1" applyBorder="1" applyAlignment="1">
      <alignment horizontal="center" vertical="center" wrapText="1"/>
    </xf>
    <xf numFmtId="0" fontId="17" fillId="6" borderId="13" xfId="0" applyFont="1" applyFill="1" applyBorder="1" applyAlignment="1">
      <alignment horizontal="center" vertical="center" wrapText="1"/>
    </xf>
    <xf numFmtId="0" fontId="17" fillId="6" borderId="6" xfId="0" applyFont="1" applyFill="1" applyBorder="1" applyAlignment="1">
      <alignment horizontal="center" vertical="center"/>
    </xf>
    <xf numFmtId="0" fontId="17" fillId="6" borderId="5" xfId="0" applyFont="1" applyFill="1" applyBorder="1" applyAlignment="1">
      <alignment horizontal="center" vertical="center" wrapText="1"/>
    </xf>
    <xf numFmtId="0" fontId="17" fillId="6" borderId="5" xfId="0" applyFont="1" applyFill="1" applyBorder="1" applyAlignment="1">
      <alignment horizontal="center" vertical="center"/>
    </xf>
    <xf numFmtId="0" fontId="20" fillId="7" borderId="1" xfId="0" applyFont="1" applyFill="1" applyBorder="1" applyAlignment="1">
      <alignment horizontal="left" vertical="center" wrapText="1"/>
    </xf>
    <xf numFmtId="3" fontId="20" fillId="7" borderId="1" xfId="0" applyNumberFormat="1" applyFont="1" applyFill="1" applyBorder="1" applyAlignment="1">
      <alignment horizontal="right" vertical="center"/>
    </xf>
    <xf numFmtId="3" fontId="1" fillId="7" borderId="0" xfId="0" applyNumberFormat="1" applyFont="1" applyFill="1" applyAlignment="1">
      <alignment vertical="center"/>
    </xf>
    <xf numFmtId="0" fontId="20" fillId="7" borderId="6" xfId="0" applyFont="1" applyFill="1" applyBorder="1" applyAlignment="1">
      <alignment horizontal="left" vertical="center" wrapText="1"/>
    </xf>
    <xf numFmtId="3" fontId="20" fillId="7" borderId="6" xfId="0" applyNumberFormat="1" applyFont="1" applyFill="1" applyBorder="1" applyAlignment="1">
      <alignment horizontal="right" vertical="center"/>
    </xf>
    <xf numFmtId="3" fontId="1" fillId="7" borderId="6" xfId="0" applyNumberFormat="1" applyFont="1" applyFill="1" applyBorder="1" applyAlignment="1">
      <alignment vertical="center"/>
    </xf>
    <xf numFmtId="0" fontId="17" fillId="6" borderId="13" xfId="0" applyFont="1" applyFill="1" applyBorder="1" applyAlignment="1">
      <alignment horizontal="center" vertical="center"/>
    </xf>
    <xf numFmtId="0" fontId="17" fillId="6" borderId="13" xfId="0" applyFont="1" applyFill="1" applyBorder="1" applyAlignment="1">
      <alignment horizontal="center" vertical="center"/>
    </xf>
    <xf numFmtId="0" fontId="17" fillId="6" borderId="5" xfId="0" applyFont="1" applyFill="1" applyBorder="1" applyAlignment="1">
      <alignment horizontal="center" vertical="center"/>
    </xf>
    <xf numFmtId="0" fontId="20" fillId="7" borderId="1" xfId="0" applyFont="1" applyFill="1" applyBorder="1" applyAlignment="1">
      <alignment horizontal="left" vertical="center"/>
    </xf>
    <xf numFmtId="0" fontId="20" fillId="7" borderId="6" xfId="0" applyFont="1" applyFill="1" applyBorder="1" applyAlignment="1">
      <alignment horizontal="left" vertical="center"/>
    </xf>
    <xf numFmtId="0" fontId="20" fillId="7" borderId="1" xfId="0" applyFont="1" applyFill="1" applyBorder="1" applyAlignment="1">
      <alignment horizontal="right" vertical="center"/>
    </xf>
    <xf numFmtId="0" fontId="20" fillId="7" borderId="6" xfId="0" applyFont="1" applyFill="1" applyBorder="1" applyAlignment="1">
      <alignment horizontal="right" vertical="center"/>
    </xf>
    <xf numFmtId="3" fontId="20" fillId="7" borderId="1" xfId="0" applyNumberFormat="1" applyFont="1" applyFill="1" applyBorder="1" applyAlignment="1">
      <alignment horizontal="right" vertical="center" wrapText="1"/>
    </xf>
    <xf numFmtId="3" fontId="1" fillId="0" borderId="0" xfId="0" applyNumberFormat="1" applyFont="1" applyAlignment="1">
      <alignment vertical="center" wrapText="1"/>
    </xf>
    <xf numFmtId="3" fontId="20" fillId="7" borderId="6" xfId="0" applyNumberFormat="1" applyFont="1" applyFill="1" applyBorder="1" applyAlignment="1">
      <alignment horizontal="right" vertical="center" wrapText="1"/>
    </xf>
    <xf numFmtId="3" fontId="1" fillId="0" borderId="6" xfId="0" applyNumberFormat="1" applyFont="1" applyBorder="1" applyAlignment="1">
      <alignment vertical="center" wrapText="1"/>
    </xf>
    <xf numFmtId="0" fontId="20" fillId="7" borderId="6" xfId="0" applyFont="1" applyFill="1" applyBorder="1" applyAlignment="1">
      <alignment horizontal="right" vertical="center" wrapText="1"/>
    </xf>
    <xf numFmtId="3" fontId="1" fillId="0" borderId="1" xfId="0" applyNumberFormat="1" applyFont="1" applyBorder="1" applyAlignment="1">
      <alignment vertical="center" wrapText="1"/>
    </xf>
    <xf numFmtId="3" fontId="21" fillId="0" borderId="4" xfId="0" applyNumberFormat="1" applyFont="1" applyBorder="1" applyAlignment="1">
      <alignment vertical="center"/>
    </xf>
    <xf numFmtId="0" fontId="17" fillId="6" borderId="0" xfId="0" applyFont="1" applyFill="1" applyAlignment="1">
      <alignment horizontal="center" vertical="center" wrapText="1"/>
    </xf>
    <xf numFmtId="0" fontId="17" fillId="6" borderId="1" xfId="0" applyFont="1" applyFill="1" applyBorder="1" applyAlignment="1">
      <alignment horizontal="center" vertical="center" wrapText="1"/>
    </xf>
    <xf numFmtId="0" fontId="20" fillId="3" borderId="3" xfId="0" applyFont="1" applyFill="1" applyBorder="1" applyAlignment="1">
      <alignment horizontal="left" vertical="center" wrapText="1"/>
    </xf>
    <xf numFmtId="3" fontId="20" fillId="3" borderId="3" xfId="0" applyNumberFormat="1" applyFont="1" applyFill="1" applyBorder="1" applyAlignment="1">
      <alignment horizontal="right" vertical="center"/>
    </xf>
    <xf numFmtId="0" fontId="20" fillId="3" borderId="4" xfId="0" applyFont="1" applyFill="1" applyBorder="1" applyAlignment="1">
      <alignment horizontal="left" vertical="center"/>
    </xf>
    <xf numFmtId="3" fontId="20" fillId="3" borderId="4" xfId="0" applyNumberFormat="1" applyFont="1" applyFill="1" applyBorder="1" applyAlignment="1">
      <alignment horizontal="right" vertical="center"/>
    </xf>
    <xf numFmtId="3" fontId="1" fillId="0" borderId="3" xfId="0" applyNumberFormat="1" applyFont="1" applyBorder="1"/>
    <xf numFmtId="0" fontId="20" fillId="3" borderId="4" xfId="0" applyFont="1" applyFill="1" applyBorder="1" applyAlignment="1">
      <alignment horizontal="left" vertical="center" wrapText="1"/>
    </xf>
    <xf numFmtId="165" fontId="21" fillId="0" borderId="7" xfId="111" applyNumberFormat="1" applyFont="1" applyBorder="1"/>
    <xf numFmtId="165" fontId="21" fillId="0" borderId="12" xfId="111" applyNumberFormat="1" applyFont="1" applyFill="1" applyBorder="1"/>
    <xf numFmtId="43" fontId="21" fillId="0" borderId="1" xfId="111" applyNumberFormat="1" applyFont="1"/>
    <xf numFmtId="43" fontId="21" fillId="0" borderId="7" xfId="111" applyFont="1" applyBorder="1"/>
    <xf numFmtId="0" fontId="1" fillId="8" borderId="1" xfId="106" applyFont="1" applyFill="1" applyAlignment="1">
      <alignment vertical="center"/>
    </xf>
    <xf numFmtId="0" fontId="17" fillId="8" borderId="1" xfId="106" applyFont="1" applyFill="1" applyAlignment="1">
      <alignment horizontal="center" vertical="center"/>
    </xf>
    <xf numFmtId="0" fontId="17" fillId="9" borderId="1" xfId="106" applyFont="1" applyFill="1" applyAlignment="1">
      <alignment horizontal="left" vertical="center"/>
    </xf>
    <xf numFmtId="3" fontId="20" fillId="102" borderId="1" xfId="106" applyNumberFormat="1" applyFont="1" applyFill="1" applyAlignment="1">
      <alignment horizontal="right" vertical="center"/>
    </xf>
    <xf numFmtId="3" fontId="20" fillId="0" borderId="1" xfId="106" applyNumberFormat="1" applyFont="1" applyAlignment="1">
      <alignment horizontal="right" vertical="center"/>
    </xf>
    <xf numFmtId="0" fontId="1" fillId="9" borderId="1" xfId="106" applyFont="1" applyFill="1" applyAlignment="1">
      <alignment vertical="center"/>
    </xf>
    <xf numFmtId="0" fontId="17" fillId="9" borderId="1" xfId="106" applyFont="1" applyFill="1" applyAlignment="1">
      <alignment horizontal="left" vertical="center" wrapText="1"/>
    </xf>
    <xf numFmtId="10" fontId="18" fillId="102" borderId="1" xfId="106" applyNumberFormat="1" applyFont="1" applyFill="1" applyAlignment="1">
      <alignment horizontal="right" vertical="center"/>
    </xf>
    <xf numFmtId="0" fontId="27" fillId="101" borderId="2" xfId="106" applyFont="1" applyFill="1" applyBorder="1"/>
    <xf numFmtId="0" fontId="27" fillId="101" borderId="1" xfId="106" applyFont="1" applyFill="1" applyBorder="1"/>
    <xf numFmtId="0" fontId="27" fillId="0" borderId="2" xfId="106" applyFont="1" applyBorder="1"/>
    <xf numFmtId="0" fontId="27" fillId="0" borderId="25" xfId="106" applyFont="1" applyBorder="1"/>
    <xf numFmtId="0" fontId="27" fillId="0" borderId="25" xfId="106" applyNumberFormat="1" applyFont="1" applyBorder="1"/>
    <xf numFmtId="0" fontId="1" fillId="0" borderId="1" xfId="106" applyFont="1" applyAlignment="1">
      <alignment horizontal="left"/>
    </xf>
    <xf numFmtId="0" fontId="27" fillId="101" borderId="24" xfId="106" applyFont="1" applyFill="1" applyBorder="1" applyAlignment="1">
      <alignment horizontal="left"/>
    </xf>
    <xf numFmtId="165" fontId="27" fillId="101" borderId="24" xfId="106" applyNumberFormat="1" applyFont="1" applyFill="1" applyBorder="1"/>
    <xf numFmtId="0" fontId="28" fillId="97" borderId="1" xfId="25" applyFont="1" applyFill="1" applyAlignment="1">
      <alignment horizontal="center" vertical="center" wrapText="1"/>
    </xf>
    <xf numFmtId="0" fontId="19" fillId="7" borderId="20" xfId="94" applyFont="1" applyFill="1" applyBorder="1" applyAlignment="1">
      <alignment horizontal="left"/>
    </xf>
    <xf numFmtId="172" fontId="27" fillId="7" borderId="18" xfId="106" applyNumberFormat="1" applyFont="1" applyFill="1" applyBorder="1" applyAlignment="1">
      <alignment horizontal="right"/>
    </xf>
    <xf numFmtId="0" fontId="28" fillId="12" borderId="1" xfId="25" applyFont="1" applyFill="1" applyAlignment="1">
      <alignment horizontal="center" vertical="center" wrapText="1"/>
    </xf>
    <xf numFmtId="172" fontId="27" fillId="7" borderId="19" xfId="106" applyNumberFormat="1" applyFont="1" applyFill="1" applyBorder="1" applyAlignment="1">
      <alignment horizontal="right"/>
    </xf>
    <xf numFmtId="0" fontId="19" fillId="9" borderId="1" xfId="25" applyFont="1" applyFill="1" applyAlignment="1">
      <alignment horizontal="center" vertical="center" wrapText="1"/>
    </xf>
    <xf numFmtId="164" fontId="21" fillId="98" borderId="1" xfId="110" applyNumberFormat="1" applyFont="1" applyFill="1" applyAlignment="1">
      <alignment vertical="center" wrapText="1"/>
    </xf>
    <xf numFmtId="0" fontId="19" fillId="99" borderId="1" xfId="25" applyFont="1" applyFill="1" applyAlignment="1">
      <alignment horizontal="center" vertical="center" wrapText="1"/>
    </xf>
    <xf numFmtId="164" fontId="21" fillId="100" borderId="1" xfId="110" applyNumberFormat="1" applyFont="1" applyFill="1" applyAlignment="1">
      <alignment vertical="center" wrapText="1"/>
    </xf>
    <xf numFmtId="172" fontId="1" fillId="7" borderId="19" xfId="106" applyNumberFormat="1" applyFont="1" applyFill="1" applyBorder="1" applyAlignment="1">
      <alignment horizontal="right"/>
    </xf>
    <xf numFmtId="164" fontId="28" fillId="12" borderId="1" xfId="110" applyNumberFormat="1" applyFont="1" applyFill="1" applyAlignment="1">
      <alignment vertical="center" wrapText="1"/>
    </xf>
    <xf numFmtId="0" fontId="19" fillId="7" borderId="17" xfId="116" applyFont="1" applyFill="1" applyBorder="1" applyAlignment="1" applyProtection="1">
      <alignment horizontal="left" vertical="center" indent="1"/>
      <protection locked="0"/>
    </xf>
    <xf numFmtId="0" fontId="19" fillId="7" borderId="17" xfId="94" applyFont="1" applyFill="1" applyBorder="1" applyAlignment="1">
      <alignment horizontal="left"/>
    </xf>
    <xf numFmtId="0" fontId="21" fillId="7" borderId="9" xfId="116" applyFont="1" applyFill="1" applyBorder="1" applyAlignment="1">
      <alignment horizontal="left" vertical="center" indent="3"/>
    </xf>
    <xf numFmtId="0" fontId="28" fillId="12" borderId="8" xfId="25" applyFont="1" applyFill="1" applyBorder="1" applyAlignment="1">
      <alignment horizontal="center" vertical="center" wrapText="1"/>
    </xf>
    <xf numFmtId="0" fontId="28" fillId="97" borderId="21" xfId="25" applyFont="1" applyFill="1" applyBorder="1" applyAlignment="1">
      <alignment horizontal="center" vertical="center" wrapText="1"/>
    </xf>
    <xf numFmtId="0" fontId="28" fillId="97" borderId="13" xfId="25" applyFont="1" applyFill="1" applyBorder="1" applyAlignment="1">
      <alignment horizontal="center" vertical="center" wrapText="1"/>
    </xf>
    <xf numFmtId="0" fontId="28" fillId="97" borderId="15" xfId="25" applyFont="1" applyFill="1" applyBorder="1" applyAlignment="1">
      <alignment horizontal="center" vertical="center" wrapText="1"/>
    </xf>
    <xf numFmtId="0" fontId="28" fillId="12" borderId="10" xfId="25" applyFont="1" applyFill="1" applyBorder="1" applyAlignment="1">
      <alignment horizontal="center" vertical="center" wrapText="1"/>
    </xf>
    <xf numFmtId="0" fontId="28" fillId="12" borderId="22" xfId="25" applyFont="1" applyFill="1" applyBorder="1" applyAlignment="1">
      <alignment horizontal="center" vertical="center" wrapText="1"/>
    </xf>
    <xf numFmtId="0" fontId="28" fillId="12" borderId="5" xfId="25" applyFont="1" applyFill="1" applyBorder="1" applyAlignment="1">
      <alignment horizontal="center" vertical="center" wrapText="1"/>
    </xf>
    <xf numFmtId="0" fontId="28" fillId="12" borderId="16" xfId="25" applyFont="1" applyFill="1" applyBorder="1" applyAlignment="1">
      <alignment horizontal="center" vertical="center" wrapText="1"/>
    </xf>
    <xf numFmtId="0" fontId="19" fillId="9" borderId="9" xfId="25" applyFont="1" applyFill="1" applyBorder="1" applyAlignment="1">
      <alignment horizontal="center" vertical="center" wrapText="1"/>
    </xf>
    <xf numFmtId="164" fontId="21" fillId="98" borderId="14" xfId="110" applyNumberFormat="1" applyFont="1" applyFill="1" applyBorder="1" applyAlignment="1">
      <alignment vertical="center" wrapText="1"/>
    </xf>
    <xf numFmtId="164" fontId="21" fillId="98" borderId="1" xfId="110" applyNumberFormat="1" applyFont="1" applyFill="1" applyBorder="1" applyAlignment="1">
      <alignment vertical="center" wrapText="1"/>
    </xf>
    <xf numFmtId="164" fontId="19" fillId="98" borderId="12" xfId="110" applyNumberFormat="1" applyFont="1" applyFill="1" applyBorder="1" applyAlignment="1">
      <alignment vertical="center" wrapText="1"/>
    </xf>
    <xf numFmtId="0" fontId="19" fillId="99" borderId="9" xfId="25" applyFont="1" applyFill="1" applyBorder="1" applyAlignment="1">
      <alignment horizontal="center" vertical="center" wrapText="1"/>
    </xf>
    <xf numFmtId="164" fontId="21" fillId="100" borderId="14" xfId="110" applyNumberFormat="1" applyFont="1" applyFill="1" applyBorder="1" applyAlignment="1">
      <alignment vertical="center" wrapText="1"/>
    </xf>
    <xf numFmtId="164" fontId="21" fillId="100" borderId="1" xfId="110" applyNumberFormat="1" applyFont="1" applyFill="1" applyBorder="1" applyAlignment="1">
      <alignment vertical="center" wrapText="1"/>
    </xf>
    <xf numFmtId="164" fontId="19" fillId="100" borderId="12" xfId="110" applyNumberFormat="1" applyFont="1" applyFill="1" applyBorder="1" applyAlignment="1">
      <alignment vertical="center" wrapText="1"/>
    </xf>
    <xf numFmtId="0" fontId="19" fillId="9" borderId="10" xfId="25" applyFont="1" applyFill="1" applyBorder="1" applyAlignment="1">
      <alignment horizontal="center" vertical="center" wrapText="1"/>
    </xf>
    <xf numFmtId="0" fontId="28" fillId="12" borderId="10" xfId="25" applyFont="1" applyFill="1" applyBorder="1" applyAlignment="1">
      <alignment horizontal="center" vertical="center" wrapText="1"/>
    </xf>
    <xf numFmtId="164" fontId="28" fillId="12" borderId="22" xfId="110" applyNumberFormat="1" applyFont="1" applyFill="1" applyBorder="1" applyAlignment="1">
      <alignment vertical="center" wrapText="1"/>
    </xf>
    <xf numFmtId="164" fontId="28" fillId="12" borderId="5" xfId="110" applyNumberFormat="1" applyFont="1" applyFill="1" applyBorder="1" applyAlignment="1">
      <alignment vertical="center" wrapText="1"/>
    </xf>
    <xf numFmtId="164" fontId="28" fillId="12" borderId="16" xfId="110" applyNumberFormat="1" applyFont="1" applyFill="1" applyBorder="1" applyAlignment="1">
      <alignment vertical="center" wrapText="1"/>
    </xf>
    <xf numFmtId="0" fontId="15" fillId="0" borderId="0" xfId="0" applyFont="1"/>
    <xf numFmtId="0" fontId="37" fillId="0" borderId="0" xfId="0" applyFont="1"/>
    <xf numFmtId="0" fontId="38" fillId="0" borderId="0" xfId="0" applyFont="1" applyAlignment="1">
      <alignment horizontal="center"/>
    </xf>
    <xf numFmtId="0" fontId="30" fillId="4" borderId="1" xfId="16" applyFill="1" applyBorder="1" applyAlignment="1">
      <alignment horizontal="center"/>
    </xf>
    <xf numFmtId="0" fontId="30" fillId="0" borderId="0" xfId="16"/>
    <xf numFmtId="0" fontId="30" fillId="4" borderId="0" xfId="16" applyFill="1" applyAlignment="1">
      <alignment horizontal="center"/>
    </xf>
  </cellXfs>
  <cellStyles count="123">
    <cellStyle name="20% - Énfasis1 2" xfId="93" xr:uid="{00000000-0005-0000-0000-000000000000}"/>
    <cellStyle name="20% - Énfasis1 3" xfId="116" xr:uid="{155CB97C-396E-4C70-AD92-FF0033ADD694}"/>
    <cellStyle name="Hipervínculo" xfId="16" builtinId="8"/>
    <cellStyle name="Hipervínculo 2" xfId="3" xr:uid="{00000000-0005-0000-0000-000002000000}"/>
    <cellStyle name="Hipervínculo 2 2" xfId="30" xr:uid="{00000000-0005-0000-0000-000003000000}"/>
    <cellStyle name="Hipervínculo 3" xfId="84" xr:uid="{00000000-0005-0000-0000-000004000000}"/>
    <cellStyle name="Millares 14" xfId="26" xr:uid="{00000000-0005-0000-0000-000005000000}"/>
    <cellStyle name="Millares 16" xfId="6" xr:uid="{00000000-0005-0000-0000-000006000000}"/>
    <cellStyle name="Millares 16 2" xfId="29" xr:uid="{00000000-0005-0000-0000-000007000000}"/>
    <cellStyle name="Millares 16 3" xfId="74" xr:uid="{00000000-0005-0000-0000-000008000000}"/>
    <cellStyle name="Millares 2" xfId="19" xr:uid="{00000000-0005-0000-0000-000009000000}"/>
    <cellStyle name="Millares 2 2" xfId="24" xr:uid="{00000000-0005-0000-0000-00000A000000}"/>
    <cellStyle name="Millares 2 3" xfId="44" xr:uid="{00000000-0005-0000-0000-00000B000000}"/>
    <cellStyle name="Millares 2 3 2" xfId="57" xr:uid="{00000000-0005-0000-0000-00000C000000}"/>
    <cellStyle name="Millares 2 3 2 2" xfId="97" xr:uid="{00000000-0005-0000-0000-00000D000000}"/>
    <cellStyle name="Millares 2 3 2 2 2" xfId="111" xr:uid="{00000000-0005-0000-0000-00000E000000}"/>
    <cellStyle name="Millares 2 4" xfId="53" xr:uid="{00000000-0005-0000-0000-00000F000000}"/>
    <cellStyle name="Millares 2 5" xfId="76" xr:uid="{00000000-0005-0000-0000-000010000000}"/>
    <cellStyle name="Millares 3" xfId="21" xr:uid="{00000000-0005-0000-0000-000011000000}"/>
    <cellStyle name="Millares 3 2" xfId="38" xr:uid="{00000000-0005-0000-0000-000012000000}"/>
    <cellStyle name="Millares 4" xfId="32" xr:uid="{00000000-0005-0000-0000-000013000000}"/>
    <cellStyle name="Millares 5" xfId="69" xr:uid="{00000000-0005-0000-0000-000014000000}"/>
    <cellStyle name="Millares 6" xfId="81" xr:uid="{00000000-0005-0000-0000-000015000000}"/>
    <cellStyle name="Millares 7" xfId="88" xr:uid="{00000000-0005-0000-0000-000016000000}"/>
    <cellStyle name="Millares 8" xfId="108" xr:uid="{00000000-0005-0000-0000-000017000000}"/>
    <cellStyle name="Moneda 2" xfId="40" xr:uid="{00000000-0005-0000-0000-000018000000}"/>
    <cellStyle name="Moneda 3" xfId="59" xr:uid="{00000000-0005-0000-0000-000019000000}"/>
    <cellStyle name="Moneda 4" xfId="112" xr:uid="{00000000-0005-0000-0000-00001A000000}"/>
    <cellStyle name="Normal" xfId="0" builtinId="0"/>
    <cellStyle name="Normal 10" xfId="35" xr:uid="{00000000-0005-0000-0000-00001C000000}"/>
    <cellStyle name="Normal 10 2" xfId="42" xr:uid="{00000000-0005-0000-0000-00001D000000}"/>
    <cellStyle name="Normal 11" xfId="54" xr:uid="{00000000-0005-0000-0000-00001E000000}"/>
    <cellStyle name="Normal 12" xfId="62" xr:uid="{00000000-0005-0000-0000-00001F000000}"/>
    <cellStyle name="Normal 13" xfId="64" xr:uid="{00000000-0005-0000-0000-000020000000}"/>
    <cellStyle name="Normal 14" xfId="66" xr:uid="{00000000-0005-0000-0000-000021000000}"/>
    <cellStyle name="Normal 15" xfId="68" xr:uid="{00000000-0005-0000-0000-000022000000}"/>
    <cellStyle name="Normal 16" xfId="80" xr:uid="{00000000-0005-0000-0000-000023000000}"/>
    <cellStyle name="Normal 17" xfId="83" xr:uid="{00000000-0005-0000-0000-000024000000}"/>
    <cellStyle name="Normal 18" xfId="12" xr:uid="{00000000-0005-0000-0000-000025000000}"/>
    <cellStyle name="Normal 18 2" xfId="106" xr:uid="{00000000-0005-0000-0000-000026000000}"/>
    <cellStyle name="Normal 19" xfId="86" xr:uid="{00000000-0005-0000-0000-000027000000}"/>
    <cellStyle name="Normal 19 2" xfId="109" xr:uid="{00000000-0005-0000-0000-000028000000}"/>
    <cellStyle name="Normal 2" xfId="1" xr:uid="{00000000-0005-0000-0000-000029000000}"/>
    <cellStyle name="Normal 2 2" xfId="23" xr:uid="{00000000-0005-0000-0000-00002A000000}"/>
    <cellStyle name="Normal 2 2 2" xfId="117" xr:uid="{98808F17-DCD0-4C47-8252-BCA112AC81E5}"/>
    <cellStyle name="Normal 2 3" xfId="9" xr:uid="{00000000-0005-0000-0000-00002B000000}"/>
    <cellStyle name="Normal 2 3 2" xfId="103" xr:uid="{00000000-0005-0000-0000-00002C000000}"/>
    <cellStyle name="Normal 2 3 3" xfId="10" xr:uid="{00000000-0005-0000-0000-00002D000000}"/>
    <cellStyle name="Normal 2 3 3 2" xfId="104" xr:uid="{00000000-0005-0000-0000-00002E000000}"/>
    <cellStyle name="Normal 2 4" xfId="85" xr:uid="{00000000-0005-0000-0000-00002F000000}"/>
    <cellStyle name="Normal 2 5" xfId="91" xr:uid="{00000000-0005-0000-0000-000030000000}"/>
    <cellStyle name="Normal 2 6" xfId="94" xr:uid="{00000000-0005-0000-0000-000031000000}"/>
    <cellStyle name="Normal 2 7" xfId="49" xr:uid="{00000000-0005-0000-0000-000032000000}"/>
    <cellStyle name="Normal 2 8" xfId="101" xr:uid="{00000000-0005-0000-0000-000033000000}"/>
    <cellStyle name="Normal 2 9" xfId="102" xr:uid="{00000000-0005-0000-0000-000034000000}"/>
    <cellStyle name="Normal 20" xfId="89" xr:uid="{00000000-0005-0000-0000-000035000000}"/>
    <cellStyle name="Normal 21" xfId="25" xr:uid="{00000000-0005-0000-0000-000036000000}"/>
    <cellStyle name="Normal 22" xfId="121" xr:uid="{7BC6D8BD-A464-4433-86DA-162BA34699DE}"/>
    <cellStyle name="Normal 24" xfId="2" xr:uid="{00000000-0005-0000-0000-000037000000}"/>
    <cellStyle name="Normal 24 2" xfId="27" xr:uid="{00000000-0005-0000-0000-000038000000}"/>
    <cellStyle name="Normal 24 2 2" xfId="46" xr:uid="{00000000-0005-0000-0000-000039000000}"/>
    <cellStyle name="Normal 24 2 2 2" xfId="58" xr:uid="{00000000-0005-0000-0000-00003A000000}"/>
    <cellStyle name="Normal 24 3" xfId="72" xr:uid="{00000000-0005-0000-0000-00003B000000}"/>
    <cellStyle name="Normal 3" xfId="7" xr:uid="{00000000-0005-0000-0000-00003C000000}"/>
    <cellStyle name="Normal 3 2" xfId="43" xr:uid="{00000000-0005-0000-0000-00003D000000}"/>
    <cellStyle name="Normal 3 2 2" xfId="55" xr:uid="{00000000-0005-0000-0000-00003E000000}"/>
    <cellStyle name="Normal 3 3" xfId="71" xr:uid="{00000000-0005-0000-0000-00003F000000}"/>
    <cellStyle name="Normal 3 4" xfId="79" xr:uid="{00000000-0005-0000-0000-000040000000}"/>
    <cellStyle name="Normal 3 5" xfId="115" xr:uid="{00000000-0005-0000-0000-000041000000}"/>
    <cellStyle name="Normal 4" xfId="8" xr:uid="{00000000-0005-0000-0000-000042000000}"/>
    <cellStyle name="Normal 4 2" xfId="37" xr:uid="{00000000-0005-0000-0000-000043000000}"/>
    <cellStyle name="Normal 4 3" xfId="47" xr:uid="{00000000-0005-0000-0000-000044000000}"/>
    <cellStyle name="Normal 4 4" xfId="51" xr:uid="{00000000-0005-0000-0000-000045000000}"/>
    <cellStyle name="Normal 4 5" xfId="75" xr:uid="{00000000-0005-0000-0000-000046000000}"/>
    <cellStyle name="Normal 4 6" xfId="99" xr:uid="{00000000-0005-0000-0000-000047000000}"/>
    <cellStyle name="Normal 4 7" xfId="113" xr:uid="{00000000-0005-0000-0000-000048000000}"/>
    <cellStyle name="Normal 5" xfId="13" xr:uid="{00000000-0005-0000-0000-000049000000}"/>
    <cellStyle name="Normal 5 2" xfId="78" xr:uid="{00000000-0005-0000-0000-00004A000000}"/>
    <cellStyle name="Normal 6" xfId="17" xr:uid="{00000000-0005-0000-0000-00004B000000}"/>
    <cellStyle name="Normal 6 2" xfId="60" xr:uid="{00000000-0005-0000-0000-00004C000000}"/>
    <cellStyle name="Normal 6 2 2" xfId="95" xr:uid="{00000000-0005-0000-0000-00004D000000}"/>
    <cellStyle name="Normal 6 2 2 2" xfId="118" xr:uid="{54448D3D-FB4D-4E51-A64A-162E44525A9D}"/>
    <cellStyle name="Normal 7" xfId="20" xr:uid="{00000000-0005-0000-0000-00004E000000}"/>
    <cellStyle name="Normal 8" xfId="33" xr:uid="{00000000-0005-0000-0000-00004F000000}"/>
    <cellStyle name="Normal 9" xfId="15" xr:uid="{00000000-0005-0000-0000-000050000000}"/>
    <cellStyle name="Porcentaje 10" xfId="45" xr:uid="{00000000-0005-0000-0000-000051000000}"/>
    <cellStyle name="Porcentaje 10 2" xfId="56" xr:uid="{00000000-0005-0000-0000-000052000000}"/>
    <cellStyle name="Porcentaje 10 2 2" xfId="98" xr:uid="{00000000-0005-0000-0000-000053000000}"/>
    <cellStyle name="Porcentaje 10 2 2 2" xfId="110" xr:uid="{00000000-0005-0000-0000-000054000000}"/>
    <cellStyle name="Porcentaje 11" xfId="63" xr:uid="{00000000-0005-0000-0000-000055000000}"/>
    <cellStyle name="Porcentaje 12" xfId="65" xr:uid="{00000000-0005-0000-0000-000056000000}"/>
    <cellStyle name="Porcentaje 13" xfId="67" xr:uid="{00000000-0005-0000-0000-000057000000}"/>
    <cellStyle name="Porcentaje 14" xfId="70" xr:uid="{00000000-0005-0000-0000-000058000000}"/>
    <cellStyle name="Porcentaje 15" xfId="82" xr:uid="{00000000-0005-0000-0000-000059000000}"/>
    <cellStyle name="Porcentaje 16" xfId="87" xr:uid="{00000000-0005-0000-0000-00005A000000}"/>
    <cellStyle name="Porcentaje 16 2" xfId="119" xr:uid="{6CDD34CC-E822-4124-9ACA-FA095C9D3DA3}"/>
    <cellStyle name="Porcentaje 17" xfId="90" xr:uid="{00000000-0005-0000-0000-00005B000000}"/>
    <cellStyle name="Porcentaje 18" xfId="11" xr:uid="{00000000-0005-0000-0000-00005C000000}"/>
    <cellStyle name="Porcentaje 18 2" xfId="105" xr:uid="{00000000-0005-0000-0000-00005D000000}"/>
    <cellStyle name="Porcentaje 19" xfId="92" xr:uid="{00000000-0005-0000-0000-00005E000000}"/>
    <cellStyle name="Porcentaje 2" xfId="5" xr:uid="{00000000-0005-0000-0000-00005F000000}"/>
    <cellStyle name="Porcentaje 2 2" xfId="48" xr:uid="{00000000-0005-0000-0000-000060000000}"/>
    <cellStyle name="Porcentaje 2 3" xfId="52" xr:uid="{00000000-0005-0000-0000-000061000000}"/>
    <cellStyle name="Porcentaje 2 4" xfId="77" xr:uid="{00000000-0005-0000-0000-000062000000}"/>
    <cellStyle name="Porcentaje 2 5" xfId="50" xr:uid="{00000000-0005-0000-0000-000063000000}"/>
    <cellStyle name="Porcentaje 2 6" xfId="100" xr:uid="{00000000-0005-0000-0000-000064000000}"/>
    <cellStyle name="Porcentaje 2 7" xfId="107" xr:uid="{00000000-0005-0000-0000-000065000000}"/>
    <cellStyle name="Porcentaje 2 8" xfId="114" xr:uid="{00000000-0005-0000-0000-000066000000}"/>
    <cellStyle name="Porcentaje 20" xfId="122" xr:uid="{5A96F42B-B1BF-4A39-892D-2077B04B6633}"/>
    <cellStyle name="Porcentaje 22" xfId="4" xr:uid="{00000000-0005-0000-0000-000067000000}"/>
    <cellStyle name="Porcentaje 22 2" xfId="28" xr:uid="{00000000-0005-0000-0000-000068000000}"/>
    <cellStyle name="Porcentaje 22 3" xfId="73" xr:uid="{00000000-0005-0000-0000-000069000000}"/>
    <cellStyle name="Porcentaje 3" xfId="14" xr:uid="{00000000-0005-0000-0000-00006A000000}"/>
    <cellStyle name="Porcentaje 3 2" xfId="39" xr:uid="{00000000-0005-0000-0000-00006B000000}"/>
    <cellStyle name="Porcentaje 4" xfId="18" xr:uid="{00000000-0005-0000-0000-00006C000000}"/>
    <cellStyle name="Porcentaje 4 2" xfId="61" xr:uid="{00000000-0005-0000-0000-00006D000000}"/>
    <cellStyle name="Porcentaje 4 2 2" xfId="96" xr:uid="{00000000-0005-0000-0000-00006E000000}"/>
    <cellStyle name="Porcentaje 4 2 2 2" xfId="120" xr:uid="{E0E83097-5724-450E-8A00-BAA794DAE23F}"/>
    <cellStyle name="Porcentaje 5" xfId="22" xr:uid="{00000000-0005-0000-0000-00006F000000}"/>
    <cellStyle name="Porcentaje 6" xfId="31" xr:uid="{00000000-0005-0000-0000-000070000000}"/>
    <cellStyle name="Porcentaje 7" xfId="34" xr:uid="{00000000-0005-0000-0000-000071000000}"/>
    <cellStyle name="Porcentaje 8" xfId="36" xr:uid="{00000000-0005-0000-0000-000072000000}"/>
    <cellStyle name="Porcentaje 9" xfId="41" xr:uid="{00000000-0005-0000-0000-000073000000}"/>
  </cellStyles>
  <dxfs count="4">
    <dxf>
      <fill>
        <patternFill>
          <bgColor rgb="FFFF5400"/>
        </patternFill>
      </fill>
    </dxf>
    <dxf>
      <fill>
        <patternFill>
          <bgColor rgb="FFFFEA00"/>
        </patternFill>
      </fill>
    </dxf>
    <dxf>
      <fill>
        <patternFill>
          <bgColor rgb="FFFF5400"/>
        </patternFill>
      </fill>
    </dxf>
    <dxf>
      <fill>
        <patternFill>
          <bgColor rgb="FFFFEA00"/>
        </patternFill>
      </fill>
    </dxf>
  </dxfs>
  <tableStyles count="0" defaultTableStyle="TableStyleMedium2" defaultPivotStyle="PivotStyleLight16"/>
  <colors>
    <mruColors>
      <color rgb="FF7C878E"/>
      <color rgb="FFFF9900"/>
      <color rgb="FF606868"/>
      <color rgb="FF86644A"/>
      <color rgb="FF423200"/>
      <color rgb="FFD05400"/>
      <color rgb="FFFFCC00"/>
      <color rgb="FF666633"/>
      <color rgb="FF663300"/>
      <color rgb="FFF6CA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externalLink" Target="externalLinks/externalLink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externalLink" Target="externalLinks/externalLink1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externalLink" Target="externalLinks/externalLink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externalLink" Target="externalLinks/externalLink13.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externalLink" Target="externalLinks/externalLink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externalLink" Target="externalLinks/externalLink1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externalLink" Target="externalLinks/externalLink9.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externalLink" Target="externalLinks/externalLink15.xml"/><Relationship Id="rId189"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externalLink" Target="externalLinks/externalLink5.xml"/><Relationship Id="rId179" Type="http://schemas.openxmlformats.org/officeDocument/2006/relationships/externalLink" Target="externalLinks/externalLink1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1.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externalLink" Target="externalLinks/externalLink6.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externalLink" Target="externalLinks/externalLink7.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styles" Target="styles.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externalLink" Target="externalLinks/externalLink8.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59.xml"/><Relationship Id="rId1" Type="http://schemas.microsoft.com/office/2011/relationships/chartStyle" Target="style59.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60.xml"/><Relationship Id="rId1" Type="http://schemas.microsoft.com/office/2011/relationships/chartStyle" Target="style60.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61.xml"/><Relationship Id="rId1" Type="http://schemas.microsoft.com/office/2011/relationships/chartStyle" Target="style61.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62.xml"/><Relationship Id="rId1" Type="http://schemas.microsoft.com/office/2011/relationships/chartStyle" Target="style62.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63.xml"/><Relationship Id="rId1" Type="http://schemas.microsoft.com/office/2011/relationships/chartStyle" Target="style63.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64.xml"/><Relationship Id="rId1" Type="http://schemas.microsoft.com/office/2011/relationships/chartStyle" Target="style64.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65.xml"/><Relationship Id="rId1" Type="http://schemas.microsoft.com/office/2011/relationships/chartStyle" Target="style65.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66.xml"/><Relationship Id="rId1" Type="http://schemas.microsoft.com/office/2011/relationships/chartStyle" Target="style66.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67.xml"/><Relationship Id="rId1" Type="http://schemas.microsoft.com/office/2011/relationships/chartStyle" Target="style67.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68.xml"/><Relationship Id="rId1" Type="http://schemas.microsoft.com/office/2011/relationships/chartStyle" Target="style6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69.xml"/><Relationship Id="rId1" Type="http://schemas.microsoft.com/office/2011/relationships/chartStyle" Target="style69.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70.xml"/><Relationship Id="rId1" Type="http://schemas.microsoft.com/office/2011/relationships/chartStyle" Target="style70.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71.xml"/><Relationship Id="rId1" Type="http://schemas.microsoft.com/office/2011/relationships/chartStyle" Target="style71.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72.xml"/><Relationship Id="rId1" Type="http://schemas.microsoft.com/office/2011/relationships/chartStyle" Target="style72.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73.xml"/><Relationship Id="rId1" Type="http://schemas.microsoft.com/office/2011/relationships/chartStyle" Target="style73.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74.xml"/><Relationship Id="rId1" Type="http://schemas.microsoft.com/office/2011/relationships/chartStyle" Target="style74.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75.xml"/><Relationship Id="rId1" Type="http://schemas.microsoft.com/office/2011/relationships/chartStyle" Target="style75.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76.xml"/><Relationship Id="rId1" Type="http://schemas.microsoft.com/office/2011/relationships/chartStyle" Target="style76.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77.xml"/><Relationship Id="rId1" Type="http://schemas.microsoft.com/office/2011/relationships/chartStyle" Target="style77.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78.xml"/><Relationship Id="rId1" Type="http://schemas.microsoft.com/office/2011/relationships/chartStyle" Target="style78.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79.xml"/><Relationship Id="rId1" Type="http://schemas.microsoft.com/office/2011/relationships/chartStyle" Target="style79.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80.xml"/><Relationship Id="rId1" Type="http://schemas.microsoft.com/office/2011/relationships/chartStyle" Target="style80.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81.xml"/><Relationship Id="rId1" Type="http://schemas.microsoft.com/office/2011/relationships/chartStyle" Target="style81.xml"/></Relationships>
</file>

<file path=xl/charts/_rels/chart123.xml.rels><?xml version="1.0" encoding="UTF-8" standalone="yes"?>
<Relationships xmlns="http://schemas.openxmlformats.org/package/2006/relationships"><Relationship Id="rId1" Type="http://schemas.openxmlformats.org/officeDocument/2006/relationships/themeOverride" Target="../theme/themeOverride88.xml"/></Relationships>
</file>

<file path=xl/charts/_rels/chart124.xml.rels><?xml version="1.0" encoding="UTF-8" standalone="yes"?>
<Relationships xmlns="http://schemas.openxmlformats.org/package/2006/relationships"><Relationship Id="rId1" Type="http://schemas.openxmlformats.org/officeDocument/2006/relationships/themeOverride" Target="../theme/themeOverride89.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82.xml"/><Relationship Id="rId1" Type="http://schemas.microsoft.com/office/2011/relationships/chartStyle" Target="style82.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83.xml"/><Relationship Id="rId1" Type="http://schemas.microsoft.com/office/2011/relationships/chartStyle" Target="style83.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44.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5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9.xml"/><Relationship Id="rId1" Type="http://schemas.microsoft.com/office/2011/relationships/chartStyle" Target="style49.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50.xml"/><Relationship Id="rId1" Type="http://schemas.microsoft.com/office/2011/relationships/chartStyle" Target="style50.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78.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8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86.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87.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92.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93.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55.xml"/><Relationship Id="rId1" Type="http://schemas.microsoft.com/office/2011/relationships/chartStyle" Target="style55.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56.xml"/><Relationship Id="rId1" Type="http://schemas.microsoft.com/office/2011/relationships/chartStyle" Target="style56.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57.xml"/><Relationship Id="rId1" Type="http://schemas.microsoft.com/office/2011/relationships/chartStyle" Target="style57.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58.xml"/><Relationship Id="rId1" Type="http://schemas.microsoft.com/office/2011/relationships/chartStyle" Target="style5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a:latin typeface="Arial" panose="020B0604020202020204" pitchFamily="34" charset="0"/>
                <a:cs typeface="Arial" panose="020B0604020202020204" pitchFamily="34" charset="0"/>
              </a:defRPr>
            </a:pPr>
            <a:r>
              <a:rPr lang="en-US" sz="1200" b="1">
                <a:latin typeface="Arial" panose="020B0604020202020204" pitchFamily="34" charset="0"/>
                <a:cs typeface="Arial" panose="020B0604020202020204" pitchFamily="34" charset="0"/>
              </a:rPr>
              <a:t>Porcentaje de trabajadores asegurados registrados por grupo de edad, </a:t>
            </a:r>
            <a:r>
              <a:rPr lang="en-US" sz="1200" b="1" baseline="0">
                <a:latin typeface="Arial" panose="020B0604020202020204" pitchFamily="34" charset="0"/>
                <a:cs typeface="Arial" panose="020B0604020202020204" pitchFamily="34" charset="0"/>
              </a:rPr>
              <a:t>febrero 2021</a:t>
            </a:r>
            <a:endParaRPr lang="en-US" sz="1200" b="1">
              <a:latin typeface="Arial" panose="020B0604020202020204" pitchFamily="34" charset="0"/>
              <a:cs typeface="Arial" panose="020B0604020202020204" pitchFamily="34" charset="0"/>
            </a:endParaRPr>
          </a:p>
        </c:rich>
      </c:tx>
      <c:layout>
        <c:manualLayout>
          <c:xMode val="edge"/>
          <c:yMode val="edge"/>
          <c:x val="0.13574632181072946"/>
          <c:y val="2.6935690014827343E-3"/>
        </c:manualLayout>
      </c:layout>
      <c:overlay val="0"/>
    </c:title>
    <c:autoTitleDeleted val="0"/>
    <c:plotArea>
      <c:layout>
        <c:manualLayout>
          <c:layoutTarget val="inner"/>
          <c:xMode val="edge"/>
          <c:yMode val="edge"/>
          <c:x val="0.13390270876334634"/>
          <c:y val="0.22767666162941755"/>
          <c:w val="0.70112641745024595"/>
          <c:h val="0.72945475754924571"/>
        </c:manualLayout>
      </c:layout>
      <c:pieChart>
        <c:varyColors val="1"/>
        <c:ser>
          <c:idx val="0"/>
          <c:order val="0"/>
          <c:tx>
            <c:strRef>
              <c:f>'T23'!$B$23</c:f>
              <c:strCache>
                <c:ptCount val="1"/>
                <c:pt idx="0">
                  <c:v>% part</c:v>
                </c:pt>
              </c:strCache>
            </c:strRef>
          </c:tx>
          <c:explosion val="2"/>
          <c:dLbls>
            <c:dLbl>
              <c:idx val="0"/>
              <c:layout>
                <c:manualLayout>
                  <c:x val="0.14495971386683623"/>
                  <c:y val="-1.956487459709756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7EC0-4A9D-BC63-6C755C3E1C5C}"/>
                </c:ext>
              </c:extLst>
            </c:dLbl>
            <c:dLbl>
              <c:idx val="1"/>
              <c:layout>
                <c:manualLayout>
                  <c:x val="0.18139020971893077"/>
                  <c:y val="0.1145213817969723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EC0-4A9D-BC63-6C755C3E1C5C}"/>
                </c:ext>
              </c:extLst>
            </c:dLbl>
            <c:dLbl>
              <c:idx val="2"/>
              <c:layout>
                <c:manualLayout>
                  <c:x val="-6.8325671101815541E-4"/>
                  <c:y val="0.1179537569812670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7EC0-4A9D-BC63-6C755C3E1C5C}"/>
                </c:ext>
              </c:extLst>
            </c:dLbl>
            <c:dLbl>
              <c:idx val="3"/>
              <c:layout>
                <c:manualLayout>
                  <c:x val="9.9766276788217007E-2"/>
                  <c:y val="-3.9986001749781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EC0-4A9D-BC63-6C755C3E1C5C}"/>
                </c:ext>
              </c:extLst>
            </c:dLbl>
            <c:dLbl>
              <c:idx val="4"/>
              <c:layout>
                <c:manualLayout>
                  <c:x val="-0.20652947022398899"/>
                  <c:y val="-1.91245791245791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7EC0-4A9D-BC63-6C755C3E1C5C}"/>
                </c:ext>
              </c:extLst>
            </c:dLbl>
            <c:dLbl>
              <c:idx val="5"/>
              <c:layout>
                <c:manualLayout>
                  <c:x val="-7.4840096221109433E-3"/>
                  <c:y val="1.587721131126736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EC0-4A9D-BC63-6C755C3E1C5C}"/>
                </c:ext>
              </c:extLst>
            </c:dLbl>
            <c:dLbl>
              <c:idx val="6"/>
              <c:layout>
                <c:manualLayout>
                  <c:x val="1.954514678135749E-3"/>
                  <c:y val="-5.067912346638708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7EC0-4A9D-BC63-6C755C3E1C5C}"/>
                </c:ext>
              </c:extLst>
            </c:dLbl>
            <c:dLbl>
              <c:idx val="7"/>
              <c:layout>
                <c:manualLayout>
                  <c:x val="-4.510261576344908E-2"/>
                  <c:y val="2.515644989410066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EC0-4A9D-BC63-6C755C3E1C5C}"/>
                </c:ext>
              </c:extLst>
            </c:dLbl>
            <c:dLbl>
              <c:idx val="8"/>
              <c:layout>
                <c:manualLayout>
                  <c:x val="-7.4363631804168259E-2"/>
                  <c:y val="-3.5003478714837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7EC0-4A9D-BC63-6C755C3E1C5C}"/>
                </c:ext>
              </c:extLst>
            </c:dLbl>
            <c:dLbl>
              <c:idx val="9"/>
              <c:layout>
                <c:manualLayout>
                  <c:x val="-9.7747878602553323E-3"/>
                  <c:y val="-6.4900978286805064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7EC0-4A9D-BC63-6C755C3E1C5C}"/>
                </c:ext>
              </c:extLst>
            </c:dLbl>
            <c:spPr>
              <a:noFill/>
              <a:ln>
                <a:noFill/>
              </a:ln>
              <a:effectLst/>
            </c:spPr>
            <c:txPr>
              <a:bodyPr/>
              <a:lstStyle/>
              <a:p>
                <a:pPr>
                  <a:defRPr sz="900">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'T23'!$A$24:$A$33</c:f>
              <c:strCache>
                <c:ptCount val="10"/>
                <c:pt idx="0">
                  <c:v>De 15 a 19 años.</c:v>
                </c:pt>
                <c:pt idx="1">
                  <c:v>De 20 a 24 años.</c:v>
                </c:pt>
                <c:pt idx="2">
                  <c:v>De 25 a 29 años.</c:v>
                </c:pt>
                <c:pt idx="3">
                  <c:v>De 30 a 34 años.</c:v>
                </c:pt>
                <c:pt idx="4">
                  <c:v>De 35 a 39 años.</c:v>
                </c:pt>
                <c:pt idx="5">
                  <c:v>De 40 a 44 años.</c:v>
                </c:pt>
                <c:pt idx="6">
                  <c:v>De 45 a 49 años.</c:v>
                </c:pt>
                <c:pt idx="7">
                  <c:v>De 50 a 54 años.</c:v>
                </c:pt>
                <c:pt idx="8">
                  <c:v>De 55 a 59 años.</c:v>
                </c:pt>
                <c:pt idx="9">
                  <c:v>De 60 y más</c:v>
                </c:pt>
              </c:strCache>
            </c:strRef>
          </c:cat>
          <c:val>
            <c:numRef>
              <c:f>'T23'!$B$24:$B$33</c:f>
              <c:numCache>
                <c:formatCode>0.00%</c:formatCode>
                <c:ptCount val="10"/>
                <c:pt idx="0">
                  <c:v>2.7434383664874249E-2</c:v>
                </c:pt>
                <c:pt idx="1">
                  <c:v>0.12142666347537363</c:v>
                </c:pt>
                <c:pt idx="2">
                  <c:v>0.16346732136302272</c:v>
                </c:pt>
                <c:pt idx="3">
                  <c:v>0.15314374757390462</c:v>
                </c:pt>
                <c:pt idx="4">
                  <c:v>0.13793660692617951</c:v>
                </c:pt>
                <c:pt idx="5">
                  <c:v>0.11897766076370012</c:v>
                </c:pt>
                <c:pt idx="6">
                  <c:v>0.10595518602702345</c:v>
                </c:pt>
                <c:pt idx="7">
                  <c:v>7.9772514859226776E-2</c:v>
                </c:pt>
                <c:pt idx="8">
                  <c:v>5.5184194436376739E-2</c:v>
                </c:pt>
                <c:pt idx="9">
                  <c:v>3.6672288451425061E-2</c:v>
                </c:pt>
              </c:numCache>
            </c:numRef>
          </c:val>
          <c:extLst>
            <c:ext xmlns:c16="http://schemas.microsoft.com/office/drawing/2014/chart" uri="{C3380CC4-5D6E-409C-BE32-E72D297353CC}">
              <c16:uniqueId val="{0000000A-7EC0-4A9D-BC63-6C755C3E1C5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'F7'!$C$5</c:f>
              <c:strCache>
                <c:ptCount val="1"/>
                <c:pt idx="0">
                  <c:v>PIB</c:v>
                </c:pt>
              </c:strCache>
            </c:strRef>
          </c:tx>
          <c:spPr>
            <a:solidFill>
              <a:srgbClr val="FBBB27"/>
            </a:solidFill>
            <a:ln>
              <a:noFill/>
            </a:ln>
            <a:effectLst/>
          </c:spPr>
          <c:invertIfNegative val="0"/>
          <c:cat>
            <c:numRef>
              <c:f>'F7'!$B$6:$B$22</c:f>
              <c:numCache>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'F7'!$C$6:$C$22</c:f>
              <c:numCache>
                <c:formatCode>_-* #,##0_-;\-* #,##0_-;_-* "-"??_-;_-@_-</c:formatCode>
                <c:ptCount val="17"/>
                <c:pt idx="0">
                  <c:v>45266.923000000003</c:v>
                </c:pt>
                <c:pt idx="1">
                  <c:v>48731.224999999999</c:v>
                </c:pt>
                <c:pt idx="2">
                  <c:v>46693.767</c:v>
                </c:pt>
                <c:pt idx="3">
                  <c:v>50078.720000000001</c:v>
                </c:pt>
                <c:pt idx="4">
                  <c:v>53074.536999999997</c:v>
                </c:pt>
                <c:pt idx="5">
                  <c:v>53142.478000000003</c:v>
                </c:pt>
                <c:pt idx="6">
                  <c:v>50839.069000000003</c:v>
                </c:pt>
                <c:pt idx="7">
                  <c:v>55802.036999999997</c:v>
                </c:pt>
                <c:pt idx="8">
                  <c:v>52703.563000000002</c:v>
                </c:pt>
                <c:pt idx="9">
                  <c:v>57514.461000000003</c:v>
                </c:pt>
                <c:pt idx="10">
                  <c:v>57476.853000000003</c:v>
                </c:pt>
                <c:pt idx="11">
                  <c:v>61023.777000000002</c:v>
                </c:pt>
                <c:pt idx="12">
                  <c:v>62310.447999999997</c:v>
                </c:pt>
                <c:pt idx="13">
                  <c:v>63564.394999999997</c:v>
                </c:pt>
                <c:pt idx="14">
                  <c:v>67405.231</c:v>
                </c:pt>
                <c:pt idx="15">
                  <c:v>69886.756999999998</c:v>
                </c:pt>
                <c:pt idx="16">
                  <c:v>71065.243000000002</c:v>
                </c:pt>
              </c:numCache>
            </c:numRef>
          </c:val>
          <c:extLst>
            <c:ext xmlns:c16="http://schemas.microsoft.com/office/drawing/2014/chart" uri="{C3380CC4-5D6E-409C-BE32-E72D297353CC}">
              <c16:uniqueId val="{00000000-5228-4062-A37E-FA7DB6502CAB}"/>
            </c:ext>
          </c:extLst>
        </c:ser>
        <c:dLbls>
          <c:showLegendKey val="0"/>
          <c:showVal val="0"/>
          <c:showCatName val="0"/>
          <c:showSerName val="0"/>
          <c:showPercent val="0"/>
          <c:showBubbleSize val="0"/>
        </c:dLbls>
        <c:gapWidth val="150"/>
        <c:axId val="1432887520"/>
        <c:axId val="1432882944"/>
      </c:barChart>
      <c:lineChart>
        <c:grouping val="standard"/>
        <c:varyColors val="0"/>
        <c:ser>
          <c:idx val="2"/>
          <c:order val="1"/>
          <c:tx>
            <c:strRef>
              <c:f>'F7'!$D$5</c:f>
              <c:strCache>
                <c:ptCount val="1"/>
                <c:pt idx="0">
                  <c:v>Variación</c:v>
                </c:pt>
              </c:strCache>
            </c:strRef>
          </c:tx>
          <c:spPr>
            <a:ln w="28575" cap="rnd">
              <a:solidFill>
                <a:srgbClr val="95682B"/>
              </a:solidFill>
              <a:round/>
            </a:ln>
            <a:effectLst/>
          </c:spPr>
          <c:marker>
            <c:symbol val="none"/>
          </c:marker>
          <c:cat>
            <c:numRef>
              <c:f>'F7'!$B$6:$B$22</c:f>
              <c:numCache>
                <c:formatCode>0</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'F7'!$D$6:$D$22</c:f>
              <c:numCache>
                <c:formatCode>0.00%</c:formatCode>
                <c:ptCount val="17"/>
                <c:pt idx="1">
                  <c:v>7.6530538645182403E-2</c:v>
                </c:pt>
                <c:pt idx="2">
                  <c:v>-4.1810112509997416E-2</c:v>
                </c:pt>
                <c:pt idx="3">
                  <c:v>7.2492609131321564E-2</c:v>
                </c:pt>
                <c:pt idx="4">
                  <c:v>5.9822155997597291E-2</c:v>
                </c:pt>
                <c:pt idx="5">
                  <c:v>1.2801053733168916E-3</c:v>
                </c:pt>
                <c:pt idx="6">
                  <c:v>-4.3344026975934383E-2</c:v>
                </c:pt>
                <c:pt idx="7">
                  <c:v>9.762114251148056E-2</c:v>
                </c:pt>
                <c:pt idx="8">
                  <c:v>-5.5526180881174551E-2</c:v>
                </c:pt>
                <c:pt idx="9">
                  <c:v>9.128221558758752E-2</c:v>
                </c:pt>
                <c:pt idx="10">
                  <c:v>-6.5388772399345224E-4</c:v>
                </c:pt>
                <c:pt idx="11">
                  <c:v>6.1710476737478981E-2</c:v>
                </c:pt>
                <c:pt idx="12">
                  <c:v>2.1084748654610394E-2</c:v>
                </c:pt>
                <c:pt idx="13">
                  <c:v>2.0124185273070097E-2</c:v>
                </c:pt>
                <c:pt idx="14">
                  <c:v>6.0424330318883758E-2</c:v>
                </c:pt>
                <c:pt idx="15">
                  <c:v>3.6815035913162257E-2</c:v>
                </c:pt>
                <c:pt idx="16">
                  <c:v>1.6862794191466125E-2</c:v>
                </c:pt>
              </c:numCache>
            </c:numRef>
          </c:val>
          <c:smooth val="0"/>
          <c:extLst>
            <c:ext xmlns:c16="http://schemas.microsoft.com/office/drawing/2014/chart" uri="{C3380CC4-5D6E-409C-BE32-E72D297353CC}">
              <c16:uniqueId val="{00000001-5228-4062-A37E-FA7DB6502CAB}"/>
            </c:ext>
          </c:extLst>
        </c:ser>
        <c:dLbls>
          <c:showLegendKey val="0"/>
          <c:showVal val="0"/>
          <c:showCatName val="0"/>
          <c:showSerName val="0"/>
          <c:showPercent val="0"/>
          <c:showBubbleSize val="0"/>
        </c:dLbls>
        <c:marker val="1"/>
        <c:smooth val="0"/>
        <c:axId val="1275726960"/>
        <c:axId val="1275725296"/>
      </c:lineChart>
      <c:catAx>
        <c:axId val="143288752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432882944"/>
        <c:crosses val="autoZero"/>
        <c:auto val="1"/>
        <c:lblAlgn val="ctr"/>
        <c:lblOffset val="100"/>
        <c:noMultiLvlLbl val="0"/>
      </c:catAx>
      <c:valAx>
        <c:axId val="143288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a:t>Millones de pesos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432887520"/>
        <c:crosses val="autoZero"/>
        <c:crossBetween val="between"/>
      </c:valAx>
      <c:valAx>
        <c:axId val="1275725296"/>
        <c:scaling>
          <c:orientation val="minMax"/>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a:t>Variación,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275726960"/>
        <c:crosses val="max"/>
        <c:crossBetween val="between"/>
      </c:valAx>
      <c:catAx>
        <c:axId val="1275726960"/>
        <c:scaling>
          <c:orientation val="minMax"/>
        </c:scaling>
        <c:delete val="1"/>
        <c:axPos val="b"/>
        <c:numFmt formatCode="0" sourceLinked="1"/>
        <c:majorTickMark val="out"/>
        <c:minorTickMark val="none"/>
        <c:tickLblPos val="nextTo"/>
        <c:crossAx val="127572529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7D26-492E-BA8A-7E48C0A60511}"/>
              </c:ext>
            </c:extLst>
          </c:dPt>
          <c:dPt>
            <c:idx val="1"/>
            <c:invertIfNegative val="0"/>
            <c:bubble3D val="0"/>
            <c:spPr>
              <a:solidFill>
                <a:srgbClr val="7C878E"/>
              </a:solidFill>
              <a:ln>
                <a:noFill/>
              </a:ln>
              <a:effectLst/>
            </c:spPr>
            <c:extLst>
              <c:ext xmlns:c16="http://schemas.microsoft.com/office/drawing/2014/chart" uri="{C3380CC4-5D6E-409C-BE32-E72D297353CC}">
                <c16:uniqueId val="{00000003-7D26-492E-BA8A-7E48C0A60511}"/>
              </c:ext>
            </c:extLst>
          </c:dPt>
          <c:dPt>
            <c:idx val="2"/>
            <c:invertIfNegative val="0"/>
            <c:bubble3D val="0"/>
            <c:spPr>
              <a:solidFill>
                <a:srgbClr val="7C878E"/>
              </a:solidFill>
              <a:ln>
                <a:noFill/>
              </a:ln>
              <a:effectLst/>
            </c:spPr>
            <c:extLst>
              <c:ext xmlns:c16="http://schemas.microsoft.com/office/drawing/2014/chart" uri="{C3380CC4-5D6E-409C-BE32-E72D297353CC}">
                <c16:uniqueId val="{00000005-7D26-492E-BA8A-7E48C0A60511}"/>
              </c:ext>
            </c:extLst>
          </c:dPt>
          <c:dPt>
            <c:idx val="3"/>
            <c:invertIfNegative val="0"/>
            <c:bubble3D val="0"/>
            <c:spPr>
              <a:solidFill>
                <a:srgbClr val="7C878E"/>
              </a:solidFill>
              <a:ln>
                <a:noFill/>
              </a:ln>
              <a:effectLst/>
            </c:spPr>
            <c:extLst>
              <c:ext xmlns:c16="http://schemas.microsoft.com/office/drawing/2014/chart" uri="{C3380CC4-5D6E-409C-BE32-E72D297353CC}">
                <c16:uniqueId val="{00000007-7D26-492E-BA8A-7E48C0A60511}"/>
              </c:ext>
            </c:extLst>
          </c:dPt>
          <c:dPt>
            <c:idx val="4"/>
            <c:invertIfNegative val="0"/>
            <c:bubble3D val="0"/>
            <c:spPr>
              <a:solidFill>
                <a:srgbClr val="7C878E"/>
              </a:solidFill>
              <a:ln>
                <a:noFill/>
              </a:ln>
              <a:effectLst/>
            </c:spPr>
            <c:extLst>
              <c:ext xmlns:c16="http://schemas.microsoft.com/office/drawing/2014/chart" uri="{C3380CC4-5D6E-409C-BE32-E72D297353CC}">
                <c16:uniqueId val="{00000009-7D26-492E-BA8A-7E48C0A60511}"/>
              </c:ext>
            </c:extLst>
          </c:dPt>
          <c:dPt>
            <c:idx val="5"/>
            <c:invertIfNegative val="0"/>
            <c:bubble3D val="0"/>
            <c:spPr>
              <a:solidFill>
                <a:srgbClr val="7C878E"/>
              </a:solidFill>
              <a:ln>
                <a:noFill/>
              </a:ln>
              <a:effectLst/>
            </c:spPr>
            <c:extLst>
              <c:ext xmlns:c16="http://schemas.microsoft.com/office/drawing/2014/chart" uri="{C3380CC4-5D6E-409C-BE32-E72D297353CC}">
                <c16:uniqueId val="{0000000B-7D26-492E-BA8A-7E48C0A60511}"/>
              </c:ext>
            </c:extLst>
          </c:dPt>
          <c:dPt>
            <c:idx val="6"/>
            <c:invertIfNegative val="0"/>
            <c:bubble3D val="0"/>
            <c:spPr>
              <a:solidFill>
                <a:srgbClr val="7C878E"/>
              </a:solidFill>
              <a:ln>
                <a:noFill/>
              </a:ln>
              <a:effectLst/>
            </c:spPr>
            <c:extLst>
              <c:ext xmlns:c16="http://schemas.microsoft.com/office/drawing/2014/chart" uri="{C3380CC4-5D6E-409C-BE32-E72D297353CC}">
                <c16:uniqueId val="{0000000D-7D26-492E-BA8A-7E48C0A60511}"/>
              </c:ext>
            </c:extLst>
          </c:dPt>
          <c:dPt>
            <c:idx val="7"/>
            <c:invertIfNegative val="0"/>
            <c:bubble3D val="0"/>
            <c:spPr>
              <a:solidFill>
                <a:srgbClr val="7C878E"/>
              </a:solidFill>
              <a:ln>
                <a:noFill/>
              </a:ln>
              <a:effectLst/>
            </c:spPr>
            <c:extLst>
              <c:ext xmlns:c16="http://schemas.microsoft.com/office/drawing/2014/chart" uri="{C3380CC4-5D6E-409C-BE32-E72D297353CC}">
                <c16:uniqueId val="{0000000F-7D26-492E-BA8A-7E48C0A60511}"/>
              </c:ext>
            </c:extLst>
          </c:dPt>
          <c:dPt>
            <c:idx val="8"/>
            <c:invertIfNegative val="0"/>
            <c:bubble3D val="0"/>
            <c:spPr>
              <a:solidFill>
                <a:srgbClr val="7C878E"/>
              </a:solidFill>
              <a:ln>
                <a:noFill/>
              </a:ln>
              <a:effectLst/>
            </c:spPr>
            <c:extLst>
              <c:ext xmlns:c16="http://schemas.microsoft.com/office/drawing/2014/chart" uri="{C3380CC4-5D6E-409C-BE32-E72D297353CC}">
                <c16:uniqueId val="{00000011-7D26-492E-BA8A-7E48C0A60511}"/>
              </c:ext>
            </c:extLst>
          </c:dPt>
          <c:dPt>
            <c:idx val="9"/>
            <c:invertIfNegative val="0"/>
            <c:bubble3D val="0"/>
            <c:spPr>
              <a:solidFill>
                <a:srgbClr val="7C878E"/>
              </a:solidFill>
              <a:ln>
                <a:noFill/>
              </a:ln>
              <a:effectLst/>
            </c:spPr>
            <c:extLst>
              <c:ext xmlns:c16="http://schemas.microsoft.com/office/drawing/2014/chart" uri="{C3380CC4-5D6E-409C-BE32-E72D297353CC}">
                <c16:uniqueId val="{00000013-7D26-492E-BA8A-7E48C0A60511}"/>
              </c:ext>
            </c:extLst>
          </c:dPt>
          <c:dPt>
            <c:idx val="10"/>
            <c:invertIfNegative val="0"/>
            <c:bubble3D val="0"/>
            <c:spPr>
              <a:solidFill>
                <a:srgbClr val="7C878E"/>
              </a:solidFill>
              <a:ln>
                <a:noFill/>
              </a:ln>
              <a:effectLst/>
            </c:spPr>
            <c:extLst>
              <c:ext xmlns:c16="http://schemas.microsoft.com/office/drawing/2014/chart" uri="{C3380CC4-5D6E-409C-BE32-E72D297353CC}">
                <c16:uniqueId val="{00000015-7D26-492E-BA8A-7E48C0A60511}"/>
              </c:ext>
            </c:extLst>
          </c:dPt>
          <c:dPt>
            <c:idx val="11"/>
            <c:invertIfNegative val="0"/>
            <c:bubble3D val="0"/>
            <c:spPr>
              <a:solidFill>
                <a:srgbClr val="7C878E"/>
              </a:solidFill>
              <a:ln>
                <a:noFill/>
              </a:ln>
              <a:effectLst/>
            </c:spPr>
            <c:extLst>
              <c:ext xmlns:c16="http://schemas.microsoft.com/office/drawing/2014/chart" uri="{C3380CC4-5D6E-409C-BE32-E72D297353CC}">
                <c16:uniqueId val="{00000017-7D26-492E-BA8A-7E48C0A60511}"/>
              </c:ext>
            </c:extLst>
          </c:dPt>
          <c:dPt>
            <c:idx val="12"/>
            <c:invertIfNegative val="0"/>
            <c:bubble3D val="0"/>
            <c:spPr>
              <a:solidFill>
                <a:srgbClr val="7C878E"/>
              </a:solidFill>
              <a:ln>
                <a:noFill/>
              </a:ln>
              <a:effectLst/>
            </c:spPr>
            <c:extLst>
              <c:ext xmlns:c16="http://schemas.microsoft.com/office/drawing/2014/chart" uri="{C3380CC4-5D6E-409C-BE32-E72D297353CC}">
                <c16:uniqueId val="{00000019-7D26-492E-BA8A-7E48C0A60511}"/>
              </c:ext>
            </c:extLst>
          </c:dPt>
          <c:dPt>
            <c:idx val="13"/>
            <c:invertIfNegative val="0"/>
            <c:bubble3D val="0"/>
            <c:spPr>
              <a:solidFill>
                <a:srgbClr val="7C878E"/>
              </a:solidFill>
              <a:ln>
                <a:noFill/>
              </a:ln>
              <a:effectLst/>
            </c:spPr>
            <c:extLst>
              <c:ext xmlns:c16="http://schemas.microsoft.com/office/drawing/2014/chart" uri="{C3380CC4-5D6E-409C-BE32-E72D297353CC}">
                <c16:uniqueId val="{0000001B-7D26-492E-BA8A-7E48C0A60511}"/>
              </c:ext>
            </c:extLst>
          </c:dPt>
          <c:dPt>
            <c:idx val="14"/>
            <c:invertIfNegative val="0"/>
            <c:bubble3D val="0"/>
            <c:spPr>
              <a:solidFill>
                <a:srgbClr val="7C878E"/>
              </a:solidFill>
              <a:ln>
                <a:noFill/>
              </a:ln>
              <a:effectLst/>
            </c:spPr>
            <c:extLst>
              <c:ext xmlns:c16="http://schemas.microsoft.com/office/drawing/2014/chart" uri="{C3380CC4-5D6E-409C-BE32-E72D297353CC}">
                <c16:uniqueId val="{0000001D-7D26-492E-BA8A-7E48C0A60511}"/>
              </c:ext>
            </c:extLst>
          </c:dPt>
          <c:dPt>
            <c:idx val="15"/>
            <c:invertIfNegative val="0"/>
            <c:bubble3D val="0"/>
            <c:spPr>
              <a:solidFill>
                <a:srgbClr val="7C878E"/>
              </a:solidFill>
              <a:ln>
                <a:noFill/>
              </a:ln>
              <a:effectLst/>
            </c:spPr>
            <c:extLst>
              <c:ext xmlns:c16="http://schemas.microsoft.com/office/drawing/2014/chart" uri="{C3380CC4-5D6E-409C-BE32-E72D297353CC}">
                <c16:uniqueId val="{0000001F-7D26-492E-BA8A-7E48C0A60511}"/>
              </c:ext>
            </c:extLst>
          </c:dPt>
          <c:dPt>
            <c:idx val="16"/>
            <c:invertIfNegative val="0"/>
            <c:bubble3D val="0"/>
            <c:spPr>
              <a:solidFill>
                <a:srgbClr val="7C878E"/>
              </a:solidFill>
              <a:ln>
                <a:noFill/>
              </a:ln>
              <a:effectLst/>
            </c:spPr>
            <c:extLst>
              <c:ext xmlns:c16="http://schemas.microsoft.com/office/drawing/2014/chart" uri="{C3380CC4-5D6E-409C-BE32-E72D297353CC}">
                <c16:uniqueId val="{00000021-7D26-492E-BA8A-7E48C0A60511}"/>
              </c:ext>
            </c:extLst>
          </c:dPt>
          <c:dPt>
            <c:idx val="17"/>
            <c:invertIfNegative val="0"/>
            <c:bubble3D val="0"/>
            <c:spPr>
              <a:solidFill>
                <a:srgbClr val="7C878E"/>
              </a:solidFill>
              <a:ln>
                <a:noFill/>
              </a:ln>
              <a:effectLst/>
            </c:spPr>
            <c:extLst>
              <c:ext xmlns:c16="http://schemas.microsoft.com/office/drawing/2014/chart" uri="{C3380CC4-5D6E-409C-BE32-E72D297353CC}">
                <c16:uniqueId val="{00000023-7D26-492E-BA8A-7E48C0A60511}"/>
              </c:ext>
            </c:extLst>
          </c:dPt>
          <c:dPt>
            <c:idx val="20"/>
            <c:invertIfNegative val="0"/>
            <c:bubble3D val="0"/>
            <c:spPr>
              <a:solidFill>
                <a:srgbClr val="95682B"/>
              </a:solidFill>
              <a:ln>
                <a:noFill/>
              </a:ln>
              <a:effectLst/>
            </c:spPr>
            <c:extLst>
              <c:ext xmlns:c16="http://schemas.microsoft.com/office/drawing/2014/chart" uri="{C3380CC4-5D6E-409C-BE32-E72D297353CC}">
                <c16:uniqueId val="{00000025-7D26-492E-BA8A-7E48C0A60511}"/>
              </c:ext>
            </c:extLst>
          </c:dPt>
          <c:dPt>
            <c:idx val="23"/>
            <c:invertIfNegative val="0"/>
            <c:bubble3D val="0"/>
            <c:spPr>
              <a:solidFill>
                <a:srgbClr val="FBBB27"/>
              </a:solidFill>
              <a:ln>
                <a:noFill/>
              </a:ln>
              <a:effectLst/>
            </c:spPr>
            <c:extLst>
              <c:ext xmlns:c16="http://schemas.microsoft.com/office/drawing/2014/chart" uri="{C3380CC4-5D6E-409C-BE32-E72D297353CC}">
                <c16:uniqueId val="{00000027-7D26-492E-BA8A-7E48C0A6051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'F97'!$A$6:$A$38</c:f>
              <c:strCache>
                <c:ptCount val="33"/>
                <c:pt idx="0">
                  <c:v>Tlaxcala</c:v>
                </c:pt>
                <c:pt idx="1">
                  <c:v>Tamaulipas</c:v>
                </c:pt>
                <c:pt idx="2">
                  <c:v>Baja California Sur</c:v>
                </c:pt>
                <c:pt idx="3">
                  <c:v>Colima</c:v>
                </c:pt>
                <c:pt idx="4">
                  <c:v>Morelos</c:v>
                </c:pt>
                <c:pt idx="5">
                  <c:v>Sonora</c:v>
                </c:pt>
                <c:pt idx="6">
                  <c:v>Quintana Roo</c:v>
                </c:pt>
                <c:pt idx="7">
                  <c:v>Durango</c:v>
                </c:pt>
                <c:pt idx="8">
                  <c:v>Michoacán</c:v>
                </c:pt>
                <c:pt idx="9">
                  <c:v>Veracruz</c:v>
                </c:pt>
                <c:pt idx="10">
                  <c:v>Sinaloa</c:v>
                </c:pt>
                <c:pt idx="11">
                  <c:v>Aguascalientes</c:v>
                </c:pt>
                <c:pt idx="12">
                  <c:v>Puebla</c:v>
                </c:pt>
                <c:pt idx="13">
                  <c:v>Hidalgo</c:v>
                </c:pt>
                <c:pt idx="14">
                  <c:v>Yucatán</c:v>
                </c:pt>
                <c:pt idx="15">
                  <c:v>Chihuahua</c:v>
                </c:pt>
                <c:pt idx="16">
                  <c:v>Nayarit</c:v>
                </c:pt>
                <c:pt idx="17">
                  <c:v>San Luis Potosí</c:v>
                </c:pt>
                <c:pt idx="18">
                  <c:v>Guanajuato</c:v>
                </c:pt>
                <c:pt idx="19">
                  <c:v>Zacatecas</c:v>
                </c:pt>
                <c:pt idx="20">
                  <c:v>Nacional</c:v>
                </c:pt>
                <c:pt idx="21">
                  <c:v>Estado de México</c:v>
                </c:pt>
                <c:pt idx="22">
                  <c:v>Nuevo León</c:v>
                </c:pt>
                <c:pt idx="23">
                  <c:v>Jalisco</c:v>
                </c:pt>
                <c:pt idx="24">
                  <c:v>Chiapas</c:v>
                </c:pt>
                <c:pt idx="25">
                  <c:v>Ciudad de México</c:v>
                </c:pt>
                <c:pt idx="26">
                  <c:v>Baja California</c:v>
                </c:pt>
                <c:pt idx="27">
                  <c:v>Coahuila</c:v>
                </c:pt>
                <c:pt idx="28">
                  <c:v>Guerrero</c:v>
                </c:pt>
                <c:pt idx="29">
                  <c:v>Campeche</c:v>
                </c:pt>
                <c:pt idx="30">
                  <c:v>Querétaro</c:v>
                </c:pt>
                <c:pt idx="31">
                  <c:v>Tabasco</c:v>
                </c:pt>
                <c:pt idx="32">
                  <c:v>Oaxaca</c:v>
                </c:pt>
              </c:strCache>
            </c:strRef>
          </c:cat>
          <c:val>
            <c:numRef>
              <c:f>'F97'!$B$6:$B$38</c:f>
              <c:numCache>
                <c:formatCode>0.0</c:formatCode>
                <c:ptCount val="33"/>
                <c:pt idx="0">
                  <c:v>-44.852926651137999</c:v>
                </c:pt>
                <c:pt idx="1">
                  <c:v>-42.117388717228998</c:v>
                </c:pt>
                <c:pt idx="2">
                  <c:v>-32.911883583211001</c:v>
                </c:pt>
                <c:pt idx="3">
                  <c:v>-29.289337790139001</c:v>
                </c:pt>
                <c:pt idx="4">
                  <c:v>-26.601040577467</c:v>
                </c:pt>
                <c:pt idx="5">
                  <c:v>-22.662425544994001</c:v>
                </c:pt>
                <c:pt idx="6">
                  <c:v>-21.894472458285001</c:v>
                </c:pt>
                <c:pt idx="7">
                  <c:v>-20.851724349554001</c:v>
                </c:pt>
                <c:pt idx="8">
                  <c:v>-19.845531172573001</c:v>
                </c:pt>
                <c:pt idx="9">
                  <c:v>-18.705772644006998</c:v>
                </c:pt>
                <c:pt idx="10">
                  <c:v>-18.042797293140001</c:v>
                </c:pt>
                <c:pt idx="11">
                  <c:v>-16.879406101623001</c:v>
                </c:pt>
                <c:pt idx="12">
                  <c:v>-15.646897364168</c:v>
                </c:pt>
                <c:pt idx="13">
                  <c:v>-14.940658187465999</c:v>
                </c:pt>
                <c:pt idx="14">
                  <c:v>-11.640448079127999</c:v>
                </c:pt>
                <c:pt idx="15">
                  <c:v>-11.346678314166001</c:v>
                </c:pt>
                <c:pt idx="16">
                  <c:v>-11.208859920421</c:v>
                </c:pt>
                <c:pt idx="17">
                  <c:v>-10.565301665102</c:v>
                </c:pt>
                <c:pt idx="18">
                  <c:v>-9.2060271298849994</c:v>
                </c:pt>
                <c:pt idx="19">
                  <c:v>-8.5458968247179996</c:v>
                </c:pt>
                <c:pt idx="20">
                  <c:v>-7.8398289360979998</c:v>
                </c:pt>
                <c:pt idx="21">
                  <c:v>-6.6499047297380001</c:v>
                </c:pt>
                <c:pt idx="22">
                  <c:v>-4.8194204511830003</c:v>
                </c:pt>
                <c:pt idx="23">
                  <c:v>-0.92029380626299995</c:v>
                </c:pt>
                <c:pt idx="24">
                  <c:v>0.41495219258499999</c:v>
                </c:pt>
                <c:pt idx="25">
                  <c:v>1.2521356722450001</c:v>
                </c:pt>
                <c:pt idx="26">
                  <c:v>1.619873484824</c:v>
                </c:pt>
                <c:pt idx="27">
                  <c:v>5.2521687084930004</c:v>
                </c:pt>
                <c:pt idx="28">
                  <c:v>6.1195857550010002</c:v>
                </c:pt>
                <c:pt idx="29">
                  <c:v>8.9652455821599997</c:v>
                </c:pt>
                <c:pt idx="30">
                  <c:v>10.920202922592001</c:v>
                </c:pt>
                <c:pt idx="31">
                  <c:v>27.892324191817998</c:v>
                </c:pt>
                <c:pt idx="32">
                  <c:v>83.839536178979998</c:v>
                </c:pt>
              </c:numCache>
            </c:numRef>
          </c:val>
          <c:extLst>
            <c:ext xmlns:c16="http://schemas.microsoft.com/office/drawing/2014/chart" uri="{C3380CC4-5D6E-409C-BE32-E72D297353CC}">
              <c16:uniqueId val="{00000028-7D26-492E-BA8A-7E48C0A60511}"/>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'F98'!$C$5</c:f>
              <c:strCache>
                <c:ptCount val="1"/>
                <c:pt idx="0">
                  <c:v>Variación</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74C5-4D7A-A1D9-BCD1DD111FA8}"/>
              </c:ext>
            </c:extLst>
          </c:dPt>
          <c:dPt>
            <c:idx val="22"/>
            <c:invertIfNegative val="0"/>
            <c:bubble3D val="0"/>
            <c:spPr>
              <a:solidFill>
                <a:srgbClr val="7C878E"/>
              </a:solidFill>
              <a:ln>
                <a:noFill/>
              </a:ln>
              <a:effectLst/>
            </c:spPr>
            <c:extLst>
              <c:ext xmlns:c16="http://schemas.microsoft.com/office/drawing/2014/chart" uri="{C3380CC4-5D6E-409C-BE32-E72D297353CC}">
                <c16:uniqueId val="{00000003-74C5-4D7A-A1D9-BCD1DD111FA8}"/>
              </c:ext>
            </c:extLst>
          </c:dPt>
          <c:dPt>
            <c:idx val="34"/>
            <c:invertIfNegative val="0"/>
            <c:bubble3D val="0"/>
            <c:spPr>
              <a:solidFill>
                <a:srgbClr val="7C878E"/>
              </a:solidFill>
              <a:ln>
                <a:noFill/>
              </a:ln>
              <a:effectLst/>
            </c:spPr>
            <c:extLst>
              <c:ext xmlns:c16="http://schemas.microsoft.com/office/drawing/2014/chart" uri="{C3380CC4-5D6E-409C-BE32-E72D297353CC}">
                <c16:uniqueId val="{00000005-74C5-4D7A-A1D9-BCD1DD111FA8}"/>
              </c:ext>
            </c:extLst>
          </c:dPt>
          <c:dPt>
            <c:idx val="46"/>
            <c:invertIfNegative val="0"/>
            <c:bubble3D val="0"/>
            <c:spPr>
              <a:solidFill>
                <a:srgbClr val="7C878E"/>
              </a:solidFill>
              <a:ln>
                <a:noFill/>
              </a:ln>
              <a:effectLst/>
            </c:spPr>
            <c:extLst>
              <c:ext xmlns:c16="http://schemas.microsoft.com/office/drawing/2014/chart" uri="{C3380CC4-5D6E-409C-BE32-E72D297353CC}">
                <c16:uniqueId val="{00000007-74C5-4D7A-A1D9-BCD1DD111FA8}"/>
              </c:ext>
            </c:extLst>
          </c:dPt>
          <c:dPt>
            <c:idx val="58"/>
            <c:invertIfNegative val="0"/>
            <c:bubble3D val="0"/>
            <c:spPr>
              <a:solidFill>
                <a:srgbClr val="7C878E"/>
              </a:solidFill>
              <a:ln>
                <a:noFill/>
              </a:ln>
              <a:effectLst/>
            </c:spPr>
            <c:extLst>
              <c:ext xmlns:c16="http://schemas.microsoft.com/office/drawing/2014/chart" uri="{C3380CC4-5D6E-409C-BE32-E72D297353CC}">
                <c16:uniqueId val="{00000009-74C5-4D7A-A1D9-BCD1DD111FA8}"/>
              </c:ext>
            </c:extLst>
          </c:dPt>
          <c:dPt>
            <c:idx val="70"/>
            <c:invertIfNegative val="0"/>
            <c:bubble3D val="0"/>
            <c:spPr>
              <a:solidFill>
                <a:srgbClr val="7C878E"/>
              </a:solidFill>
              <a:ln>
                <a:noFill/>
              </a:ln>
              <a:effectLst/>
            </c:spPr>
            <c:extLst>
              <c:ext xmlns:c16="http://schemas.microsoft.com/office/drawing/2014/chart" uri="{C3380CC4-5D6E-409C-BE32-E72D297353CC}">
                <c16:uniqueId val="{0000000B-74C5-4D7A-A1D9-BCD1DD111FA8}"/>
              </c:ext>
            </c:extLst>
          </c:dPt>
          <c:dPt>
            <c:idx val="82"/>
            <c:invertIfNegative val="0"/>
            <c:bubble3D val="0"/>
            <c:spPr>
              <a:solidFill>
                <a:srgbClr val="7C878E"/>
              </a:solidFill>
              <a:ln>
                <a:noFill/>
              </a:ln>
              <a:effectLst/>
            </c:spPr>
            <c:extLst>
              <c:ext xmlns:c16="http://schemas.microsoft.com/office/drawing/2014/chart" uri="{C3380CC4-5D6E-409C-BE32-E72D297353CC}">
                <c16:uniqueId val="{0000000D-74C5-4D7A-A1D9-BCD1DD111FA8}"/>
              </c:ext>
            </c:extLst>
          </c:dPt>
          <c:dPt>
            <c:idx val="94"/>
            <c:invertIfNegative val="0"/>
            <c:bubble3D val="0"/>
            <c:spPr>
              <a:solidFill>
                <a:srgbClr val="FBBB27"/>
              </a:solidFill>
              <a:ln>
                <a:noFill/>
              </a:ln>
              <a:effectLst/>
            </c:spPr>
            <c:extLst>
              <c:ext xmlns:c16="http://schemas.microsoft.com/office/drawing/2014/chart" uri="{C3380CC4-5D6E-409C-BE32-E72D297353CC}">
                <c16:uniqueId val="{0000000F-74C5-4D7A-A1D9-BCD1DD111FA8}"/>
              </c:ext>
            </c:extLst>
          </c:dPt>
          <c:cat>
            <c:multiLvlStrRef>
              <c:f>'F98'!$A$6:$B$100</c:f>
              <c:multiLvlStrCache>
                <c:ptCount val="9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lvl>
                <c:lvl>
                  <c:pt idx="0">
                    <c:v>2013</c:v>
                  </c:pt>
                  <c:pt idx="12">
                    <c:v>2014</c:v>
                  </c:pt>
                  <c:pt idx="24">
                    <c:v>2015</c:v>
                  </c:pt>
                  <c:pt idx="36">
                    <c:v>2016</c:v>
                  </c:pt>
                  <c:pt idx="48">
                    <c:v>2017</c:v>
                  </c:pt>
                  <c:pt idx="60">
                    <c:v>2018</c:v>
                  </c:pt>
                  <c:pt idx="72">
                    <c:v>2019</c:v>
                  </c:pt>
                  <c:pt idx="84">
                    <c:v>2020</c:v>
                  </c:pt>
                </c:lvl>
              </c:multiLvlStrCache>
            </c:multiLvlStrRef>
          </c:cat>
          <c:val>
            <c:numRef>
              <c:f>'F98'!$C$6:$C$100</c:f>
              <c:numCache>
                <c:formatCode>0.0</c:formatCode>
                <c:ptCount val="95"/>
                <c:pt idx="0">
                  <c:v>4.3487030115919998</c:v>
                </c:pt>
                <c:pt idx="1">
                  <c:v>7.6582664883000001E-2</c:v>
                </c:pt>
                <c:pt idx="2">
                  <c:v>-5.3108538625669999</c:v>
                </c:pt>
                <c:pt idx="3">
                  <c:v>9.7671918075280004</c:v>
                </c:pt>
                <c:pt idx="4">
                  <c:v>-0.25058589442700002</c:v>
                </c:pt>
                <c:pt idx="5">
                  <c:v>0.414110519191</c:v>
                </c:pt>
                <c:pt idx="6">
                  <c:v>8.5280127490620004</c:v>
                </c:pt>
                <c:pt idx="7">
                  <c:v>9.3677059504359992</c:v>
                </c:pt>
                <c:pt idx="8">
                  <c:v>8.7004190928170004</c:v>
                </c:pt>
                <c:pt idx="9">
                  <c:v>10.349312481681</c:v>
                </c:pt>
                <c:pt idx="10">
                  <c:v>8.4345489087800001</c:v>
                </c:pt>
                <c:pt idx="11">
                  <c:v>7.3453727455460003</c:v>
                </c:pt>
                <c:pt idx="12">
                  <c:v>12.680306041659</c:v>
                </c:pt>
                <c:pt idx="13">
                  <c:v>10.473254192744999</c:v>
                </c:pt>
                <c:pt idx="14">
                  <c:v>17.077385479703999</c:v>
                </c:pt>
                <c:pt idx="15">
                  <c:v>10.079548218317001</c:v>
                </c:pt>
                <c:pt idx="16">
                  <c:v>19.197242984430002</c:v>
                </c:pt>
                <c:pt idx="17">
                  <c:v>14.834136043873</c:v>
                </c:pt>
                <c:pt idx="18">
                  <c:v>12.099187700177</c:v>
                </c:pt>
                <c:pt idx="19">
                  <c:v>7.1975577726460003</c:v>
                </c:pt>
                <c:pt idx="20">
                  <c:v>15.484533073288</c:v>
                </c:pt>
                <c:pt idx="21">
                  <c:v>9.2239745198709997</c:v>
                </c:pt>
                <c:pt idx="22">
                  <c:v>10.835509286597</c:v>
                </c:pt>
                <c:pt idx="23">
                  <c:v>15.346389089086999</c:v>
                </c:pt>
                <c:pt idx="24">
                  <c:v>12.579759439946001</c:v>
                </c:pt>
                <c:pt idx="25">
                  <c:v>12.338001040810999</c:v>
                </c:pt>
                <c:pt idx="26">
                  <c:v>6.0902314335070002</c:v>
                </c:pt>
                <c:pt idx="27">
                  <c:v>3.9896813990990001</c:v>
                </c:pt>
                <c:pt idx="28">
                  <c:v>0.95887061968300003</c:v>
                </c:pt>
                <c:pt idx="29">
                  <c:v>3.5019817379179998</c:v>
                </c:pt>
                <c:pt idx="30">
                  <c:v>4.3465300625790002</c:v>
                </c:pt>
                <c:pt idx="31">
                  <c:v>3.3935577844520002</c:v>
                </c:pt>
                <c:pt idx="32">
                  <c:v>2.570206030909</c:v>
                </c:pt>
                <c:pt idx="33">
                  <c:v>1.2494437712590001</c:v>
                </c:pt>
                <c:pt idx="34">
                  <c:v>1.087734873564</c:v>
                </c:pt>
                <c:pt idx="35">
                  <c:v>3.7344238486369998</c:v>
                </c:pt>
                <c:pt idx="36">
                  <c:v>-1.5738654989509999</c:v>
                </c:pt>
                <c:pt idx="37">
                  <c:v>1.6695131282539999</c:v>
                </c:pt>
                <c:pt idx="38">
                  <c:v>0.23010540920799999</c:v>
                </c:pt>
                <c:pt idx="39">
                  <c:v>5.4652119319960004</c:v>
                </c:pt>
                <c:pt idx="40">
                  <c:v>1.111378291748</c:v>
                </c:pt>
                <c:pt idx="41">
                  <c:v>2.4527730429560002</c:v>
                </c:pt>
                <c:pt idx="42">
                  <c:v>-1.7358286718210001</c:v>
                </c:pt>
                <c:pt idx="43">
                  <c:v>2.2416878357560002</c:v>
                </c:pt>
                <c:pt idx="44">
                  <c:v>-1.3006739395589999</c:v>
                </c:pt>
                <c:pt idx="45">
                  <c:v>-4.9677662024230003</c:v>
                </c:pt>
                <c:pt idx="46">
                  <c:v>-2.988221285471</c:v>
                </c:pt>
                <c:pt idx="47">
                  <c:v>-3.4848418140419999</c:v>
                </c:pt>
                <c:pt idx="48">
                  <c:v>-2.5298799266069998</c:v>
                </c:pt>
                <c:pt idx="49">
                  <c:v>-1.157186566452</c:v>
                </c:pt>
                <c:pt idx="50">
                  <c:v>6.9683654010130001</c:v>
                </c:pt>
                <c:pt idx="51">
                  <c:v>-4.3191117300949999</c:v>
                </c:pt>
                <c:pt idx="52">
                  <c:v>4.2380905961649997</c:v>
                </c:pt>
                <c:pt idx="53">
                  <c:v>5.4636859192429998</c:v>
                </c:pt>
                <c:pt idx="54">
                  <c:v>1.5273909852259999</c:v>
                </c:pt>
                <c:pt idx="55">
                  <c:v>2.6932640655109998</c:v>
                </c:pt>
                <c:pt idx="56">
                  <c:v>0.181208587384</c:v>
                </c:pt>
                <c:pt idx="57">
                  <c:v>1.267641743128</c:v>
                </c:pt>
                <c:pt idx="58">
                  <c:v>0.98409371659199996</c:v>
                </c:pt>
                <c:pt idx="59">
                  <c:v>2.1471746307820001</c:v>
                </c:pt>
                <c:pt idx="60">
                  <c:v>5.5887659521910003</c:v>
                </c:pt>
                <c:pt idx="61">
                  <c:v>3.5435873085780001</c:v>
                </c:pt>
                <c:pt idx="62">
                  <c:v>-1.2426325072990001</c:v>
                </c:pt>
                <c:pt idx="63">
                  <c:v>8.1366238901679999</c:v>
                </c:pt>
                <c:pt idx="64">
                  <c:v>2.6076118314240002</c:v>
                </c:pt>
                <c:pt idx="65">
                  <c:v>1.9203482929469999</c:v>
                </c:pt>
                <c:pt idx="66">
                  <c:v>2.9982546931980001</c:v>
                </c:pt>
                <c:pt idx="67">
                  <c:v>3.8494768891889999</c:v>
                </c:pt>
                <c:pt idx="68">
                  <c:v>1.614512839034</c:v>
                </c:pt>
                <c:pt idx="69">
                  <c:v>4.5580379523410004</c:v>
                </c:pt>
                <c:pt idx="70">
                  <c:v>0.72265866940900003</c:v>
                </c:pt>
                <c:pt idx="71">
                  <c:v>-7.5721453603680002</c:v>
                </c:pt>
                <c:pt idx="72">
                  <c:v>-5.0513538577999997</c:v>
                </c:pt>
                <c:pt idx="73">
                  <c:v>-0.69676986880000003</c:v>
                </c:pt>
                <c:pt idx="74">
                  <c:v>4.85179044778</c:v>
                </c:pt>
                <c:pt idx="75">
                  <c:v>1.9652816050049999</c:v>
                </c:pt>
                <c:pt idx="76">
                  <c:v>4.2528657534779999</c:v>
                </c:pt>
                <c:pt idx="77">
                  <c:v>0.26740488785799998</c:v>
                </c:pt>
                <c:pt idx="78">
                  <c:v>2.672903853702</c:v>
                </c:pt>
                <c:pt idx="79">
                  <c:v>0.793382519733</c:v>
                </c:pt>
                <c:pt idx="80">
                  <c:v>2.9897275165839998</c:v>
                </c:pt>
                <c:pt idx="81">
                  <c:v>0.92041310814599997</c:v>
                </c:pt>
                <c:pt idx="82">
                  <c:v>2.9662704489360001</c:v>
                </c:pt>
                <c:pt idx="83">
                  <c:v>6.4082799540700002</c:v>
                </c:pt>
                <c:pt idx="84">
                  <c:v>8.0890825542E-2</c:v>
                </c:pt>
                <c:pt idx="85">
                  <c:v>-3.0964322631950001</c:v>
                </c:pt>
                <c:pt idx="86">
                  <c:v>-6.3259482579919997</c:v>
                </c:pt>
                <c:pt idx="87">
                  <c:v>-25.914185188264</c:v>
                </c:pt>
                <c:pt idx="88">
                  <c:v>-26.136705902117999</c:v>
                </c:pt>
                <c:pt idx="89">
                  <c:v>-15.338098920145001</c:v>
                </c:pt>
                <c:pt idx="90">
                  <c:v>-5.8945519230060004</c:v>
                </c:pt>
                <c:pt idx="91">
                  <c:v>-10.593888816277</c:v>
                </c:pt>
                <c:pt idx="92">
                  <c:v>-6.0034671041890002</c:v>
                </c:pt>
                <c:pt idx="93">
                  <c:v>-5.6042285703930004</c:v>
                </c:pt>
                <c:pt idx="94">
                  <c:v>-6.4654474568189997</c:v>
                </c:pt>
              </c:numCache>
            </c:numRef>
          </c:val>
          <c:extLst>
            <c:ext xmlns:c16="http://schemas.microsoft.com/office/drawing/2014/chart" uri="{C3380CC4-5D6E-409C-BE32-E72D297353CC}">
              <c16:uniqueId val="{00000010-74C5-4D7A-A1D9-BCD1DD111FA8}"/>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'F98'!$D$5</c:f>
              <c:strCache>
                <c:ptCount val="1"/>
                <c:pt idx="0">
                  <c:v>Variación promedio</c:v>
                </c:pt>
              </c:strCache>
            </c:strRef>
          </c:tx>
          <c:spPr>
            <a:ln w="28575" cap="rnd">
              <a:solidFill>
                <a:srgbClr val="B69630"/>
              </a:solidFill>
              <a:round/>
            </a:ln>
            <a:effectLst/>
          </c:spPr>
          <c:marker>
            <c:symbol val="none"/>
          </c:marker>
          <c:cat>
            <c:multiLvlStrRef>
              <c:f>'F98'!$A$6:$B$100</c:f>
              <c:multiLvlStrCache>
                <c:ptCount val="9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lvl>
                <c:lvl>
                  <c:pt idx="0">
                    <c:v>2013</c:v>
                  </c:pt>
                  <c:pt idx="12">
                    <c:v>2014</c:v>
                  </c:pt>
                  <c:pt idx="24">
                    <c:v>2015</c:v>
                  </c:pt>
                  <c:pt idx="36">
                    <c:v>2016</c:v>
                  </c:pt>
                  <c:pt idx="48">
                    <c:v>2017</c:v>
                  </c:pt>
                  <c:pt idx="60">
                    <c:v>2018</c:v>
                  </c:pt>
                  <c:pt idx="72">
                    <c:v>2019</c:v>
                  </c:pt>
                  <c:pt idx="84">
                    <c:v>2020</c:v>
                  </c:pt>
                </c:lvl>
              </c:multiLvlStrCache>
            </c:multiLvlStrRef>
          </c:cat>
          <c:val>
            <c:numRef>
              <c:f>'F98'!$D$6:$D$100</c:f>
              <c:numCache>
                <c:formatCode>0.0</c:formatCode>
                <c:ptCount val="95"/>
                <c:pt idx="0">
                  <c:v>5.2029711583640799</c:v>
                </c:pt>
                <c:pt idx="1">
                  <c:v>4.7128736738765804</c:v>
                </c:pt>
                <c:pt idx="2">
                  <c:v>3.6913361160450799</c:v>
                </c:pt>
                <c:pt idx="3">
                  <c:v>4.2851389770037498</c:v>
                </c:pt>
                <c:pt idx="4">
                  <c:v>3.5708749842538299</c:v>
                </c:pt>
                <c:pt idx="5">
                  <c:v>2.9636353836363298</c:v>
                </c:pt>
                <c:pt idx="6">
                  <c:v>2.9194842686857498</c:v>
                </c:pt>
                <c:pt idx="7">
                  <c:v>3.4001024248570801</c:v>
                </c:pt>
                <c:pt idx="8">
                  <c:v>4.0922893705383299</c:v>
                </c:pt>
                <c:pt idx="9">
                  <c:v>4.4625152884427504</c:v>
                </c:pt>
                <c:pt idx="10">
                  <c:v>4.8844700593845802</c:v>
                </c:pt>
                <c:pt idx="11">
                  <c:v>5.1475433478768302</c:v>
                </c:pt>
                <c:pt idx="12">
                  <c:v>5.8418436003824201</c:v>
                </c:pt>
                <c:pt idx="13">
                  <c:v>6.7082328943709202</c:v>
                </c:pt>
                <c:pt idx="14">
                  <c:v>8.5739195062268294</c:v>
                </c:pt>
                <c:pt idx="15">
                  <c:v>8.5999492071259205</c:v>
                </c:pt>
                <c:pt idx="16">
                  <c:v>10.220601613697299</c:v>
                </c:pt>
                <c:pt idx="17">
                  <c:v>11.4222704074208</c:v>
                </c:pt>
                <c:pt idx="18">
                  <c:v>11.7198683200138</c:v>
                </c:pt>
                <c:pt idx="19">
                  <c:v>11.5390226385313</c:v>
                </c:pt>
                <c:pt idx="20">
                  <c:v>12.1043654702372</c:v>
                </c:pt>
                <c:pt idx="21">
                  <c:v>12.010587306752999</c:v>
                </c:pt>
                <c:pt idx="22">
                  <c:v>12.2106673382377</c:v>
                </c:pt>
                <c:pt idx="23">
                  <c:v>12.877418700199501</c:v>
                </c:pt>
                <c:pt idx="24">
                  <c:v>12.869039816723401</c:v>
                </c:pt>
                <c:pt idx="25">
                  <c:v>13.0244353873956</c:v>
                </c:pt>
                <c:pt idx="26">
                  <c:v>12.108839216879201</c:v>
                </c:pt>
                <c:pt idx="27">
                  <c:v>11.601350315277701</c:v>
                </c:pt>
                <c:pt idx="28">
                  <c:v>10.0814859515487</c:v>
                </c:pt>
                <c:pt idx="29">
                  <c:v>9.1371397593858301</c:v>
                </c:pt>
                <c:pt idx="30">
                  <c:v>8.4910849562526707</c:v>
                </c:pt>
                <c:pt idx="31">
                  <c:v>8.1740849572365004</c:v>
                </c:pt>
                <c:pt idx="32">
                  <c:v>7.0978910370382504</c:v>
                </c:pt>
                <c:pt idx="33">
                  <c:v>6.4333468079872498</c:v>
                </c:pt>
                <c:pt idx="34">
                  <c:v>5.6210322735678302</c:v>
                </c:pt>
                <c:pt idx="35">
                  <c:v>4.6533685035303298</c:v>
                </c:pt>
                <c:pt idx="36">
                  <c:v>3.4738997586222502</c:v>
                </c:pt>
                <c:pt idx="37">
                  <c:v>2.5848590992424998</c:v>
                </c:pt>
                <c:pt idx="38">
                  <c:v>2.0965152638842501</c:v>
                </c:pt>
                <c:pt idx="39">
                  <c:v>2.2194761416256701</c:v>
                </c:pt>
                <c:pt idx="40">
                  <c:v>2.2321851142977498</c:v>
                </c:pt>
                <c:pt idx="41">
                  <c:v>2.14475105638425</c:v>
                </c:pt>
                <c:pt idx="42">
                  <c:v>1.63788782851758</c:v>
                </c:pt>
                <c:pt idx="43">
                  <c:v>1.5418986661262499</c:v>
                </c:pt>
                <c:pt idx="44">
                  <c:v>1.21932533525392</c:v>
                </c:pt>
                <c:pt idx="45">
                  <c:v>0.70122450411375004</c:v>
                </c:pt>
                <c:pt idx="46">
                  <c:v>0.361561490860833</c:v>
                </c:pt>
                <c:pt idx="47">
                  <c:v>-0.240043981029083</c:v>
                </c:pt>
                <c:pt idx="48">
                  <c:v>-0.31971185000041702</c:v>
                </c:pt>
                <c:pt idx="49">
                  <c:v>-0.55527015789258305</c:v>
                </c:pt>
                <c:pt idx="50">
                  <c:v>6.2515080911667402E-3</c:v>
                </c:pt>
                <c:pt idx="51">
                  <c:v>-0.80910879708308303</c:v>
                </c:pt>
                <c:pt idx="52">
                  <c:v>-0.54854943838166703</c:v>
                </c:pt>
                <c:pt idx="53">
                  <c:v>-0.29764003202441702</c:v>
                </c:pt>
                <c:pt idx="54">
                  <c:v>-2.5705060603833301E-2</c:v>
                </c:pt>
                <c:pt idx="55">
                  <c:v>1.1926291875750001E-2</c:v>
                </c:pt>
                <c:pt idx="56">
                  <c:v>0.13541650245433301</c:v>
                </c:pt>
                <c:pt idx="57">
                  <c:v>0.65503383125025005</c:v>
                </c:pt>
                <c:pt idx="58">
                  <c:v>0.98606008142216695</c:v>
                </c:pt>
                <c:pt idx="59">
                  <c:v>1.4553947851575</c:v>
                </c:pt>
                <c:pt idx="60">
                  <c:v>2.1319486083906698</c:v>
                </c:pt>
                <c:pt idx="61">
                  <c:v>2.5236797646431701</c:v>
                </c:pt>
                <c:pt idx="62">
                  <c:v>1.8394299389505</c:v>
                </c:pt>
                <c:pt idx="63">
                  <c:v>2.8774079073057499</c:v>
                </c:pt>
                <c:pt idx="64">
                  <c:v>2.7415346769106699</c:v>
                </c:pt>
                <c:pt idx="65">
                  <c:v>2.446256541386</c:v>
                </c:pt>
                <c:pt idx="66">
                  <c:v>2.56882851705033</c:v>
                </c:pt>
                <c:pt idx="67">
                  <c:v>2.6651795856901699</c:v>
                </c:pt>
                <c:pt idx="68">
                  <c:v>2.7846216066610001</c:v>
                </c:pt>
                <c:pt idx="69">
                  <c:v>3.0588212907620802</c:v>
                </c:pt>
                <c:pt idx="70">
                  <c:v>3.03703503683017</c:v>
                </c:pt>
                <c:pt idx="71">
                  <c:v>2.2270917042343301</c:v>
                </c:pt>
                <c:pt idx="72">
                  <c:v>1.34041505340175</c:v>
                </c:pt>
                <c:pt idx="73">
                  <c:v>0.98705195528691703</c:v>
                </c:pt>
                <c:pt idx="74">
                  <c:v>1.49492053487683</c:v>
                </c:pt>
                <c:pt idx="75">
                  <c:v>0.98064201111325</c:v>
                </c:pt>
                <c:pt idx="76">
                  <c:v>1.1177465046177499</c:v>
                </c:pt>
                <c:pt idx="77">
                  <c:v>0.98000122086033303</c:v>
                </c:pt>
                <c:pt idx="78">
                  <c:v>0.95288865090233299</c:v>
                </c:pt>
                <c:pt idx="79">
                  <c:v>0.69821412011433304</c:v>
                </c:pt>
                <c:pt idx="80">
                  <c:v>0.81281534324350002</c:v>
                </c:pt>
                <c:pt idx="81">
                  <c:v>0.509679939560583</c:v>
                </c:pt>
                <c:pt idx="82">
                  <c:v>0.69664758785449998</c:v>
                </c:pt>
                <c:pt idx="83">
                  <c:v>1.8616830307243299</c:v>
                </c:pt>
                <c:pt idx="84">
                  <c:v>2.2893700876695</c:v>
                </c:pt>
                <c:pt idx="85">
                  <c:v>2.0893982214699198</c:v>
                </c:pt>
                <c:pt idx="86">
                  <c:v>1.1579199959889199</c:v>
                </c:pt>
                <c:pt idx="87">
                  <c:v>-1.16536890345017</c:v>
                </c:pt>
                <c:pt idx="88">
                  <c:v>-3.69783320808317</c:v>
                </c:pt>
                <c:pt idx="89">
                  <c:v>-4.99829185875008</c:v>
                </c:pt>
                <c:pt idx="90">
                  <c:v>-5.7122465068090804</c:v>
                </c:pt>
                <c:pt idx="91">
                  <c:v>-6.6611857848099199</c:v>
                </c:pt>
                <c:pt idx="92">
                  <c:v>-7.4106186698743297</c:v>
                </c:pt>
                <c:pt idx="93">
                  <c:v>-7.9543388097525796</c:v>
                </c:pt>
                <c:pt idx="94">
                  <c:v>-8.7403153018988302</c:v>
                </c:pt>
              </c:numCache>
            </c:numRef>
          </c:val>
          <c:smooth val="0"/>
          <c:extLst>
            <c:ext xmlns:c16="http://schemas.microsoft.com/office/drawing/2014/chart" uri="{C3380CC4-5D6E-409C-BE32-E72D297353CC}">
              <c16:uniqueId val="{00000011-74C5-4D7A-A1D9-BCD1DD111FA8}"/>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B7B-4883-A9F3-983DA975459E}"/>
              </c:ext>
            </c:extLst>
          </c:dPt>
          <c:dPt>
            <c:idx val="1"/>
            <c:invertIfNegative val="0"/>
            <c:bubble3D val="0"/>
            <c:spPr>
              <a:solidFill>
                <a:srgbClr val="7C878E"/>
              </a:solidFill>
              <a:ln>
                <a:noFill/>
              </a:ln>
              <a:effectLst/>
            </c:spPr>
            <c:extLst>
              <c:ext xmlns:c16="http://schemas.microsoft.com/office/drawing/2014/chart" uri="{C3380CC4-5D6E-409C-BE32-E72D297353CC}">
                <c16:uniqueId val="{00000003-6B7B-4883-A9F3-983DA975459E}"/>
              </c:ext>
            </c:extLst>
          </c:dPt>
          <c:dPt>
            <c:idx val="2"/>
            <c:invertIfNegative val="0"/>
            <c:bubble3D val="0"/>
            <c:spPr>
              <a:solidFill>
                <a:srgbClr val="7C878E"/>
              </a:solidFill>
              <a:ln>
                <a:noFill/>
              </a:ln>
              <a:effectLst/>
            </c:spPr>
            <c:extLst>
              <c:ext xmlns:c16="http://schemas.microsoft.com/office/drawing/2014/chart" uri="{C3380CC4-5D6E-409C-BE32-E72D297353CC}">
                <c16:uniqueId val="{00000005-6B7B-4883-A9F3-983DA975459E}"/>
              </c:ext>
            </c:extLst>
          </c:dPt>
          <c:dPt>
            <c:idx val="3"/>
            <c:invertIfNegative val="0"/>
            <c:bubble3D val="0"/>
            <c:spPr>
              <a:solidFill>
                <a:srgbClr val="7C878E"/>
              </a:solidFill>
              <a:ln>
                <a:noFill/>
              </a:ln>
              <a:effectLst/>
            </c:spPr>
            <c:extLst>
              <c:ext xmlns:c16="http://schemas.microsoft.com/office/drawing/2014/chart" uri="{C3380CC4-5D6E-409C-BE32-E72D297353CC}">
                <c16:uniqueId val="{00000007-6B7B-4883-A9F3-983DA975459E}"/>
              </c:ext>
            </c:extLst>
          </c:dPt>
          <c:dPt>
            <c:idx val="4"/>
            <c:invertIfNegative val="0"/>
            <c:bubble3D val="0"/>
            <c:spPr>
              <a:solidFill>
                <a:srgbClr val="7C878E"/>
              </a:solidFill>
              <a:ln>
                <a:noFill/>
              </a:ln>
              <a:effectLst/>
            </c:spPr>
            <c:extLst>
              <c:ext xmlns:c16="http://schemas.microsoft.com/office/drawing/2014/chart" uri="{C3380CC4-5D6E-409C-BE32-E72D297353CC}">
                <c16:uniqueId val="{00000009-6B7B-4883-A9F3-983DA975459E}"/>
              </c:ext>
            </c:extLst>
          </c:dPt>
          <c:dPt>
            <c:idx val="5"/>
            <c:invertIfNegative val="0"/>
            <c:bubble3D val="0"/>
            <c:spPr>
              <a:solidFill>
                <a:srgbClr val="7C878E"/>
              </a:solidFill>
              <a:ln>
                <a:noFill/>
              </a:ln>
              <a:effectLst/>
            </c:spPr>
            <c:extLst>
              <c:ext xmlns:c16="http://schemas.microsoft.com/office/drawing/2014/chart" uri="{C3380CC4-5D6E-409C-BE32-E72D297353CC}">
                <c16:uniqueId val="{0000000B-6B7B-4883-A9F3-983DA975459E}"/>
              </c:ext>
            </c:extLst>
          </c:dPt>
          <c:dPt>
            <c:idx val="6"/>
            <c:invertIfNegative val="0"/>
            <c:bubble3D val="0"/>
            <c:spPr>
              <a:solidFill>
                <a:srgbClr val="7C878E"/>
              </a:solidFill>
              <a:ln>
                <a:noFill/>
              </a:ln>
              <a:effectLst/>
            </c:spPr>
            <c:extLst>
              <c:ext xmlns:c16="http://schemas.microsoft.com/office/drawing/2014/chart" uri="{C3380CC4-5D6E-409C-BE32-E72D297353CC}">
                <c16:uniqueId val="{0000000D-6B7B-4883-A9F3-983DA975459E}"/>
              </c:ext>
            </c:extLst>
          </c:dPt>
          <c:dPt>
            <c:idx val="7"/>
            <c:invertIfNegative val="0"/>
            <c:bubble3D val="0"/>
            <c:spPr>
              <a:solidFill>
                <a:srgbClr val="7C878E"/>
              </a:solidFill>
              <a:ln>
                <a:noFill/>
              </a:ln>
              <a:effectLst/>
            </c:spPr>
            <c:extLst>
              <c:ext xmlns:c16="http://schemas.microsoft.com/office/drawing/2014/chart" uri="{C3380CC4-5D6E-409C-BE32-E72D297353CC}">
                <c16:uniqueId val="{0000000F-6B7B-4883-A9F3-983DA975459E}"/>
              </c:ext>
            </c:extLst>
          </c:dPt>
          <c:dPt>
            <c:idx val="8"/>
            <c:invertIfNegative val="0"/>
            <c:bubble3D val="0"/>
            <c:spPr>
              <a:solidFill>
                <a:srgbClr val="FBBB27"/>
              </a:solidFill>
              <a:ln>
                <a:noFill/>
              </a:ln>
              <a:effectLst/>
            </c:spPr>
            <c:extLst>
              <c:ext xmlns:c16="http://schemas.microsoft.com/office/drawing/2014/chart" uri="{C3380CC4-5D6E-409C-BE32-E72D297353CC}">
                <c16:uniqueId val="{00000011-6B7B-4883-A9F3-983DA975459E}"/>
              </c:ext>
            </c:extLst>
          </c:dPt>
          <c:dPt>
            <c:idx val="9"/>
            <c:invertIfNegative val="0"/>
            <c:bubble3D val="0"/>
            <c:spPr>
              <a:solidFill>
                <a:srgbClr val="7C878E"/>
              </a:solidFill>
              <a:ln>
                <a:noFill/>
              </a:ln>
              <a:effectLst/>
            </c:spPr>
            <c:extLst>
              <c:ext xmlns:c16="http://schemas.microsoft.com/office/drawing/2014/chart" uri="{C3380CC4-5D6E-409C-BE32-E72D297353CC}">
                <c16:uniqueId val="{00000013-6B7B-4883-A9F3-983DA975459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B7B-4883-A9F3-983DA975459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B7B-4883-A9F3-983DA975459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B7B-4883-A9F3-983DA975459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B7B-4883-A9F3-983DA975459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B7B-4883-A9F3-983DA975459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B7B-4883-A9F3-983DA975459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B7B-4883-A9F3-983DA975459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B7B-4883-A9F3-983DA975459E}"/>
              </c:ext>
            </c:extLst>
          </c:dPt>
          <c:dPt>
            <c:idx val="19"/>
            <c:invertIfNegative val="0"/>
            <c:bubble3D val="0"/>
            <c:spPr>
              <a:solidFill>
                <a:srgbClr val="95682B"/>
              </a:solidFill>
              <a:ln>
                <a:noFill/>
              </a:ln>
              <a:effectLst/>
            </c:spPr>
            <c:extLst>
              <c:ext xmlns:c16="http://schemas.microsoft.com/office/drawing/2014/chart" uri="{C3380CC4-5D6E-409C-BE32-E72D297353CC}">
                <c16:uniqueId val="{00000025-6B7B-4883-A9F3-983DA975459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'F99'!$A$6:$A$38</c:f>
              <c:strCache>
                <c:ptCount val="33"/>
                <c:pt idx="0">
                  <c:v>Hidalgo</c:v>
                </c:pt>
                <c:pt idx="1">
                  <c:v>Quintana Roo</c:v>
                </c:pt>
                <c:pt idx="2">
                  <c:v>Chiapas</c:v>
                </c:pt>
                <c:pt idx="3">
                  <c:v>Veracruz</c:v>
                </c:pt>
                <c:pt idx="4">
                  <c:v>Ciudad de México</c:v>
                </c:pt>
                <c:pt idx="5">
                  <c:v>Colima</c:v>
                </c:pt>
                <c:pt idx="6">
                  <c:v>Morelos</c:v>
                </c:pt>
                <c:pt idx="7">
                  <c:v>Tabasco</c:v>
                </c:pt>
                <c:pt idx="8">
                  <c:v>Jalisco</c:v>
                </c:pt>
                <c:pt idx="9">
                  <c:v>Coahuila</c:v>
                </c:pt>
                <c:pt idx="10">
                  <c:v>Yucatán</c:v>
                </c:pt>
                <c:pt idx="11">
                  <c:v>Guerrero</c:v>
                </c:pt>
                <c:pt idx="12">
                  <c:v>Puebla</c:v>
                </c:pt>
                <c:pt idx="13">
                  <c:v>Tlaxcala</c:v>
                </c:pt>
                <c:pt idx="14">
                  <c:v>Sinaloa</c:v>
                </c:pt>
                <c:pt idx="15">
                  <c:v>Querétaro</c:v>
                </c:pt>
                <c:pt idx="16">
                  <c:v>Baja California Sur</c:v>
                </c:pt>
                <c:pt idx="17">
                  <c:v>Guanajuato</c:v>
                </c:pt>
                <c:pt idx="18">
                  <c:v>Campeche</c:v>
                </c:pt>
                <c:pt idx="19">
                  <c:v>Nacional</c:v>
                </c:pt>
                <c:pt idx="20">
                  <c:v>Nayarit</c:v>
                </c:pt>
                <c:pt idx="21">
                  <c:v>Zacatecas</c:v>
                </c:pt>
                <c:pt idx="22">
                  <c:v>Estado de México</c:v>
                </c:pt>
                <c:pt idx="23">
                  <c:v>San Luis Potosí</c:v>
                </c:pt>
                <c:pt idx="24">
                  <c:v>Durango</c:v>
                </c:pt>
                <c:pt idx="25">
                  <c:v>Tamaulipas</c:v>
                </c:pt>
                <c:pt idx="26">
                  <c:v>Nuevo León</c:v>
                </c:pt>
                <c:pt idx="27">
                  <c:v>Oaxaca</c:v>
                </c:pt>
                <c:pt idx="28">
                  <c:v>Chihuahua</c:v>
                </c:pt>
                <c:pt idx="29">
                  <c:v>Aguascalientes</c:v>
                </c:pt>
                <c:pt idx="30">
                  <c:v>Baja California</c:v>
                </c:pt>
                <c:pt idx="31">
                  <c:v>Sonora</c:v>
                </c:pt>
                <c:pt idx="32">
                  <c:v>Michoacán</c:v>
                </c:pt>
              </c:strCache>
            </c:strRef>
          </c:cat>
          <c:val>
            <c:numRef>
              <c:f>'F99'!$B$6:$B$38</c:f>
              <c:numCache>
                <c:formatCode>0.0</c:formatCode>
                <c:ptCount val="33"/>
                <c:pt idx="0">
                  <c:v>-24.697081877075</c:v>
                </c:pt>
                <c:pt idx="1">
                  <c:v>-12.293263225373</c:v>
                </c:pt>
                <c:pt idx="2">
                  <c:v>-11.776564571023</c:v>
                </c:pt>
                <c:pt idx="3">
                  <c:v>-11.619830722007</c:v>
                </c:pt>
                <c:pt idx="4">
                  <c:v>-10.227257860059</c:v>
                </c:pt>
                <c:pt idx="5">
                  <c:v>-8.1141181652109999</c:v>
                </c:pt>
                <c:pt idx="6">
                  <c:v>-7.1709796789049998</c:v>
                </c:pt>
                <c:pt idx="7">
                  <c:v>-6.775941695058</c:v>
                </c:pt>
                <c:pt idx="8">
                  <c:v>-6.4654474568189997</c:v>
                </c:pt>
                <c:pt idx="9">
                  <c:v>-6.4073751974449999</c:v>
                </c:pt>
                <c:pt idx="10">
                  <c:v>-6.3712510286260002</c:v>
                </c:pt>
                <c:pt idx="11">
                  <c:v>-5.2735834138320001</c:v>
                </c:pt>
                <c:pt idx="12">
                  <c:v>-4.8168636661260003</c:v>
                </c:pt>
                <c:pt idx="13">
                  <c:v>-4.4140895636139996</c:v>
                </c:pt>
                <c:pt idx="14">
                  <c:v>-4.199930742676</c:v>
                </c:pt>
                <c:pt idx="15">
                  <c:v>-3.7984228636489998</c:v>
                </c:pt>
                <c:pt idx="16">
                  <c:v>-3.7286109265520002</c:v>
                </c:pt>
                <c:pt idx="17">
                  <c:v>-3.3049783494380001</c:v>
                </c:pt>
                <c:pt idx="18">
                  <c:v>-2.8918063354800001</c:v>
                </c:pt>
                <c:pt idx="19">
                  <c:v>-2.1411529703049998</c:v>
                </c:pt>
                <c:pt idx="20">
                  <c:v>-1.987548794729</c:v>
                </c:pt>
                <c:pt idx="21">
                  <c:v>-1.5584342690990001</c:v>
                </c:pt>
                <c:pt idx="22">
                  <c:v>-1.5046624247830001</c:v>
                </c:pt>
                <c:pt idx="23">
                  <c:v>-0.11520033867399999</c:v>
                </c:pt>
                <c:pt idx="24">
                  <c:v>0.50375948351900002</c:v>
                </c:pt>
                <c:pt idx="25">
                  <c:v>0.54004273030500005</c:v>
                </c:pt>
                <c:pt idx="26">
                  <c:v>0.96322395263299998</c:v>
                </c:pt>
                <c:pt idx="27">
                  <c:v>3.8756263936590001</c:v>
                </c:pt>
                <c:pt idx="28">
                  <c:v>7.1956534298500001</c:v>
                </c:pt>
                <c:pt idx="29">
                  <c:v>8.0856883173469996</c:v>
                </c:pt>
                <c:pt idx="30">
                  <c:v>10.159310881022</c:v>
                </c:pt>
                <c:pt idx="31">
                  <c:v>10.513366513362</c:v>
                </c:pt>
                <c:pt idx="32">
                  <c:v>10.704669445072</c:v>
                </c:pt>
              </c:numCache>
            </c:numRef>
          </c:val>
          <c:extLst>
            <c:ext xmlns:c16="http://schemas.microsoft.com/office/drawing/2014/chart" uri="{C3380CC4-5D6E-409C-BE32-E72D297353CC}">
              <c16:uniqueId val="{00000026-6B7B-4883-A9F3-983DA975459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DD5F-41E7-ACA5-386ED3FBA288}"/>
              </c:ext>
            </c:extLst>
          </c:dPt>
          <c:dPt>
            <c:idx val="15"/>
            <c:invertIfNegative val="0"/>
            <c:bubble3D val="0"/>
            <c:spPr>
              <a:solidFill>
                <a:srgbClr val="FBBB27"/>
              </a:solidFill>
              <a:ln>
                <a:noFill/>
              </a:ln>
              <a:effectLst/>
            </c:spPr>
            <c:extLst>
              <c:ext xmlns:c16="http://schemas.microsoft.com/office/drawing/2014/chart" uri="{C3380CC4-5D6E-409C-BE32-E72D297353CC}">
                <c16:uniqueId val="{00000003-DD5F-41E7-ACA5-386ED3FBA288}"/>
              </c:ext>
            </c:extLst>
          </c:dPt>
          <c:dLbls>
            <c:dLbl>
              <c:idx val="0"/>
              <c:delete val="1"/>
              <c:extLst>
                <c:ext xmlns:c15="http://schemas.microsoft.com/office/drawing/2012/chart" uri="{CE6537A1-D6FC-4f65-9D91-7224C49458BB}"/>
                <c:ext xmlns:c16="http://schemas.microsoft.com/office/drawing/2014/chart" uri="{C3380CC4-5D6E-409C-BE32-E72D297353CC}">
                  <c16:uniqueId val="{00000004-DD5F-41E7-ACA5-386ED3FBA288}"/>
                </c:ext>
              </c:extLst>
            </c:dLbl>
            <c:dLbl>
              <c:idx val="1"/>
              <c:delete val="1"/>
              <c:extLst>
                <c:ext xmlns:c15="http://schemas.microsoft.com/office/drawing/2012/chart" uri="{CE6537A1-D6FC-4f65-9D91-7224C49458BB}"/>
                <c:ext xmlns:c16="http://schemas.microsoft.com/office/drawing/2014/chart" uri="{C3380CC4-5D6E-409C-BE32-E72D297353CC}">
                  <c16:uniqueId val="{00000005-DD5F-41E7-ACA5-386ED3FBA288}"/>
                </c:ext>
              </c:extLst>
            </c:dLbl>
            <c:dLbl>
              <c:idx val="2"/>
              <c:delete val="1"/>
              <c:extLst>
                <c:ext xmlns:c15="http://schemas.microsoft.com/office/drawing/2012/chart" uri="{CE6537A1-D6FC-4f65-9D91-7224C49458BB}"/>
                <c:ext xmlns:c16="http://schemas.microsoft.com/office/drawing/2014/chart" uri="{C3380CC4-5D6E-409C-BE32-E72D297353CC}">
                  <c16:uniqueId val="{00000006-DD5F-41E7-ACA5-386ED3FBA288}"/>
                </c:ext>
              </c:extLst>
            </c:dLbl>
            <c:dLbl>
              <c:idx val="3"/>
              <c:delete val="1"/>
              <c:extLst>
                <c:ext xmlns:c15="http://schemas.microsoft.com/office/drawing/2012/chart" uri="{CE6537A1-D6FC-4f65-9D91-7224C49458BB}"/>
                <c:ext xmlns:c16="http://schemas.microsoft.com/office/drawing/2014/chart" uri="{C3380CC4-5D6E-409C-BE32-E72D297353CC}">
                  <c16:uniqueId val="{00000007-DD5F-41E7-ACA5-386ED3FBA288}"/>
                </c:ext>
              </c:extLst>
            </c:dLbl>
            <c:dLbl>
              <c:idx val="4"/>
              <c:delete val="1"/>
              <c:extLst>
                <c:ext xmlns:c15="http://schemas.microsoft.com/office/drawing/2012/chart" uri="{CE6537A1-D6FC-4f65-9D91-7224C49458BB}"/>
                <c:ext xmlns:c16="http://schemas.microsoft.com/office/drawing/2014/chart" uri="{C3380CC4-5D6E-409C-BE32-E72D297353CC}">
                  <c16:uniqueId val="{00000008-DD5F-41E7-ACA5-386ED3FBA288}"/>
                </c:ext>
              </c:extLst>
            </c:dLbl>
            <c:dLbl>
              <c:idx val="5"/>
              <c:delete val="1"/>
              <c:extLst>
                <c:ext xmlns:c15="http://schemas.microsoft.com/office/drawing/2012/chart" uri="{CE6537A1-D6FC-4f65-9D91-7224C49458BB}"/>
                <c:ext xmlns:c16="http://schemas.microsoft.com/office/drawing/2014/chart" uri="{C3380CC4-5D6E-409C-BE32-E72D297353CC}">
                  <c16:uniqueId val="{00000009-DD5F-41E7-ACA5-386ED3FBA288}"/>
                </c:ext>
              </c:extLst>
            </c:dLbl>
            <c:dLbl>
              <c:idx val="6"/>
              <c:delete val="1"/>
              <c:extLst>
                <c:ext xmlns:c15="http://schemas.microsoft.com/office/drawing/2012/chart" uri="{CE6537A1-D6FC-4f65-9D91-7224C49458BB}"/>
                <c:ext xmlns:c16="http://schemas.microsoft.com/office/drawing/2014/chart" uri="{C3380CC4-5D6E-409C-BE32-E72D297353CC}">
                  <c16:uniqueId val="{00000001-DD5F-41E7-ACA5-386ED3FBA288}"/>
                </c:ext>
              </c:extLst>
            </c:dLbl>
            <c:dLbl>
              <c:idx val="7"/>
              <c:delete val="1"/>
              <c:extLst>
                <c:ext xmlns:c15="http://schemas.microsoft.com/office/drawing/2012/chart" uri="{CE6537A1-D6FC-4f65-9D91-7224C49458BB}"/>
                <c:ext xmlns:c16="http://schemas.microsoft.com/office/drawing/2014/chart" uri="{C3380CC4-5D6E-409C-BE32-E72D297353CC}">
                  <c16:uniqueId val="{0000000A-DD5F-41E7-ACA5-386ED3FBA288}"/>
                </c:ext>
              </c:extLst>
            </c:dLbl>
            <c:dLbl>
              <c:idx val="8"/>
              <c:delete val="1"/>
              <c:extLst>
                <c:ext xmlns:c15="http://schemas.microsoft.com/office/drawing/2012/chart" uri="{CE6537A1-D6FC-4f65-9D91-7224C49458BB}"/>
                <c:ext xmlns:c16="http://schemas.microsoft.com/office/drawing/2014/chart" uri="{C3380CC4-5D6E-409C-BE32-E72D297353CC}">
                  <c16:uniqueId val="{0000000B-DD5F-41E7-ACA5-386ED3FBA288}"/>
                </c:ext>
              </c:extLst>
            </c:dLbl>
            <c:dLbl>
              <c:idx val="9"/>
              <c:delete val="1"/>
              <c:extLst>
                <c:ext xmlns:c15="http://schemas.microsoft.com/office/drawing/2012/chart" uri="{CE6537A1-D6FC-4f65-9D91-7224C49458BB}"/>
                <c:ext xmlns:c16="http://schemas.microsoft.com/office/drawing/2014/chart" uri="{C3380CC4-5D6E-409C-BE32-E72D297353CC}">
                  <c16:uniqueId val="{0000000C-DD5F-41E7-ACA5-386ED3FBA288}"/>
                </c:ext>
              </c:extLst>
            </c:dLbl>
            <c:dLbl>
              <c:idx val="10"/>
              <c:delete val="1"/>
              <c:extLst>
                <c:ext xmlns:c15="http://schemas.microsoft.com/office/drawing/2012/chart" uri="{CE6537A1-D6FC-4f65-9D91-7224C49458BB}"/>
                <c:ext xmlns:c16="http://schemas.microsoft.com/office/drawing/2014/chart" uri="{C3380CC4-5D6E-409C-BE32-E72D297353CC}">
                  <c16:uniqueId val="{0000000D-DD5F-41E7-ACA5-386ED3FBA288}"/>
                </c:ext>
              </c:extLst>
            </c:dLbl>
            <c:dLbl>
              <c:idx val="11"/>
              <c:delete val="1"/>
              <c:extLst>
                <c:ext xmlns:c15="http://schemas.microsoft.com/office/drawing/2012/chart" uri="{CE6537A1-D6FC-4f65-9D91-7224C49458BB}"/>
                <c:ext xmlns:c16="http://schemas.microsoft.com/office/drawing/2014/chart" uri="{C3380CC4-5D6E-409C-BE32-E72D297353CC}">
                  <c16:uniqueId val="{0000000E-DD5F-41E7-ACA5-386ED3FBA288}"/>
                </c:ext>
              </c:extLst>
            </c:dLbl>
            <c:dLbl>
              <c:idx val="12"/>
              <c:delete val="1"/>
              <c:extLst>
                <c:ext xmlns:c15="http://schemas.microsoft.com/office/drawing/2012/chart" uri="{CE6537A1-D6FC-4f65-9D91-7224C49458BB}"/>
                <c:ext xmlns:c16="http://schemas.microsoft.com/office/drawing/2014/chart" uri="{C3380CC4-5D6E-409C-BE32-E72D297353CC}">
                  <c16:uniqueId val="{0000000F-DD5F-41E7-ACA5-386ED3FBA288}"/>
                </c:ext>
              </c:extLst>
            </c:dLbl>
            <c:dLbl>
              <c:idx val="13"/>
              <c:delete val="1"/>
              <c:extLst>
                <c:ext xmlns:c15="http://schemas.microsoft.com/office/drawing/2012/chart" uri="{CE6537A1-D6FC-4f65-9D91-7224C49458BB}"/>
                <c:ext xmlns:c16="http://schemas.microsoft.com/office/drawing/2014/chart" uri="{C3380CC4-5D6E-409C-BE32-E72D297353CC}">
                  <c16:uniqueId val="{00000010-DD5F-41E7-ACA5-386ED3FBA288}"/>
                </c:ext>
              </c:extLst>
            </c:dLbl>
            <c:dLbl>
              <c:idx val="14"/>
              <c:delete val="1"/>
              <c:extLst>
                <c:ext xmlns:c15="http://schemas.microsoft.com/office/drawing/2012/chart" uri="{CE6537A1-D6FC-4f65-9D91-7224C49458BB}"/>
                <c:ext xmlns:c16="http://schemas.microsoft.com/office/drawing/2014/chart" uri="{C3380CC4-5D6E-409C-BE32-E72D297353CC}">
                  <c16:uniqueId val="{00000011-DD5F-41E7-ACA5-386ED3FBA2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'F100'!$A$6:$A$21</c:f>
              <c:strCache>
                <c:ptCount val="16"/>
                <c:pt idx="0">
                  <c:v>2006/01</c:v>
                </c:pt>
                <c:pt idx="1">
                  <c:v>2007/01</c:v>
                </c:pt>
                <c:pt idx="2">
                  <c:v>2008/01</c:v>
                </c:pt>
                <c:pt idx="3">
                  <c:v>2009/01</c:v>
                </c:pt>
                <c:pt idx="4">
                  <c:v>2010/01</c:v>
                </c:pt>
                <c:pt idx="5">
                  <c:v>2011/01</c:v>
                </c:pt>
                <c:pt idx="6">
                  <c:v>2012/01</c:v>
                </c:pt>
                <c:pt idx="7">
                  <c:v>2013/01</c:v>
                </c:pt>
                <c:pt idx="8">
                  <c:v>2014/01</c:v>
                </c:pt>
                <c:pt idx="9">
                  <c:v>2015/01</c:v>
                </c:pt>
                <c:pt idx="10">
                  <c:v>2016/01</c:v>
                </c:pt>
                <c:pt idx="11">
                  <c:v>2017/01</c:v>
                </c:pt>
                <c:pt idx="12">
                  <c:v>2018/01</c:v>
                </c:pt>
                <c:pt idx="13">
                  <c:v>2019/01</c:v>
                </c:pt>
                <c:pt idx="14">
                  <c:v>2020/01</c:v>
                </c:pt>
                <c:pt idx="15">
                  <c:v>2021/01</c:v>
                </c:pt>
              </c:strCache>
            </c:strRef>
          </c:cat>
          <c:val>
            <c:numRef>
              <c:f>'F100'!$B$6:$B$21</c:f>
              <c:numCache>
                <c:formatCode>#,##0</c:formatCode>
                <c:ptCount val="16"/>
                <c:pt idx="0">
                  <c:v>2551</c:v>
                </c:pt>
                <c:pt idx="1">
                  <c:v>2307</c:v>
                </c:pt>
                <c:pt idx="2">
                  <c:v>2755</c:v>
                </c:pt>
                <c:pt idx="3">
                  <c:v>1938</c:v>
                </c:pt>
                <c:pt idx="4">
                  <c:v>2391</c:v>
                </c:pt>
                <c:pt idx="5">
                  <c:v>2269</c:v>
                </c:pt>
                <c:pt idx="6">
                  <c:v>2149</c:v>
                </c:pt>
                <c:pt idx="7">
                  <c:v>1894</c:v>
                </c:pt>
                <c:pt idx="8">
                  <c:v>1574</c:v>
                </c:pt>
                <c:pt idx="9">
                  <c:v>2209</c:v>
                </c:pt>
                <c:pt idx="10">
                  <c:v>2582</c:v>
                </c:pt>
                <c:pt idx="11">
                  <c:v>1934</c:v>
                </c:pt>
                <c:pt idx="12">
                  <c:v>1943</c:v>
                </c:pt>
                <c:pt idx="13">
                  <c:v>1769</c:v>
                </c:pt>
                <c:pt idx="14">
                  <c:v>1566</c:v>
                </c:pt>
                <c:pt idx="15">
                  <c:v>1323</c:v>
                </c:pt>
              </c:numCache>
            </c:numRef>
          </c:val>
          <c:extLst>
            <c:ext xmlns:c16="http://schemas.microsoft.com/office/drawing/2014/chart" uri="{C3380CC4-5D6E-409C-BE32-E72D297353CC}">
              <c16:uniqueId val="{00000012-DD5F-41E7-ACA5-386ED3FBA288}"/>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'F101'!$C$5</c:f>
              <c:strCache>
                <c:ptCount val="1"/>
                <c:pt idx="0">
                  <c:v>Valor de la producción</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B7F-4708-83D5-5A77EC1FFDBE}"/>
              </c:ext>
            </c:extLst>
          </c:dPt>
          <c:dPt>
            <c:idx val="12"/>
            <c:invertIfNegative val="0"/>
            <c:bubble3D val="0"/>
            <c:spPr>
              <a:solidFill>
                <a:srgbClr val="7C878E"/>
              </a:solidFill>
              <a:ln>
                <a:noFill/>
              </a:ln>
              <a:effectLst/>
            </c:spPr>
            <c:extLst>
              <c:ext xmlns:c16="http://schemas.microsoft.com/office/drawing/2014/chart" uri="{C3380CC4-5D6E-409C-BE32-E72D297353CC}">
                <c16:uniqueId val="{00000003-EB7F-4708-83D5-5A77EC1FFDBE}"/>
              </c:ext>
            </c:extLst>
          </c:dPt>
          <c:dPt>
            <c:idx val="24"/>
            <c:invertIfNegative val="0"/>
            <c:bubble3D val="0"/>
            <c:spPr>
              <a:solidFill>
                <a:srgbClr val="7C878E"/>
              </a:solidFill>
              <a:ln>
                <a:noFill/>
              </a:ln>
              <a:effectLst/>
            </c:spPr>
            <c:extLst>
              <c:ext xmlns:c16="http://schemas.microsoft.com/office/drawing/2014/chart" uri="{C3380CC4-5D6E-409C-BE32-E72D297353CC}">
                <c16:uniqueId val="{00000005-EB7F-4708-83D5-5A77EC1FFDBE}"/>
              </c:ext>
            </c:extLst>
          </c:dPt>
          <c:dPt>
            <c:idx val="36"/>
            <c:invertIfNegative val="0"/>
            <c:bubble3D val="0"/>
            <c:spPr>
              <a:solidFill>
                <a:srgbClr val="7C878E"/>
              </a:solidFill>
              <a:ln>
                <a:noFill/>
              </a:ln>
              <a:effectLst/>
            </c:spPr>
            <c:extLst>
              <c:ext xmlns:c16="http://schemas.microsoft.com/office/drawing/2014/chart" uri="{C3380CC4-5D6E-409C-BE32-E72D297353CC}">
                <c16:uniqueId val="{00000007-EB7F-4708-83D5-5A77EC1FFDBE}"/>
              </c:ext>
            </c:extLst>
          </c:dPt>
          <c:dPt>
            <c:idx val="48"/>
            <c:invertIfNegative val="0"/>
            <c:bubble3D val="0"/>
            <c:spPr>
              <a:solidFill>
                <a:srgbClr val="7C878E"/>
              </a:solidFill>
              <a:ln>
                <a:noFill/>
              </a:ln>
              <a:effectLst/>
            </c:spPr>
            <c:extLst>
              <c:ext xmlns:c16="http://schemas.microsoft.com/office/drawing/2014/chart" uri="{C3380CC4-5D6E-409C-BE32-E72D297353CC}">
                <c16:uniqueId val="{00000009-EB7F-4708-83D5-5A77EC1FFDBE}"/>
              </c:ext>
            </c:extLst>
          </c:dPt>
          <c:dPt>
            <c:idx val="60"/>
            <c:invertIfNegative val="0"/>
            <c:bubble3D val="0"/>
            <c:spPr>
              <a:solidFill>
                <a:srgbClr val="7C878E"/>
              </a:solidFill>
              <a:ln>
                <a:noFill/>
              </a:ln>
              <a:effectLst/>
            </c:spPr>
            <c:extLst>
              <c:ext xmlns:c16="http://schemas.microsoft.com/office/drawing/2014/chart" uri="{C3380CC4-5D6E-409C-BE32-E72D297353CC}">
                <c16:uniqueId val="{0000000B-EB7F-4708-83D5-5A77EC1FFDBE}"/>
              </c:ext>
            </c:extLst>
          </c:dPt>
          <c:dPt>
            <c:idx val="72"/>
            <c:invertIfNegative val="0"/>
            <c:bubble3D val="0"/>
            <c:spPr>
              <a:solidFill>
                <a:srgbClr val="7C878E"/>
              </a:solidFill>
              <a:ln>
                <a:noFill/>
              </a:ln>
              <a:effectLst/>
            </c:spPr>
            <c:extLst>
              <c:ext xmlns:c16="http://schemas.microsoft.com/office/drawing/2014/chart" uri="{C3380CC4-5D6E-409C-BE32-E72D297353CC}">
                <c16:uniqueId val="{0000000D-EB7F-4708-83D5-5A77EC1FFDBE}"/>
              </c:ext>
            </c:extLst>
          </c:dPt>
          <c:dPt>
            <c:idx val="84"/>
            <c:invertIfNegative val="0"/>
            <c:bubble3D val="0"/>
            <c:spPr>
              <a:solidFill>
                <a:srgbClr val="7C878E"/>
              </a:solidFill>
              <a:ln>
                <a:noFill/>
              </a:ln>
              <a:effectLst/>
            </c:spPr>
            <c:extLst>
              <c:ext xmlns:c16="http://schemas.microsoft.com/office/drawing/2014/chart" uri="{C3380CC4-5D6E-409C-BE32-E72D297353CC}">
                <c16:uniqueId val="{0000000F-EB7F-4708-83D5-5A77EC1FFDBE}"/>
              </c:ext>
            </c:extLst>
          </c:dPt>
          <c:dPt>
            <c:idx val="96"/>
            <c:invertIfNegative val="0"/>
            <c:bubble3D val="0"/>
            <c:spPr>
              <a:solidFill>
                <a:srgbClr val="FBBB27"/>
              </a:solidFill>
              <a:ln>
                <a:noFill/>
              </a:ln>
              <a:effectLst/>
            </c:spPr>
            <c:extLst>
              <c:ext xmlns:c16="http://schemas.microsoft.com/office/drawing/2014/chart" uri="{C3380CC4-5D6E-409C-BE32-E72D297353CC}">
                <c16:uniqueId val="{00000011-EB7F-4708-83D5-5A77EC1FFDBE}"/>
              </c:ext>
            </c:extLst>
          </c:dPt>
          <c:cat>
            <c:multiLvlStrRef>
              <c:f>'F101'!$A$6:$B$102</c:f>
              <c:multiLvlStrCache>
                <c:ptCount val="9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'F101'!$C$6:$C$102</c:f>
              <c:numCache>
                <c:formatCode>#,##0</c:formatCode>
                <c:ptCount val="97"/>
                <c:pt idx="0">
                  <c:v>1894</c:v>
                </c:pt>
                <c:pt idx="1">
                  <c:v>2285</c:v>
                </c:pt>
                <c:pt idx="2">
                  <c:v>1952</c:v>
                </c:pt>
                <c:pt idx="3">
                  <c:v>2175</c:v>
                </c:pt>
                <c:pt idx="4">
                  <c:v>2036</c:v>
                </c:pt>
                <c:pt idx="5">
                  <c:v>2248</c:v>
                </c:pt>
                <c:pt idx="6">
                  <c:v>2349</c:v>
                </c:pt>
                <c:pt idx="7">
                  <c:v>2738</c:v>
                </c:pt>
                <c:pt idx="8">
                  <c:v>2492</c:v>
                </c:pt>
                <c:pt idx="9">
                  <c:v>2368</c:v>
                </c:pt>
                <c:pt idx="10">
                  <c:v>2485</c:v>
                </c:pt>
                <c:pt idx="11">
                  <c:v>2407</c:v>
                </c:pt>
                <c:pt idx="12">
                  <c:v>1574</c:v>
                </c:pt>
                <c:pt idx="13">
                  <c:v>1679</c:v>
                </c:pt>
                <c:pt idx="14">
                  <c:v>1650</c:v>
                </c:pt>
                <c:pt idx="15">
                  <c:v>1610</c:v>
                </c:pt>
                <c:pt idx="16">
                  <c:v>1984</c:v>
                </c:pt>
                <c:pt idx="17">
                  <c:v>1978</c:v>
                </c:pt>
                <c:pt idx="18">
                  <c:v>1690</c:v>
                </c:pt>
                <c:pt idx="19">
                  <c:v>2010</c:v>
                </c:pt>
                <c:pt idx="20">
                  <c:v>2003</c:v>
                </c:pt>
                <c:pt idx="21">
                  <c:v>1929</c:v>
                </c:pt>
                <c:pt idx="22">
                  <c:v>1942</c:v>
                </c:pt>
                <c:pt idx="23">
                  <c:v>2322</c:v>
                </c:pt>
                <c:pt idx="24">
                  <c:v>2209</c:v>
                </c:pt>
                <c:pt idx="25">
                  <c:v>1868</c:v>
                </c:pt>
                <c:pt idx="26">
                  <c:v>2666</c:v>
                </c:pt>
                <c:pt idx="27">
                  <c:v>2330</c:v>
                </c:pt>
                <c:pt idx="28">
                  <c:v>2616</c:v>
                </c:pt>
                <c:pt idx="29">
                  <c:v>2318</c:v>
                </c:pt>
                <c:pt idx="30">
                  <c:v>2121</c:v>
                </c:pt>
                <c:pt idx="31">
                  <c:v>2911</c:v>
                </c:pt>
                <c:pt idx="32">
                  <c:v>3073</c:v>
                </c:pt>
                <c:pt idx="33">
                  <c:v>2490</c:v>
                </c:pt>
                <c:pt idx="34">
                  <c:v>2202</c:v>
                </c:pt>
                <c:pt idx="35">
                  <c:v>2032</c:v>
                </c:pt>
                <c:pt idx="36">
                  <c:v>2582</c:v>
                </c:pt>
                <c:pt idx="37">
                  <c:v>2683</c:v>
                </c:pt>
                <c:pt idx="38">
                  <c:v>1919</c:v>
                </c:pt>
                <c:pt idx="39">
                  <c:v>2240</c:v>
                </c:pt>
                <c:pt idx="40">
                  <c:v>2186</c:v>
                </c:pt>
                <c:pt idx="41">
                  <c:v>2147</c:v>
                </c:pt>
                <c:pt idx="42">
                  <c:v>2085</c:v>
                </c:pt>
                <c:pt idx="43">
                  <c:v>2495</c:v>
                </c:pt>
                <c:pt idx="44">
                  <c:v>2257</c:v>
                </c:pt>
                <c:pt idx="45">
                  <c:v>2399</c:v>
                </c:pt>
                <c:pt idx="46">
                  <c:v>2525</c:v>
                </c:pt>
                <c:pt idx="47">
                  <c:v>2284</c:v>
                </c:pt>
                <c:pt idx="48">
                  <c:v>1934</c:v>
                </c:pt>
                <c:pt idx="49">
                  <c:v>2184</c:v>
                </c:pt>
                <c:pt idx="50">
                  <c:v>2230</c:v>
                </c:pt>
                <c:pt idx="51">
                  <c:v>2506</c:v>
                </c:pt>
                <c:pt idx="52">
                  <c:v>2653</c:v>
                </c:pt>
                <c:pt idx="53">
                  <c:v>2856</c:v>
                </c:pt>
                <c:pt idx="54">
                  <c:v>2113</c:v>
                </c:pt>
                <c:pt idx="55">
                  <c:v>2341</c:v>
                </c:pt>
                <c:pt idx="56">
                  <c:v>2139</c:v>
                </c:pt>
                <c:pt idx="57">
                  <c:v>2328</c:v>
                </c:pt>
                <c:pt idx="58">
                  <c:v>2188</c:v>
                </c:pt>
                <c:pt idx="59">
                  <c:v>2739</c:v>
                </c:pt>
                <c:pt idx="60">
                  <c:v>1943</c:v>
                </c:pt>
                <c:pt idx="61">
                  <c:v>1833</c:v>
                </c:pt>
                <c:pt idx="62">
                  <c:v>1993</c:v>
                </c:pt>
                <c:pt idx="63">
                  <c:v>2020</c:v>
                </c:pt>
                <c:pt idx="64">
                  <c:v>2542</c:v>
                </c:pt>
                <c:pt idx="65">
                  <c:v>2100</c:v>
                </c:pt>
                <c:pt idx="66">
                  <c:v>2384</c:v>
                </c:pt>
                <c:pt idx="67">
                  <c:v>2818</c:v>
                </c:pt>
                <c:pt idx="68">
                  <c:v>1853</c:v>
                </c:pt>
                <c:pt idx="69">
                  <c:v>2259</c:v>
                </c:pt>
                <c:pt idx="70">
                  <c:v>1720</c:v>
                </c:pt>
                <c:pt idx="71">
                  <c:v>2790</c:v>
                </c:pt>
                <c:pt idx="72">
                  <c:v>1769</c:v>
                </c:pt>
                <c:pt idx="73">
                  <c:v>1743</c:v>
                </c:pt>
                <c:pt idx="74">
                  <c:v>1987</c:v>
                </c:pt>
                <c:pt idx="75">
                  <c:v>1734</c:v>
                </c:pt>
                <c:pt idx="76">
                  <c:v>1799</c:v>
                </c:pt>
                <c:pt idx="77">
                  <c:v>1781</c:v>
                </c:pt>
                <c:pt idx="78">
                  <c:v>1765</c:v>
                </c:pt>
                <c:pt idx="79">
                  <c:v>1884</c:v>
                </c:pt>
                <c:pt idx="80">
                  <c:v>1869</c:v>
                </c:pt>
                <c:pt idx="81">
                  <c:v>1951</c:v>
                </c:pt>
                <c:pt idx="82">
                  <c:v>1916</c:v>
                </c:pt>
                <c:pt idx="83">
                  <c:v>1925</c:v>
                </c:pt>
                <c:pt idx="84">
                  <c:v>1566</c:v>
                </c:pt>
                <c:pt idx="85">
                  <c:v>1674</c:v>
                </c:pt>
                <c:pt idx="86">
                  <c:v>1588</c:v>
                </c:pt>
                <c:pt idx="87">
                  <c:v>1271</c:v>
                </c:pt>
                <c:pt idx="88">
                  <c:v>1225</c:v>
                </c:pt>
                <c:pt idx="89">
                  <c:v>1299</c:v>
                </c:pt>
                <c:pt idx="90">
                  <c:v>1300</c:v>
                </c:pt>
                <c:pt idx="91">
                  <c:v>1292</c:v>
                </c:pt>
                <c:pt idx="92">
                  <c:v>1447</c:v>
                </c:pt>
                <c:pt idx="93">
                  <c:v>1373</c:v>
                </c:pt>
                <c:pt idx="94">
                  <c:v>1449</c:v>
                </c:pt>
                <c:pt idx="95">
                  <c:v>1358</c:v>
                </c:pt>
                <c:pt idx="96">
                  <c:v>1323</c:v>
                </c:pt>
              </c:numCache>
            </c:numRef>
          </c:val>
          <c:extLst>
            <c:ext xmlns:c16="http://schemas.microsoft.com/office/drawing/2014/chart" uri="{C3380CC4-5D6E-409C-BE32-E72D297353CC}">
              <c16:uniqueId val="{00000012-EB7F-4708-83D5-5A77EC1FFDBE}"/>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'F101'!$D$5</c:f>
              <c:strCache>
                <c:ptCount val="1"/>
                <c:pt idx="0">
                  <c:v>Promedio</c:v>
                </c:pt>
              </c:strCache>
            </c:strRef>
          </c:tx>
          <c:spPr>
            <a:ln w="28575" cap="rnd">
              <a:solidFill>
                <a:srgbClr val="B69630"/>
              </a:solidFill>
              <a:round/>
            </a:ln>
            <a:effectLst/>
          </c:spPr>
          <c:marker>
            <c:symbol val="none"/>
          </c:marker>
          <c:cat>
            <c:multiLvlStrRef>
              <c:f>'F101'!$A$6:$B$102</c:f>
              <c:multiLvlStrCache>
                <c:ptCount val="9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'F101'!$D$6:$D$102</c:f>
              <c:numCache>
                <c:formatCode>#,##0</c:formatCode>
                <c:ptCount val="97"/>
                <c:pt idx="0">
                  <c:v>2527</c:v>
                </c:pt>
                <c:pt idx="1">
                  <c:v>2538</c:v>
                </c:pt>
                <c:pt idx="2">
                  <c:v>2533</c:v>
                </c:pt>
                <c:pt idx="3">
                  <c:v>2562</c:v>
                </c:pt>
                <c:pt idx="4">
                  <c:v>2505</c:v>
                </c:pt>
                <c:pt idx="5">
                  <c:v>2471</c:v>
                </c:pt>
                <c:pt idx="6">
                  <c:v>2402</c:v>
                </c:pt>
                <c:pt idx="7">
                  <c:v>2367</c:v>
                </c:pt>
                <c:pt idx="8">
                  <c:v>2356</c:v>
                </c:pt>
                <c:pt idx="9">
                  <c:v>2336</c:v>
                </c:pt>
                <c:pt idx="10">
                  <c:v>2311</c:v>
                </c:pt>
                <c:pt idx="11">
                  <c:v>2286</c:v>
                </c:pt>
                <c:pt idx="12">
                  <c:v>2259</c:v>
                </c:pt>
                <c:pt idx="13">
                  <c:v>2209</c:v>
                </c:pt>
                <c:pt idx="14">
                  <c:v>2183</c:v>
                </c:pt>
                <c:pt idx="15">
                  <c:v>2136</c:v>
                </c:pt>
                <c:pt idx="16">
                  <c:v>2132</c:v>
                </c:pt>
                <c:pt idx="17">
                  <c:v>2110</c:v>
                </c:pt>
                <c:pt idx="18">
                  <c:v>2055</c:v>
                </c:pt>
                <c:pt idx="19">
                  <c:v>1994</c:v>
                </c:pt>
                <c:pt idx="20">
                  <c:v>1953</c:v>
                </c:pt>
                <c:pt idx="21">
                  <c:v>1917</c:v>
                </c:pt>
                <c:pt idx="22">
                  <c:v>1871</c:v>
                </c:pt>
                <c:pt idx="23">
                  <c:v>1864</c:v>
                </c:pt>
                <c:pt idx="24">
                  <c:v>1917</c:v>
                </c:pt>
                <c:pt idx="25">
                  <c:v>1933</c:v>
                </c:pt>
                <c:pt idx="26">
                  <c:v>2018</c:v>
                </c:pt>
                <c:pt idx="27">
                  <c:v>2078</c:v>
                </c:pt>
                <c:pt idx="28">
                  <c:v>2130</c:v>
                </c:pt>
                <c:pt idx="29">
                  <c:v>2159</c:v>
                </c:pt>
                <c:pt idx="30">
                  <c:v>2195</c:v>
                </c:pt>
                <c:pt idx="31">
                  <c:v>2270</c:v>
                </c:pt>
                <c:pt idx="32">
                  <c:v>2359</c:v>
                </c:pt>
                <c:pt idx="33">
                  <c:v>2406</c:v>
                </c:pt>
                <c:pt idx="34">
                  <c:v>2427</c:v>
                </c:pt>
                <c:pt idx="35">
                  <c:v>2403</c:v>
                </c:pt>
                <c:pt idx="36">
                  <c:v>2434</c:v>
                </c:pt>
                <c:pt idx="37">
                  <c:v>2502</c:v>
                </c:pt>
                <c:pt idx="38">
                  <c:v>2440</c:v>
                </c:pt>
                <c:pt idx="39">
                  <c:v>2432</c:v>
                </c:pt>
                <c:pt idx="40">
                  <c:v>2397</c:v>
                </c:pt>
                <c:pt idx="41">
                  <c:v>2382</c:v>
                </c:pt>
                <c:pt idx="42">
                  <c:v>2379</c:v>
                </c:pt>
                <c:pt idx="43">
                  <c:v>2345</c:v>
                </c:pt>
                <c:pt idx="44">
                  <c:v>2277</c:v>
                </c:pt>
                <c:pt idx="45">
                  <c:v>2269</c:v>
                </c:pt>
                <c:pt idx="46">
                  <c:v>2296</c:v>
                </c:pt>
                <c:pt idx="47">
                  <c:v>2317</c:v>
                </c:pt>
                <c:pt idx="48">
                  <c:v>2263</c:v>
                </c:pt>
                <c:pt idx="49">
                  <c:v>2221</c:v>
                </c:pt>
                <c:pt idx="50">
                  <c:v>2247</c:v>
                </c:pt>
                <c:pt idx="51">
                  <c:v>2269</c:v>
                </c:pt>
                <c:pt idx="52">
                  <c:v>2308</c:v>
                </c:pt>
                <c:pt idx="53">
                  <c:v>2367</c:v>
                </c:pt>
                <c:pt idx="54">
                  <c:v>2370</c:v>
                </c:pt>
                <c:pt idx="55">
                  <c:v>2357</c:v>
                </c:pt>
                <c:pt idx="56">
                  <c:v>2347</c:v>
                </c:pt>
                <c:pt idx="57">
                  <c:v>2341</c:v>
                </c:pt>
                <c:pt idx="58">
                  <c:v>2313</c:v>
                </c:pt>
                <c:pt idx="59">
                  <c:v>2351</c:v>
                </c:pt>
                <c:pt idx="60">
                  <c:v>2352</c:v>
                </c:pt>
                <c:pt idx="61">
                  <c:v>2323</c:v>
                </c:pt>
                <c:pt idx="62">
                  <c:v>2303</c:v>
                </c:pt>
                <c:pt idx="63">
                  <c:v>2262</c:v>
                </c:pt>
                <c:pt idx="64">
                  <c:v>2253</c:v>
                </c:pt>
                <c:pt idx="65">
                  <c:v>2190</c:v>
                </c:pt>
                <c:pt idx="66">
                  <c:v>2213</c:v>
                </c:pt>
                <c:pt idx="67">
                  <c:v>2252</c:v>
                </c:pt>
                <c:pt idx="68">
                  <c:v>2229</c:v>
                </c:pt>
                <c:pt idx="69">
                  <c:v>2223</c:v>
                </c:pt>
                <c:pt idx="70">
                  <c:v>2184</c:v>
                </c:pt>
                <c:pt idx="71">
                  <c:v>2188</c:v>
                </c:pt>
                <c:pt idx="72">
                  <c:v>2173</c:v>
                </c:pt>
                <c:pt idx="73">
                  <c:v>2166</c:v>
                </c:pt>
                <c:pt idx="74">
                  <c:v>2165</c:v>
                </c:pt>
                <c:pt idx="75">
                  <c:v>2142</c:v>
                </c:pt>
                <c:pt idx="76">
                  <c:v>2080</c:v>
                </c:pt>
                <c:pt idx="77">
                  <c:v>2053</c:v>
                </c:pt>
                <c:pt idx="78">
                  <c:v>2001</c:v>
                </c:pt>
                <c:pt idx="79">
                  <c:v>1923</c:v>
                </c:pt>
                <c:pt idx="80">
                  <c:v>1925</c:v>
                </c:pt>
                <c:pt idx="81">
                  <c:v>1899</c:v>
                </c:pt>
                <c:pt idx="82">
                  <c:v>1915</c:v>
                </c:pt>
                <c:pt idx="83">
                  <c:v>1843</c:v>
                </c:pt>
                <c:pt idx="84">
                  <c:v>1827</c:v>
                </c:pt>
                <c:pt idx="85">
                  <c:v>1821</c:v>
                </c:pt>
                <c:pt idx="86">
                  <c:v>1788</c:v>
                </c:pt>
                <c:pt idx="87">
                  <c:v>1749</c:v>
                </c:pt>
                <c:pt idx="88">
                  <c:v>1701</c:v>
                </c:pt>
                <c:pt idx="89">
                  <c:v>1661</c:v>
                </c:pt>
                <c:pt idx="90">
                  <c:v>1622</c:v>
                </c:pt>
                <c:pt idx="91">
                  <c:v>1573</c:v>
                </c:pt>
                <c:pt idx="92">
                  <c:v>1538</c:v>
                </c:pt>
                <c:pt idx="93">
                  <c:v>1490</c:v>
                </c:pt>
                <c:pt idx="94">
                  <c:v>1451</c:v>
                </c:pt>
                <c:pt idx="95">
                  <c:v>1404</c:v>
                </c:pt>
                <c:pt idx="96">
                  <c:v>1383</c:v>
                </c:pt>
              </c:numCache>
            </c:numRef>
          </c:val>
          <c:smooth val="0"/>
          <c:extLst>
            <c:ext xmlns:c16="http://schemas.microsoft.com/office/drawing/2014/chart" uri="{C3380CC4-5D6E-409C-BE32-E72D297353CC}">
              <c16:uniqueId val="{00000013-EB7F-4708-83D5-5A77EC1FFDBE}"/>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'F102'!$C$5</c:f>
              <c:strCache>
                <c:ptCount val="1"/>
                <c:pt idx="0">
                  <c:v>Variación</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1F6-467F-BC11-31ECE5C56534}"/>
              </c:ext>
            </c:extLst>
          </c:dPt>
          <c:dPt>
            <c:idx val="12"/>
            <c:invertIfNegative val="0"/>
            <c:bubble3D val="0"/>
            <c:spPr>
              <a:solidFill>
                <a:srgbClr val="7C878E"/>
              </a:solidFill>
              <a:ln>
                <a:noFill/>
              </a:ln>
              <a:effectLst/>
            </c:spPr>
            <c:extLst>
              <c:ext xmlns:c16="http://schemas.microsoft.com/office/drawing/2014/chart" uri="{C3380CC4-5D6E-409C-BE32-E72D297353CC}">
                <c16:uniqueId val="{00000003-F1F6-467F-BC11-31ECE5C56534}"/>
              </c:ext>
            </c:extLst>
          </c:dPt>
          <c:dPt>
            <c:idx val="24"/>
            <c:invertIfNegative val="0"/>
            <c:bubble3D val="0"/>
            <c:spPr>
              <a:solidFill>
                <a:srgbClr val="7C878E"/>
              </a:solidFill>
              <a:ln>
                <a:noFill/>
              </a:ln>
              <a:effectLst/>
            </c:spPr>
            <c:extLst>
              <c:ext xmlns:c16="http://schemas.microsoft.com/office/drawing/2014/chart" uri="{C3380CC4-5D6E-409C-BE32-E72D297353CC}">
                <c16:uniqueId val="{00000005-F1F6-467F-BC11-31ECE5C56534}"/>
              </c:ext>
            </c:extLst>
          </c:dPt>
          <c:dPt>
            <c:idx val="36"/>
            <c:invertIfNegative val="0"/>
            <c:bubble3D val="0"/>
            <c:spPr>
              <a:solidFill>
                <a:srgbClr val="7C878E"/>
              </a:solidFill>
              <a:ln>
                <a:noFill/>
              </a:ln>
              <a:effectLst/>
            </c:spPr>
            <c:extLst>
              <c:ext xmlns:c16="http://schemas.microsoft.com/office/drawing/2014/chart" uri="{C3380CC4-5D6E-409C-BE32-E72D297353CC}">
                <c16:uniqueId val="{00000007-F1F6-467F-BC11-31ECE5C56534}"/>
              </c:ext>
            </c:extLst>
          </c:dPt>
          <c:dPt>
            <c:idx val="48"/>
            <c:invertIfNegative val="0"/>
            <c:bubble3D val="0"/>
            <c:spPr>
              <a:solidFill>
                <a:srgbClr val="7C878E"/>
              </a:solidFill>
              <a:ln>
                <a:noFill/>
              </a:ln>
              <a:effectLst/>
            </c:spPr>
            <c:extLst>
              <c:ext xmlns:c16="http://schemas.microsoft.com/office/drawing/2014/chart" uri="{C3380CC4-5D6E-409C-BE32-E72D297353CC}">
                <c16:uniqueId val="{00000009-F1F6-467F-BC11-31ECE5C56534}"/>
              </c:ext>
            </c:extLst>
          </c:dPt>
          <c:dPt>
            <c:idx val="60"/>
            <c:invertIfNegative val="0"/>
            <c:bubble3D val="0"/>
            <c:spPr>
              <a:solidFill>
                <a:srgbClr val="7C878E"/>
              </a:solidFill>
              <a:ln>
                <a:noFill/>
              </a:ln>
              <a:effectLst/>
            </c:spPr>
            <c:extLst>
              <c:ext xmlns:c16="http://schemas.microsoft.com/office/drawing/2014/chart" uri="{C3380CC4-5D6E-409C-BE32-E72D297353CC}">
                <c16:uniqueId val="{0000000B-F1F6-467F-BC11-31ECE5C56534}"/>
              </c:ext>
            </c:extLst>
          </c:dPt>
          <c:dPt>
            <c:idx val="72"/>
            <c:invertIfNegative val="0"/>
            <c:bubble3D val="0"/>
            <c:spPr>
              <a:solidFill>
                <a:srgbClr val="7C878E"/>
              </a:solidFill>
              <a:ln>
                <a:noFill/>
              </a:ln>
              <a:effectLst/>
            </c:spPr>
            <c:extLst>
              <c:ext xmlns:c16="http://schemas.microsoft.com/office/drawing/2014/chart" uri="{C3380CC4-5D6E-409C-BE32-E72D297353CC}">
                <c16:uniqueId val="{0000000D-F1F6-467F-BC11-31ECE5C56534}"/>
              </c:ext>
            </c:extLst>
          </c:dPt>
          <c:dPt>
            <c:idx val="84"/>
            <c:invertIfNegative val="0"/>
            <c:bubble3D val="0"/>
            <c:spPr>
              <a:solidFill>
                <a:srgbClr val="7C878E"/>
              </a:solidFill>
              <a:ln>
                <a:noFill/>
              </a:ln>
              <a:effectLst/>
            </c:spPr>
            <c:extLst>
              <c:ext xmlns:c16="http://schemas.microsoft.com/office/drawing/2014/chart" uri="{C3380CC4-5D6E-409C-BE32-E72D297353CC}">
                <c16:uniqueId val="{0000000F-F1F6-467F-BC11-31ECE5C56534}"/>
              </c:ext>
            </c:extLst>
          </c:dPt>
          <c:dPt>
            <c:idx val="96"/>
            <c:invertIfNegative val="0"/>
            <c:bubble3D val="0"/>
            <c:spPr>
              <a:solidFill>
                <a:srgbClr val="FBBB27"/>
              </a:solidFill>
              <a:ln>
                <a:noFill/>
              </a:ln>
              <a:effectLst/>
            </c:spPr>
            <c:extLst>
              <c:ext xmlns:c16="http://schemas.microsoft.com/office/drawing/2014/chart" uri="{C3380CC4-5D6E-409C-BE32-E72D297353CC}">
                <c16:uniqueId val="{00000011-F1F6-467F-BC11-31ECE5C56534}"/>
              </c:ext>
            </c:extLst>
          </c:dPt>
          <c:cat>
            <c:multiLvlStrRef>
              <c:f>'F102'!$A$6:$B$102</c:f>
              <c:multiLvlStrCache>
                <c:ptCount val="9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'F102'!$C$6:$C$102</c:f>
              <c:numCache>
                <c:formatCode>#,##0</c:formatCode>
                <c:ptCount val="97"/>
                <c:pt idx="0">
                  <c:v>-0.5</c:v>
                </c:pt>
                <c:pt idx="1">
                  <c:v>1.6</c:v>
                </c:pt>
                <c:pt idx="2">
                  <c:v>2</c:v>
                </c:pt>
                <c:pt idx="3">
                  <c:v>5.4</c:v>
                </c:pt>
                <c:pt idx="4">
                  <c:v>2.1</c:v>
                </c:pt>
                <c:pt idx="5">
                  <c:v>0.4</c:v>
                </c:pt>
                <c:pt idx="6">
                  <c:v>-3.7</c:v>
                </c:pt>
                <c:pt idx="7">
                  <c:v>-7.2</c:v>
                </c:pt>
                <c:pt idx="8">
                  <c:v>-7.3</c:v>
                </c:pt>
                <c:pt idx="9">
                  <c:v>-8</c:v>
                </c:pt>
                <c:pt idx="10">
                  <c:v>-8.9</c:v>
                </c:pt>
                <c:pt idx="11">
                  <c:v>-10.3</c:v>
                </c:pt>
                <c:pt idx="12">
                  <c:v>-10.6</c:v>
                </c:pt>
                <c:pt idx="13">
                  <c:v>-13</c:v>
                </c:pt>
                <c:pt idx="14">
                  <c:v>-13.8</c:v>
                </c:pt>
                <c:pt idx="15">
                  <c:v>-16.600000000000001</c:v>
                </c:pt>
                <c:pt idx="16">
                  <c:v>-14.9</c:v>
                </c:pt>
                <c:pt idx="17">
                  <c:v>-14.6</c:v>
                </c:pt>
                <c:pt idx="18">
                  <c:v>-14.5</c:v>
                </c:pt>
                <c:pt idx="19">
                  <c:v>-15.8</c:v>
                </c:pt>
                <c:pt idx="20">
                  <c:v>-17.100000000000001</c:v>
                </c:pt>
                <c:pt idx="21">
                  <c:v>-18</c:v>
                </c:pt>
                <c:pt idx="22">
                  <c:v>-19</c:v>
                </c:pt>
                <c:pt idx="23">
                  <c:v>-18.399999999999999</c:v>
                </c:pt>
                <c:pt idx="24">
                  <c:v>-15.1</c:v>
                </c:pt>
                <c:pt idx="25">
                  <c:v>-12.5</c:v>
                </c:pt>
                <c:pt idx="26">
                  <c:v>-7.6</c:v>
                </c:pt>
                <c:pt idx="27">
                  <c:v>-2.7</c:v>
                </c:pt>
                <c:pt idx="28">
                  <c:v>-0.1</c:v>
                </c:pt>
                <c:pt idx="29">
                  <c:v>2.2999999999999998</c:v>
                </c:pt>
                <c:pt idx="30">
                  <c:v>6.8</c:v>
                </c:pt>
                <c:pt idx="31">
                  <c:v>13.8</c:v>
                </c:pt>
                <c:pt idx="32">
                  <c:v>20.8</c:v>
                </c:pt>
                <c:pt idx="33">
                  <c:v>25.5</c:v>
                </c:pt>
                <c:pt idx="34">
                  <c:v>29.7</c:v>
                </c:pt>
                <c:pt idx="35">
                  <c:v>28.9</c:v>
                </c:pt>
                <c:pt idx="36">
                  <c:v>27</c:v>
                </c:pt>
                <c:pt idx="37">
                  <c:v>29.4</c:v>
                </c:pt>
                <c:pt idx="38">
                  <c:v>20.9</c:v>
                </c:pt>
                <c:pt idx="39">
                  <c:v>17.100000000000001</c:v>
                </c:pt>
                <c:pt idx="40">
                  <c:v>12.5</c:v>
                </c:pt>
                <c:pt idx="41">
                  <c:v>10.4</c:v>
                </c:pt>
                <c:pt idx="42">
                  <c:v>8.4</c:v>
                </c:pt>
                <c:pt idx="43">
                  <c:v>3.3</c:v>
                </c:pt>
                <c:pt idx="44">
                  <c:v>-3.5</c:v>
                </c:pt>
                <c:pt idx="45">
                  <c:v>-5.7</c:v>
                </c:pt>
                <c:pt idx="46">
                  <c:v>-5.4</c:v>
                </c:pt>
                <c:pt idx="47">
                  <c:v>-3.6</c:v>
                </c:pt>
                <c:pt idx="48">
                  <c:v>-7</c:v>
                </c:pt>
                <c:pt idx="49">
                  <c:v>-11.2</c:v>
                </c:pt>
                <c:pt idx="50">
                  <c:v>-7.9</c:v>
                </c:pt>
                <c:pt idx="51">
                  <c:v>-6.7</c:v>
                </c:pt>
                <c:pt idx="52">
                  <c:v>-3.7</c:v>
                </c:pt>
                <c:pt idx="53">
                  <c:v>-0.6</c:v>
                </c:pt>
                <c:pt idx="54">
                  <c:v>-0.4</c:v>
                </c:pt>
                <c:pt idx="55">
                  <c:v>0.5</c:v>
                </c:pt>
                <c:pt idx="56">
                  <c:v>3.1</c:v>
                </c:pt>
                <c:pt idx="57">
                  <c:v>3.2</c:v>
                </c:pt>
                <c:pt idx="58">
                  <c:v>0.8</c:v>
                </c:pt>
                <c:pt idx="59">
                  <c:v>1.5</c:v>
                </c:pt>
                <c:pt idx="60">
                  <c:v>3.9</c:v>
                </c:pt>
                <c:pt idx="61">
                  <c:v>4.5999999999999996</c:v>
                </c:pt>
                <c:pt idx="62">
                  <c:v>2.5</c:v>
                </c:pt>
                <c:pt idx="63">
                  <c:v>-0.3</c:v>
                </c:pt>
                <c:pt idx="64">
                  <c:v>-2.4</c:v>
                </c:pt>
                <c:pt idx="65">
                  <c:v>-7.5</c:v>
                </c:pt>
                <c:pt idx="66">
                  <c:v>-6.6</c:v>
                </c:pt>
                <c:pt idx="67">
                  <c:v>-4.4000000000000004</c:v>
                </c:pt>
                <c:pt idx="68">
                  <c:v>-5</c:v>
                </c:pt>
                <c:pt idx="69">
                  <c:v>-5.0999999999999996</c:v>
                </c:pt>
                <c:pt idx="70">
                  <c:v>-5.6</c:v>
                </c:pt>
                <c:pt idx="71">
                  <c:v>-6.9</c:v>
                </c:pt>
                <c:pt idx="72">
                  <c:v>-7.6</c:v>
                </c:pt>
                <c:pt idx="73">
                  <c:v>-6.7</c:v>
                </c:pt>
                <c:pt idx="74">
                  <c:v>-6</c:v>
                </c:pt>
                <c:pt idx="75">
                  <c:v>-5.3</c:v>
                </c:pt>
                <c:pt idx="76">
                  <c:v>-7.7</c:v>
                </c:pt>
                <c:pt idx="77">
                  <c:v>-6.3</c:v>
                </c:pt>
                <c:pt idx="78">
                  <c:v>-9.6</c:v>
                </c:pt>
                <c:pt idx="79">
                  <c:v>-14.6</c:v>
                </c:pt>
                <c:pt idx="80">
                  <c:v>-13.6</c:v>
                </c:pt>
                <c:pt idx="81">
                  <c:v>-14.6</c:v>
                </c:pt>
                <c:pt idx="82">
                  <c:v>-12.3</c:v>
                </c:pt>
                <c:pt idx="83">
                  <c:v>-15.7</c:v>
                </c:pt>
                <c:pt idx="84">
                  <c:v>-16</c:v>
                </c:pt>
                <c:pt idx="85">
                  <c:v>-15.9</c:v>
                </c:pt>
                <c:pt idx="86">
                  <c:v>-17.5</c:v>
                </c:pt>
                <c:pt idx="87">
                  <c:v>-18.3</c:v>
                </c:pt>
                <c:pt idx="88">
                  <c:v>-18.2</c:v>
                </c:pt>
                <c:pt idx="89">
                  <c:v>-19.100000000000001</c:v>
                </c:pt>
                <c:pt idx="90">
                  <c:v>-18.899999999999999</c:v>
                </c:pt>
                <c:pt idx="91">
                  <c:v>-18.2</c:v>
                </c:pt>
                <c:pt idx="92">
                  <c:v>-20.100000000000001</c:v>
                </c:pt>
                <c:pt idx="93">
                  <c:v>-21.6</c:v>
                </c:pt>
                <c:pt idx="94">
                  <c:v>-24.3</c:v>
                </c:pt>
                <c:pt idx="95">
                  <c:v>-23.9</c:v>
                </c:pt>
                <c:pt idx="96">
                  <c:v>-24.3</c:v>
                </c:pt>
              </c:numCache>
            </c:numRef>
          </c:val>
          <c:extLst>
            <c:ext xmlns:c16="http://schemas.microsoft.com/office/drawing/2014/chart" uri="{C3380CC4-5D6E-409C-BE32-E72D297353CC}">
              <c16:uniqueId val="{00000012-F1F6-467F-BC11-31ECE5C56534}"/>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'F102'!$D$5</c:f>
              <c:strCache>
                <c:ptCount val="1"/>
                <c:pt idx="0">
                  <c:v>Variación Promedio</c:v>
                </c:pt>
              </c:strCache>
            </c:strRef>
          </c:tx>
          <c:spPr>
            <a:ln w="28575" cap="rnd">
              <a:solidFill>
                <a:srgbClr val="B69630"/>
              </a:solidFill>
              <a:round/>
            </a:ln>
            <a:effectLst/>
          </c:spPr>
          <c:marker>
            <c:symbol val="none"/>
          </c:marker>
          <c:cat>
            <c:multiLvlStrRef>
              <c:f>'F102'!$A$6:$B$102</c:f>
              <c:multiLvlStrCache>
                <c:ptCount val="9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'F102'!$D$6:$D$102</c:f>
              <c:numCache>
                <c:formatCode>#,##0</c:formatCode>
                <c:ptCount val="97"/>
                <c:pt idx="0">
                  <c:v>3</c:v>
                </c:pt>
                <c:pt idx="1">
                  <c:v>2.4</c:v>
                </c:pt>
                <c:pt idx="2">
                  <c:v>2</c:v>
                </c:pt>
                <c:pt idx="3">
                  <c:v>2.1</c:v>
                </c:pt>
                <c:pt idx="4">
                  <c:v>1.9</c:v>
                </c:pt>
                <c:pt idx="5">
                  <c:v>1.6</c:v>
                </c:pt>
                <c:pt idx="6">
                  <c:v>1.1000000000000001</c:v>
                </c:pt>
                <c:pt idx="7">
                  <c:v>0.3</c:v>
                </c:pt>
                <c:pt idx="8">
                  <c:v>-0.5</c:v>
                </c:pt>
                <c:pt idx="9">
                  <c:v>-1.3</c:v>
                </c:pt>
                <c:pt idx="10">
                  <c:v>-2</c:v>
                </c:pt>
                <c:pt idx="11">
                  <c:v>-2.9</c:v>
                </c:pt>
                <c:pt idx="12">
                  <c:v>-3.7</c:v>
                </c:pt>
                <c:pt idx="13">
                  <c:v>-4.9000000000000004</c:v>
                </c:pt>
                <c:pt idx="14">
                  <c:v>-6.2</c:v>
                </c:pt>
                <c:pt idx="15">
                  <c:v>-8.1</c:v>
                </c:pt>
                <c:pt idx="16">
                  <c:v>-9.5</c:v>
                </c:pt>
                <c:pt idx="17">
                  <c:v>-10.7</c:v>
                </c:pt>
                <c:pt idx="18">
                  <c:v>-11.6</c:v>
                </c:pt>
                <c:pt idx="19">
                  <c:v>-12.3</c:v>
                </c:pt>
                <c:pt idx="20">
                  <c:v>-13.2</c:v>
                </c:pt>
                <c:pt idx="21">
                  <c:v>-14</c:v>
                </c:pt>
                <c:pt idx="22">
                  <c:v>-14.8</c:v>
                </c:pt>
                <c:pt idx="23">
                  <c:v>-15.5</c:v>
                </c:pt>
                <c:pt idx="24">
                  <c:v>-15.9</c:v>
                </c:pt>
                <c:pt idx="25">
                  <c:v>-15.9</c:v>
                </c:pt>
                <c:pt idx="26">
                  <c:v>-15.3</c:v>
                </c:pt>
                <c:pt idx="27">
                  <c:v>-14.2</c:v>
                </c:pt>
                <c:pt idx="28">
                  <c:v>-13</c:v>
                </c:pt>
                <c:pt idx="29">
                  <c:v>-11.5</c:v>
                </c:pt>
                <c:pt idx="30">
                  <c:v>-9.8000000000000007</c:v>
                </c:pt>
                <c:pt idx="31">
                  <c:v>-7.3</c:v>
                </c:pt>
                <c:pt idx="32">
                  <c:v>-4.0999999999999996</c:v>
                </c:pt>
                <c:pt idx="33">
                  <c:v>-0.5</c:v>
                </c:pt>
                <c:pt idx="34">
                  <c:v>3.5</c:v>
                </c:pt>
                <c:pt idx="35">
                  <c:v>7.5</c:v>
                </c:pt>
                <c:pt idx="36">
                  <c:v>11</c:v>
                </c:pt>
                <c:pt idx="37">
                  <c:v>14.5</c:v>
                </c:pt>
                <c:pt idx="38">
                  <c:v>16.899999999999999</c:v>
                </c:pt>
                <c:pt idx="39">
                  <c:v>18.5</c:v>
                </c:pt>
                <c:pt idx="40">
                  <c:v>19.600000000000001</c:v>
                </c:pt>
                <c:pt idx="41">
                  <c:v>20.2</c:v>
                </c:pt>
                <c:pt idx="42">
                  <c:v>20.399999999999999</c:v>
                </c:pt>
                <c:pt idx="43">
                  <c:v>19.5</c:v>
                </c:pt>
                <c:pt idx="44">
                  <c:v>17.5</c:v>
                </c:pt>
                <c:pt idx="45">
                  <c:v>14.9</c:v>
                </c:pt>
                <c:pt idx="46">
                  <c:v>11.9</c:v>
                </c:pt>
                <c:pt idx="47">
                  <c:v>9.1999999999999993</c:v>
                </c:pt>
                <c:pt idx="48">
                  <c:v>6.4</c:v>
                </c:pt>
                <c:pt idx="49">
                  <c:v>3</c:v>
                </c:pt>
                <c:pt idx="50">
                  <c:v>0.6</c:v>
                </c:pt>
                <c:pt idx="51">
                  <c:v>-1.4</c:v>
                </c:pt>
                <c:pt idx="52">
                  <c:v>-2.7</c:v>
                </c:pt>
                <c:pt idx="53">
                  <c:v>-3.6</c:v>
                </c:pt>
                <c:pt idx="54">
                  <c:v>-4.4000000000000004</c:v>
                </c:pt>
                <c:pt idx="55">
                  <c:v>-4.5999999999999996</c:v>
                </c:pt>
                <c:pt idx="56">
                  <c:v>-4.0999999999999996</c:v>
                </c:pt>
                <c:pt idx="57">
                  <c:v>-3.3</c:v>
                </c:pt>
                <c:pt idx="58">
                  <c:v>-2.8</c:v>
                </c:pt>
                <c:pt idx="59">
                  <c:v>-2.4</c:v>
                </c:pt>
                <c:pt idx="60">
                  <c:v>-1.5</c:v>
                </c:pt>
                <c:pt idx="61">
                  <c:v>-0.1</c:v>
                </c:pt>
                <c:pt idx="62">
                  <c:v>0.7</c:v>
                </c:pt>
                <c:pt idx="63">
                  <c:v>1.2</c:v>
                </c:pt>
                <c:pt idx="64">
                  <c:v>1.4</c:v>
                </c:pt>
                <c:pt idx="65">
                  <c:v>0.8</c:v>
                </c:pt>
                <c:pt idx="66">
                  <c:v>0.3</c:v>
                </c:pt>
                <c:pt idx="67">
                  <c:v>-0.1</c:v>
                </c:pt>
                <c:pt idx="68">
                  <c:v>-0.8</c:v>
                </c:pt>
                <c:pt idx="69">
                  <c:v>-1.5</c:v>
                </c:pt>
                <c:pt idx="70">
                  <c:v>-2</c:v>
                </c:pt>
                <c:pt idx="71">
                  <c:v>-2.7</c:v>
                </c:pt>
                <c:pt idx="72">
                  <c:v>-3.7</c:v>
                </c:pt>
                <c:pt idx="73">
                  <c:v>-4.5999999999999996</c:v>
                </c:pt>
                <c:pt idx="74">
                  <c:v>-5.3</c:v>
                </c:pt>
                <c:pt idx="75">
                  <c:v>-5.8</c:v>
                </c:pt>
                <c:pt idx="76">
                  <c:v>-6.2</c:v>
                </c:pt>
                <c:pt idx="77">
                  <c:v>-6.1</c:v>
                </c:pt>
                <c:pt idx="78">
                  <c:v>-6.3</c:v>
                </c:pt>
                <c:pt idx="79">
                  <c:v>-7.2</c:v>
                </c:pt>
                <c:pt idx="80">
                  <c:v>-7.9</c:v>
                </c:pt>
                <c:pt idx="81">
                  <c:v>-8.6999999999999993</c:v>
                </c:pt>
                <c:pt idx="82">
                  <c:v>-9.3000000000000007</c:v>
                </c:pt>
                <c:pt idx="83">
                  <c:v>-10</c:v>
                </c:pt>
                <c:pt idx="84">
                  <c:v>-10.7</c:v>
                </c:pt>
                <c:pt idx="85">
                  <c:v>-11.5</c:v>
                </c:pt>
                <c:pt idx="86">
                  <c:v>-12.4</c:v>
                </c:pt>
                <c:pt idx="87">
                  <c:v>-13.5</c:v>
                </c:pt>
                <c:pt idx="88">
                  <c:v>-14.4</c:v>
                </c:pt>
                <c:pt idx="89">
                  <c:v>-15.4</c:v>
                </c:pt>
                <c:pt idx="90">
                  <c:v>-16.2</c:v>
                </c:pt>
                <c:pt idx="91">
                  <c:v>-16.5</c:v>
                </c:pt>
                <c:pt idx="92">
                  <c:v>-17.100000000000001</c:v>
                </c:pt>
                <c:pt idx="93">
                  <c:v>-17.7</c:v>
                </c:pt>
                <c:pt idx="94">
                  <c:v>-18.7</c:v>
                </c:pt>
                <c:pt idx="95">
                  <c:v>-19.3</c:v>
                </c:pt>
                <c:pt idx="96">
                  <c:v>-20</c:v>
                </c:pt>
              </c:numCache>
            </c:numRef>
          </c:val>
          <c:smooth val="0"/>
          <c:extLst>
            <c:ext xmlns:c16="http://schemas.microsoft.com/office/drawing/2014/chart" uri="{C3380CC4-5D6E-409C-BE32-E72D297353CC}">
              <c16:uniqueId val="{00000013-F1F6-467F-BC11-31ECE5C56534}"/>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310-442E-A91C-C841D1E38A00}"/>
              </c:ext>
            </c:extLst>
          </c:dPt>
          <c:dPt>
            <c:idx val="1"/>
            <c:invertIfNegative val="0"/>
            <c:bubble3D val="0"/>
            <c:spPr>
              <a:solidFill>
                <a:srgbClr val="7C878E"/>
              </a:solidFill>
              <a:ln>
                <a:noFill/>
              </a:ln>
              <a:effectLst/>
            </c:spPr>
            <c:extLst>
              <c:ext xmlns:c16="http://schemas.microsoft.com/office/drawing/2014/chart" uri="{C3380CC4-5D6E-409C-BE32-E72D297353CC}">
                <c16:uniqueId val="{00000003-5310-442E-A91C-C841D1E38A00}"/>
              </c:ext>
            </c:extLst>
          </c:dPt>
          <c:dPt>
            <c:idx val="2"/>
            <c:invertIfNegative val="0"/>
            <c:bubble3D val="0"/>
            <c:spPr>
              <a:solidFill>
                <a:srgbClr val="7C878E"/>
              </a:solidFill>
              <a:ln>
                <a:noFill/>
              </a:ln>
              <a:effectLst/>
            </c:spPr>
            <c:extLst>
              <c:ext xmlns:c16="http://schemas.microsoft.com/office/drawing/2014/chart" uri="{C3380CC4-5D6E-409C-BE32-E72D297353CC}">
                <c16:uniqueId val="{00000005-5310-442E-A91C-C841D1E38A00}"/>
              </c:ext>
            </c:extLst>
          </c:dPt>
          <c:dPt>
            <c:idx val="3"/>
            <c:invertIfNegative val="0"/>
            <c:bubble3D val="0"/>
            <c:spPr>
              <a:solidFill>
                <a:srgbClr val="7C878E"/>
              </a:solidFill>
              <a:ln>
                <a:noFill/>
              </a:ln>
              <a:effectLst/>
            </c:spPr>
            <c:extLst>
              <c:ext xmlns:c16="http://schemas.microsoft.com/office/drawing/2014/chart" uri="{C3380CC4-5D6E-409C-BE32-E72D297353CC}">
                <c16:uniqueId val="{00000007-5310-442E-A91C-C841D1E38A00}"/>
              </c:ext>
            </c:extLst>
          </c:dPt>
          <c:dPt>
            <c:idx val="4"/>
            <c:invertIfNegative val="0"/>
            <c:bubble3D val="0"/>
            <c:spPr>
              <a:solidFill>
                <a:srgbClr val="7C878E"/>
              </a:solidFill>
              <a:ln>
                <a:noFill/>
              </a:ln>
              <a:effectLst/>
            </c:spPr>
            <c:extLst>
              <c:ext xmlns:c16="http://schemas.microsoft.com/office/drawing/2014/chart" uri="{C3380CC4-5D6E-409C-BE32-E72D297353CC}">
                <c16:uniqueId val="{00000009-5310-442E-A91C-C841D1E38A00}"/>
              </c:ext>
            </c:extLst>
          </c:dPt>
          <c:dPt>
            <c:idx val="5"/>
            <c:invertIfNegative val="0"/>
            <c:bubble3D val="0"/>
            <c:spPr>
              <a:solidFill>
                <a:srgbClr val="7C878E"/>
              </a:solidFill>
              <a:ln>
                <a:noFill/>
              </a:ln>
              <a:effectLst/>
            </c:spPr>
            <c:extLst>
              <c:ext xmlns:c16="http://schemas.microsoft.com/office/drawing/2014/chart" uri="{C3380CC4-5D6E-409C-BE32-E72D297353CC}">
                <c16:uniqueId val="{0000000B-5310-442E-A91C-C841D1E38A00}"/>
              </c:ext>
            </c:extLst>
          </c:dPt>
          <c:dPt>
            <c:idx val="6"/>
            <c:invertIfNegative val="0"/>
            <c:bubble3D val="0"/>
            <c:spPr>
              <a:solidFill>
                <a:srgbClr val="7C878E"/>
              </a:solidFill>
              <a:ln>
                <a:noFill/>
              </a:ln>
              <a:effectLst/>
            </c:spPr>
            <c:extLst>
              <c:ext xmlns:c16="http://schemas.microsoft.com/office/drawing/2014/chart" uri="{C3380CC4-5D6E-409C-BE32-E72D297353CC}">
                <c16:uniqueId val="{0000000D-5310-442E-A91C-C841D1E38A00}"/>
              </c:ext>
            </c:extLst>
          </c:dPt>
          <c:dPt>
            <c:idx val="7"/>
            <c:invertIfNegative val="0"/>
            <c:bubble3D val="0"/>
            <c:spPr>
              <a:solidFill>
                <a:srgbClr val="7C878E"/>
              </a:solidFill>
              <a:ln>
                <a:noFill/>
              </a:ln>
              <a:effectLst/>
            </c:spPr>
            <c:extLst>
              <c:ext xmlns:c16="http://schemas.microsoft.com/office/drawing/2014/chart" uri="{C3380CC4-5D6E-409C-BE32-E72D297353CC}">
                <c16:uniqueId val="{0000000F-5310-442E-A91C-C841D1E38A00}"/>
              </c:ext>
            </c:extLst>
          </c:dPt>
          <c:dPt>
            <c:idx val="8"/>
            <c:invertIfNegative val="0"/>
            <c:bubble3D val="0"/>
            <c:spPr>
              <a:solidFill>
                <a:srgbClr val="7C878E"/>
              </a:solidFill>
              <a:ln>
                <a:noFill/>
              </a:ln>
              <a:effectLst/>
            </c:spPr>
            <c:extLst>
              <c:ext xmlns:c16="http://schemas.microsoft.com/office/drawing/2014/chart" uri="{C3380CC4-5D6E-409C-BE32-E72D297353CC}">
                <c16:uniqueId val="{00000011-5310-442E-A91C-C841D1E38A00}"/>
              </c:ext>
            </c:extLst>
          </c:dPt>
          <c:dPt>
            <c:idx val="9"/>
            <c:invertIfNegative val="0"/>
            <c:bubble3D val="0"/>
            <c:spPr>
              <a:solidFill>
                <a:srgbClr val="7C878E"/>
              </a:solidFill>
              <a:ln>
                <a:noFill/>
              </a:ln>
              <a:effectLst/>
            </c:spPr>
            <c:extLst>
              <c:ext xmlns:c16="http://schemas.microsoft.com/office/drawing/2014/chart" uri="{C3380CC4-5D6E-409C-BE32-E72D297353CC}">
                <c16:uniqueId val="{00000013-5310-442E-A91C-C841D1E38A0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310-442E-A91C-C841D1E38A0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310-442E-A91C-C841D1E38A0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310-442E-A91C-C841D1E38A0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310-442E-A91C-C841D1E38A0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310-442E-A91C-C841D1E38A0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310-442E-A91C-C841D1E38A00}"/>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310-442E-A91C-C841D1E38A0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310-442E-A91C-C841D1E38A00}"/>
              </c:ext>
            </c:extLst>
          </c:dPt>
          <c:dPt>
            <c:idx val="27"/>
            <c:invertIfNegative val="0"/>
            <c:bubble3D val="0"/>
            <c:spPr>
              <a:solidFill>
                <a:srgbClr val="FBBB27"/>
              </a:solidFill>
              <a:ln>
                <a:noFill/>
              </a:ln>
              <a:effectLst/>
            </c:spPr>
            <c:extLst>
              <c:ext xmlns:c16="http://schemas.microsoft.com/office/drawing/2014/chart" uri="{C3380CC4-5D6E-409C-BE32-E72D297353CC}">
                <c16:uniqueId val="{00000025-5310-442E-A91C-C841D1E38A0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'F103'!$A$6:$A$37</c:f>
              <c:strCache>
                <c:ptCount val="32"/>
                <c:pt idx="0">
                  <c:v>Tlaxcala</c:v>
                </c:pt>
                <c:pt idx="1">
                  <c:v>Morelos</c:v>
                </c:pt>
                <c:pt idx="2">
                  <c:v>Zacatecas</c:v>
                </c:pt>
                <c:pt idx="3">
                  <c:v>Chiapas</c:v>
                </c:pt>
                <c:pt idx="4">
                  <c:v>Guerrero</c:v>
                </c:pt>
                <c:pt idx="5">
                  <c:v>Hidalgo</c:v>
                </c:pt>
                <c:pt idx="6">
                  <c:v>Nayarit</c:v>
                </c:pt>
                <c:pt idx="7">
                  <c:v>Baja California Sur</c:v>
                </c:pt>
                <c:pt idx="8">
                  <c:v>Michoacán</c:v>
                </c:pt>
                <c:pt idx="9">
                  <c:v>Durango</c:v>
                </c:pt>
                <c:pt idx="10">
                  <c:v>Puebla</c:v>
                </c:pt>
                <c:pt idx="11">
                  <c:v>Colima</c:v>
                </c:pt>
                <c:pt idx="12">
                  <c:v>San Luis Potosí</c:v>
                </c:pt>
                <c:pt idx="13">
                  <c:v>Oaxaca</c:v>
                </c:pt>
                <c:pt idx="14">
                  <c:v>Quintana Roo</c:v>
                </c:pt>
                <c:pt idx="15">
                  <c:v>Yucatán</c:v>
                </c:pt>
                <c:pt idx="16">
                  <c:v>Aguascalientes</c:v>
                </c:pt>
                <c:pt idx="17">
                  <c:v>Sinaloa</c:v>
                </c:pt>
                <c:pt idx="18">
                  <c:v>Campeche</c:v>
                </c:pt>
                <c:pt idx="19">
                  <c:v>Veracruz</c:v>
                </c:pt>
                <c:pt idx="20">
                  <c:v>Tamaulipas</c:v>
                </c:pt>
                <c:pt idx="21">
                  <c:v>Querétaro</c:v>
                </c:pt>
                <c:pt idx="22">
                  <c:v>Coahuila</c:v>
                </c:pt>
                <c:pt idx="23">
                  <c:v>Chihuahua</c:v>
                </c:pt>
                <c:pt idx="24">
                  <c:v>Baja California</c:v>
                </c:pt>
                <c:pt idx="25">
                  <c:v>Sonora</c:v>
                </c:pt>
                <c:pt idx="26">
                  <c:v>Tabasco</c:v>
                </c:pt>
                <c:pt idx="27">
                  <c:v>Jalisco</c:v>
                </c:pt>
                <c:pt idx="28">
                  <c:v>Ciudad de México</c:v>
                </c:pt>
                <c:pt idx="29">
                  <c:v>Guanajuato</c:v>
                </c:pt>
                <c:pt idx="30">
                  <c:v>Estado de México</c:v>
                </c:pt>
                <c:pt idx="31">
                  <c:v>Nuevo León</c:v>
                </c:pt>
              </c:strCache>
            </c:strRef>
          </c:cat>
          <c:val>
            <c:numRef>
              <c:f>'F103'!$B$6:$B$37</c:f>
              <c:numCache>
                <c:formatCode>0.0</c:formatCode>
                <c:ptCount val="32"/>
                <c:pt idx="0">
                  <c:v>0</c:v>
                </c:pt>
                <c:pt idx="1">
                  <c:v>0.3</c:v>
                </c:pt>
                <c:pt idx="2">
                  <c:v>0.4</c:v>
                </c:pt>
                <c:pt idx="3">
                  <c:v>0.7</c:v>
                </c:pt>
                <c:pt idx="4">
                  <c:v>0.8</c:v>
                </c:pt>
                <c:pt idx="5">
                  <c:v>0.8</c:v>
                </c:pt>
                <c:pt idx="6">
                  <c:v>0.9</c:v>
                </c:pt>
                <c:pt idx="7">
                  <c:v>0.9</c:v>
                </c:pt>
                <c:pt idx="8">
                  <c:v>1</c:v>
                </c:pt>
                <c:pt idx="9">
                  <c:v>1</c:v>
                </c:pt>
                <c:pt idx="10">
                  <c:v>1.1000000000000001</c:v>
                </c:pt>
                <c:pt idx="11">
                  <c:v>1.2</c:v>
                </c:pt>
                <c:pt idx="12">
                  <c:v>1.4</c:v>
                </c:pt>
                <c:pt idx="13">
                  <c:v>1.7</c:v>
                </c:pt>
                <c:pt idx="14">
                  <c:v>1.9</c:v>
                </c:pt>
                <c:pt idx="15">
                  <c:v>2.4</c:v>
                </c:pt>
                <c:pt idx="16">
                  <c:v>2.4</c:v>
                </c:pt>
                <c:pt idx="17">
                  <c:v>2.8</c:v>
                </c:pt>
                <c:pt idx="18">
                  <c:v>2.9</c:v>
                </c:pt>
                <c:pt idx="19">
                  <c:v>3.1</c:v>
                </c:pt>
                <c:pt idx="20">
                  <c:v>3.3</c:v>
                </c:pt>
                <c:pt idx="21">
                  <c:v>3.6</c:v>
                </c:pt>
                <c:pt idx="22">
                  <c:v>3.7</c:v>
                </c:pt>
                <c:pt idx="23">
                  <c:v>3.8</c:v>
                </c:pt>
                <c:pt idx="24">
                  <c:v>4</c:v>
                </c:pt>
                <c:pt idx="25">
                  <c:v>4.8</c:v>
                </c:pt>
                <c:pt idx="26">
                  <c:v>6</c:v>
                </c:pt>
                <c:pt idx="27">
                  <c:v>6.3</c:v>
                </c:pt>
                <c:pt idx="28">
                  <c:v>6.3</c:v>
                </c:pt>
                <c:pt idx="29">
                  <c:v>7.9</c:v>
                </c:pt>
                <c:pt idx="30">
                  <c:v>11.1</c:v>
                </c:pt>
                <c:pt idx="31">
                  <c:v>11.4</c:v>
                </c:pt>
              </c:numCache>
            </c:numRef>
          </c:val>
          <c:extLst>
            <c:ext xmlns:c16="http://schemas.microsoft.com/office/drawing/2014/chart" uri="{C3380CC4-5D6E-409C-BE32-E72D297353CC}">
              <c16:uniqueId val="{00000026-5310-442E-A91C-C841D1E38A0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82C-49B1-B4D6-8DA5AE91EAEE}"/>
              </c:ext>
            </c:extLst>
          </c:dPt>
          <c:dPt>
            <c:idx val="1"/>
            <c:invertIfNegative val="0"/>
            <c:bubble3D val="0"/>
            <c:spPr>
              <a:solidFill>
                <a:srgbClr val="7C878E"/>
              </a:solidFill>
              <a:ln>
                <a:noFill/>
              </a:ln>
              <a:effectLst/>
            </c:spPr>
            <c:extLst>
              <c:ext xmlns:c16="http://schemas.microsoft.com/office/drawing/2014/chart" uri="{C3380CC4-5D6E-409C-BE32-E72D297353CC}">
                <c16:uniqueId val="{00000003-E82C-49B1-B4D6-8DA5AE91EAEE}"/>
              </c:ext>
            </c:extLst>
          </c:dPt>
          <c:dPt>
            <c:idx val="2"/>
            <c:invertIfNegative val="0"/>
            <c:bubble3D val="0"/>
            <c:spPr>
              <a:solidFill>
                <a:srgbClr val="7C878E"/>
              </a:solidFill>
              <a:ln>
                <a:noFill/>
              </a:ln>
              <a:effectLst/>
            </c:spPr>
            <c:extLst>
              <c:ext xmlns:c16="http://schemas.microsoft.com/office/drawing/2014/chart" uri="{C3380CC4-5D6E-409C-BE32-E72D297353CC}">
                <c16:uniqueId val="{00000005-E82C-49B1-B4D6-8DA5AE91EAEE}"/>
              </c:ext>
            </c:extLst>
          </c:dPt>
          <c:dPt>
            <c:idx val="3"/>
            <c:invertIfNegative val="0"/>
            <c:bubble3D val="0"/>
            <c:spPr>
              <a:solidFill>
                <a:srgbClr val="7C878E"/>
              </a:solidFill>
              <a:ln>
                <a:noFill/>
              </a:ln>
              <a:effectLst/>
            </c:spPr>
            <c:extLst>
              <c:ext xmlns:c16="http://schemas.microsoft.com/office/drawing/2014/chart" uri="{C3380CC4-5D6E-409C-BE32-E72D297353CC}">
                <c16:uniqueId val="{00000007-E82C-49B1-B4D6-8DA5AE91EAEE}"/>
              </c:ext>
            </c:extLst>
          </c:dPt>
          <c:dPt>
            <c:idx val="4"/>
            <c:invertIfNegative val="0"/>
            <c:bubble3D val="0"/>
            <c:spPr>
              <a:solidFill>
                <a:srgbClr val="7C878E"/>
              </a:solidFill>
              <a:ln>
                <a:noFill/>
              </a:ln>
              <a:effectLst/>
            </c:spPr>
            <c:extLst>
              <c:ext xmlns:c16="http://schemas.microsoft.com/office/drawing/2014/chart" uri="{C3380CC4-5D6E-409C-BE32-E72D297353CC}">
                <c16:uniqueId val="{00000009-E82C-49B1-B4D6-8DA5AE91EAEE}"/>
              </c:ext>
            </c:extLst>
          </c:dPt>
          <c:dPt>
            <c:idx val="5"/>
            <c:invertIfNegative val="0"/>
            <c:bubble3D val="0"/>
            <c:spPr>
              <a:solidFill>
                <a:srgbClr val="7C878E"/>
              </a:solidFill>
              <a:ln>
                <a:noFill/>
              </a:ln>
              <a:effectLst/>
            </c:spPr>
            <c:extLst>
              <c:ext xmlns:c16="http://schemas.microsoft.com/office/drawing/2014/chart" uri="{C3380CC4-5D6E-409C-BE32-E72D297353CC}">
                <c16:uniqueId val="{0000000B-E82C-49B1-B4D6-8DA5AE91EAEE}"/>
              </c:ext>
            </c:extLst>
          </c:dPt>
          <c:dPt>
            <c:idx val="6"/>
            <c:invertIfNegative val="0"/>
            <c:bubble3D val="0"/>
            <c:spPr>
              <a:solidFill>
                <a:srgbClr val="7C878E"/>
              </a:solidFill>
              <a:ln>
                <a:noFill/>
              </a:ln>
              <a:effectLst/>
            </c:spPr>
            <c:extLst>
              <c:ext xmlns:c16="http://schemas.microsoft.com/office/drawing/2014/chart" uri="{C3380CC4-5D6E-409C-BE32-E72D297353CC}">
                <c16:uniqueId val="{0000000D-E82C-49B1-B4D6-8DA5AE91EAEE}"/>
              </c:ext>
            </c:extLst>
          </c:dPt>
          <c:dPt>
            <c:idx val="7"/>
            <c:invertIfNegative val="0"/>
            <c:bubble3D val="0"/>
            <c:spPr>
              <a:solidFill>
                <a:srgbClr val="7C878E"/>
              </a:solidFill>
              <a:ln>
                <a:noFill/>
              </a:ln>
              <a:effectLst/>
            </c:spPr>
            <c:extLst>
              <c:ext xmlns:c16="http://schemas.microsoft.com/office/drawing/2014/chart" uri="{C3380CC4-5D6E-409C-BE32-E72D297353CC}">
                <c16:uniqueId val="{0000000F-E82C-49B1-B4D6-8DA5AE91EAEE}"/>
              </c:ext>
            </c:extLst>
          </c:dPt>
          <c:dPt>
            <c:idx val="8"/>
            <c:invertIfNegative val="0"/>
            <c:bubble3D val="0"/>
            <c:spPr>
              <a:solidFill>
                <a:srgbClr val="7C878E"/>
              </a:solidFill>
              <a:ln>
                <a:noFill/>
              </a:ln>
              <a:effectLst/>
            </c:spPr>
            <c:extLst>
              <c:ext xmlns:c16="http://schemas.microsoft.com/office/drawing/2014/chart" uri="{C3380CC4-5D6E-409C-BE32-E72D297353CC}">
                <c16:uniqueId val="{00000011-E82C-49B1-B4D6-8DA5AE91EAEE}"/>
              </c:ext>
            </c:extLst>
          </c:dPt>
          <c:dPt>
            <c:idx val="9"/>
            <c:invertIfNegative val="0"/>
            <c:bubble3D val="0"/>
            <c:spPr>
              <a:solidFill>
                <a:srgbClr val="7C878E"/>
              </a:solidFill>
              <a:ln>
                <a:noFill/>
              </a:ln>
              <a:effectLst/>
            </c:spPr>
            <c:extLst>
              <c:ext xmlns:c16="http://schemas.microsoft.com/office/drawing/2014/chart" uri="{C3380CC4-5D6E-409C-BE32-E72D297353CC}">
                <c16:uniqueId val="{00000013-E82C-49B1-B4D6-8DA5AE91EAE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E82C-49B1-B4D6-8DA5AE91EAE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82C-49B1-B4D6-8DA5AE91EAE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82C-49B1-B4D6-8DA5AE91EAE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E82C-49B1-B4D6-8DA5AE91EAE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82C-49B1-B4D6-8DA5AE91EAE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E82C-49B1-B4D6-8DA5AE91EAE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E82C-49B1-B4D6-8DA5AE91EAE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E82C-49B1-B4D6-8DA5AE91EAEE}"/>
              </c:ext>
            </c:extLst>
          </c:dPt>
          <c:dPt>
            <c:idx val="18"/>
            <c:invertIfNegative val="0"/>
            <c:bubble3D val="0"/>
            <c:spPr>
              <a:solidFill>
                <a:srgbClr val="95682B"/>
              </a:solidFill>
              <a:ln>
                <a:noFill/>
              </a:ln>
              <a:effectLst/>
            </c:spPr>
            <c:extLst>
              <c:ext xmlns:c16="http://schemas.microsoft.com/office/drawing/2014/chart" uri="{C3380CC4-5D6E-409C-BE32-E72D297353CC}">
                <c16:uniqueId val="{00000025-E82C-49B1-B4D6-8DA5AE91EAEE}"/>
              </c:ext>
            </c:extLst>
          </c:dPt>
          <c:dPt>
            <c:idx val="19"/>
            <c:invertIfNegative val="0"/>
            <c:bubble3D val="0"/>
            <c:spPr>
              <a:solidFill>
                <a:srgbClr val="FBBB27"/>
              </a:solidFill>
              <a:ln>
                <a:noFill/>
              </a:ln>
              <a:effectLst/>
            </c:spPr>
            <c:extLst>
              <c:ext xmlns:c16="http://schemas.microsoft.com/office/drawing/2014/chart" uri="{C3380CC4-5D6E-409C-BE32-E72D297353CC}">
                <c16:uniqueId val="{00000027-E82C-49B1-B4D6-8DA5AE91EAE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'F104'!$A$6:$A$38</c:f>
              <c:strCache>
                <c:ptCount val="33"/>
                <c:pt idx="0">
                  <c:v>Tlaxcala</c:v>
                </c:pt>
                <c:pt idx="1">
                  <c:v>Morelos</c:v>
                </c:pt>
                <c:pt idx="2">
                  <c:v>Hidalgo</c:v>
                </c:pt>
                <c:pt idx="3">
                  <c:v>San Luis Potosí</c:v>
                </c:pt>
                <c:pt idx="4">
                  <c:v>Quintana Roo</c:v>
                </c:pt>
                <c:pt idx="5">
                  <c:v>Veracruz</c:v>
                </c:pt>
                <c:pt idx="6">
                  <c:v>Zacatecas</c:v>
                </c:pt>
                <c:pt idx="7">
                  <c:v>Colima</c:v>
                </c:pt>
                <c:pt idx="8">
                  <c:v>Puebla</c:v>
                </c:pt>
                <c:pt idx="9">
                  <c:v>Tamaulipas</c:v>
                </c:pt>
                <c:pt idx="10">
                  <c:v>Chihuahua</c:v>
                </c:pt>
                <c:pt idx="11">
                  <c:v>Baja California Sur</c:v>
                </c:pt>
                <c:pt idx="12">
                  <c:v>Yucatán</c:v>
                </c:pt>
                <c:pt idx="13">
                  <c:v>Durango</c:v>
                </c:pt>
                <c:pt idx="14">
                  <c:v>Michoacán</c:v>
                </c:pt>
                <c:pt idx="15">
                  <c:v>Campeche</c:v>
                </c:pt>
                <c:pt idx="16">
                  <c:v>Nuevo León</c:v>
                </c:pt>
                <c:pt idx="17">
                  <c:v>Sonora</c:v>
                </c:pt>
                <c:pt idx="18">
                  <c:v>Nacional</c:v>
                </c:pt>
                <c:pt idx="19">
                  <c:v>Jalisco</c:v>
                </c:pt>
                <c:pt idx="20">
                  <c:v>Ciudad de México</c:v>
                </c:pt>
                <c:pt idx="21">
                  <c:v>Nayarit</c:v>
                </c:pt>
                <c:pt idx="22">
                  <c:v>Guerrero</c:v>
                </c:pt>
                <c:pt idx="23">
                  <c:v>Baja California</c:v>
                </c:pt>
                <c:pt idx="24">
                  <c:v>Estado de México</c:v>
                </c:pt>
                <c:pt idx="25">
                  <c:v>Coahuila</c:v>
                </c:pt>
                <c:pt idx="26">
                  <c:v>Guanajuato</c:v>
                </c:pt>
                <c:pt idx="27">
                  <c:v>Aguascalientes</c:v>
                </c:pt>
                <c:pt idx="28">
                  <c:v>Querétaro</c:v>
                </c:pt>
                <c:pt idx="29">
                  <c:v>Sinaloa</c:v>
                </c:pt>
                <c:pt idx="30">
                  <c:v>Chiapas</c:v>
                </c:pt>
                <c:pt idx="31">
                  <c:v>Tabasco</c:v>
                </c:pt>
                <c:pt idx="32">
                  <c:v>Oaxaca</c:v>
                </c:pt>
              </c:strCache>
            </c:strRef>
          </c:cat>
          <c:val>
            <c:numRef>
              <c:f>'F104'!$B$6:$B$38</c:f>
              <c:numCache>
                <c:formatCode>0.0</c:formatCode>
                <c:ptCount val="33"/>
                <c:pt idx="0">
                  <c:v>-83.9</c:v>
                </c:pt>
                <c:pt idx="1">
                  <c:v>-71.3</c:v>
                </c:pt>
                <c:pt idx="2">
                  <c:v>-68.8</c:v>
                </c:pt>
                <c:pt idx="3">
                  <c:v>-67.8</c:v>
                </c:pt>
                <c:pt idx="4">
                  <c:v>-64.400000000000006</c:v>
                </c:pt>
                <c:pt idx="5">
                  <c:v>-64.3</c:v>
                </c:pt>
                <c:pt idx="6">
                  <c:v>-58.1</c:v>
                </c:pt>
                <c:pt idx="7">
                  <c:v>-52.4</c:v>
                </c:pt>
                <c:pt idx="8">
                  <c:v>-50.9</c:v>
                </c:pt>
                <c:pt idx="9">
                  <c:v>-49.9</c:v>
                </c:pt>
                <c:pt idx="10">
                  <c:v>-44.1</c:v>
                </c:pt>
                <c:pt idx="11">
                  <c:v>-43.5</c:v>
                </c:pt>
                <c:pt idx="12">
                  <c:v>-41.5</c:v>
                </c:pt>
                <c:pt idx="13">
                  <c:v>-29.5</c:v>
                </c:pt>
                <c:pt idx="14">
                  <c:v>-25</c:v>
                </c:pt>
                <c:pt idx="15">
                  <c:v>-21</c:v>
                </c:pt>
                <c:pt idx="16">
                  <c:v>-19.600000000000001</c:v>
                </c:pt>
                <c:pt idx="17">
                  <c:v>-19.2</c:v>
                </c:pt>
                <c:pt idx="18">
                  <c:v>-19.100000000000001</c:v>
                </c:pt>
                <c:pt idx="19">
                  <c:v>-15.5</c:v>
                </c:pt>
                <c:pt idx="20">
                  <c:v>-7</c:v>
                </c:pt>
                <c:pt idx="21">
                  <c:v>1.6</c:v>
                </c:pt>
                <c:pt idx="22">
                  <c:v>4.9000000000000004</c:v>
                </c:pt>
                <c:pt idx="23">
                  <c:v>5.7</c:v>
                </c:pt>
                <c:pt idx="24">
                  <c:v>11.3</c:v>
                </c:pt>
                <c:pt idx="25">
                  <c:v>12.5</c:v>
                </c:pt>
                <c:pt idx="26">
                  <c:v>20.7</c:v>
                </c:pt>
                <c:pt idx="27">
                  <c:v>24.7</c:v>
                </c:pt>
                <c:pt idx="28">
                  <c:v>31.1</c:v>
                </c:pt>
                <c:pt idx="29">
                  <c:v>32</c:v>
                </c:pt>
                <c:pt idx="30">
                  <c:v>94.3</c:v>
                </c:pt>
                <c:pt idx="31">
                  <c:v>99</c:v>
                </c:pt>
                <c:pt idx="32">
                  <c:v>239.7</c:v>
                </c:pt>
              </c:numCache>
            </c:numRef>
          </c:val>
          <c:extLst>
            <c:ext xmlns:c16="http://schemas.microsoft.com/office/drawing/2014/chart" uri="{C3380CC4-5D6E-409C-BE32-E72D297353CC}">
              <c16:uniqueId val="{00000028-E82C-49B1-B4D6-8DA5AE91EAE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2F99-4A1C-9333-BB1B9F21DA06}"/>
              </c:ext>
            </c:extLst>
          </c:dPt>
          <c:dPt>
            <c:idx val="1"/>
            <c:invertIfNegative val="0"/>
            <c:bubble3D val="0"/>
            <c:spPr>
              <a:solidFill>
                <a:srgbClr val="7C878E"/>
              </a:solidFill>
              <a:ln>
                <a:noFill/>
              </a:ln>
              <a:effectLst/>
            </c:spPr>
            <c:extLst>
              <c:ext xmlns:c16="http://schemas.microsoft.com/office/drawing/2014/chart" uri="{C3380CC4-5D6E-409C-BE32-E72D297353CC}">
                <c16:uniqueId val="{00000003-2F99-4A1C-9333-BB1B9F21DA06}"/>
              </c:ext>
            </c:extLst>
          </c:dPt>
          <c:dPt>
            <c:idx val="2"/>
            <c:invertIfNegative val="0"/>
            <c:bubble3D val="0"/>
            <c:spPr>
              <a:solidFill>
                <a:srgbClr val="7C878E"/>
              </a:solidFill>
              <a:ln>
                <a:noFill/>
              </a:ln>
              <a:effectLst/>
            </c:spPr>
            <c:extLst>
              <c:ext xmlns:c16="http://schemas.microsoft.com/office/drawing/2014/chart" uri="{C3380CC4-5D6E-409C-BE32-E72D297353CC}">
                <c16:uniqueId val="{00000005-2F99-4A1C-9333-BB1B9F21DA06}"/>
              </c:ext>
            </c:extLst>
          </c:dPt>
          <c:dPt>
            <c:idx val="3"/>
            <c:invertIfNegative val="0"/>
            <c:bubble3D val="0"/>
            <c:spPr>
              <a:solidFill>
                <a:srgbClr val="7C878E"/>
              </a:solidFill>
              <a:ln>
                <a:noFill/>
              </a:ln>
              <a:effectLst/>
            </c:spPr>
            <c:extLst>
              <c:ext xmlns:c16="http://schemas.microsoft.com/office/drawing/2014/chart" uri="{C3380CC4-5D6E-409C-BE32-E72D297353CC}">
                <c16:uniqueId val="{00000007-2F99-4A1C-9333-BB1B9F21DA06}"/>
              </c:ext>
            </c:extLst>
          </c:dPt>
          <c:dPt>
            <c:idx val="4"/>
            <c:invertIfNegative val="0"/>
            <c:bubble3D val="0"/>
            <c:spPr>
              <a:solidFill>
                <a:srgbClr val="7C878E"/>
              </a:solidFill>
              <a:ln>
                <a:noFill/>
              </a:ln>
              <a:effectLst/>
            </c:spPr>
            <c:extLst>
              <c:ext xmlns:c16="http://schemas.microsoft.com/office/drawing/2014/chart" uri="{C3380CC4-5D6E-409C-BE32-E72D297353CC}">
                <c16:uniqueId val="{00000009-2F99-4A1C-9333-BB1B9F21DA06}"/>
              </c:ext>
            </c:extLst>
          </c:dPt>
          <c:dPt>
            <c:idx val="5"/>
            <c:invertIfNegative val="0"/>
            <c:bubble3D val="0"/>
            <c:spPr>
              <a:solidFill>
                <a:srgbClr val="7C878E"/>
              </a:solidFill>
              <a:ln>
                <a:noFill/>
              </a:ln>
              <a:effectLst/>
            </c:spPr>
            <c:extLst>
              <c:ext xmlns:c16="http://schemas.microsoft.com/office/drawing/2014/chart" uri="{C3380CC4-5D6E-409C-BE32-E72D297353CC}">
                <c16:uniqueId val="{0000000B-2F99-4A1C-9333-BB1B9F21DA06}"/>
              </c:ext>
            </c:extLst>
          </c:dPt>
          <c:dPt>
            <c:idx val="6"/>
            <c:invertIfNegative val="0"/>
            <c:bubble3D val="0"/>
            <c:spPr>
              <a:solidFill>
                <a:srgbClr val="7C878E"/>
              </a:solidFill>
              <a:ln>
                <a:noFill/>
              </a:ln>
              <a:effectLst/>
            </c:spPr>
            <c:extLst>
              <c:ext xmlns:c16="http://schemas.microsoft.com/office/drawing/2014/chart" uri="{C3380CC4-5D6E-409C-BE32-E72D297353CC}">
                <c16:uniqueId val="{0000000D-2F99-4A1C-9333-BB1B9F21DA06}"/>
              </c:ext>
            </c:extLst>
          </c:dPt>
          <c:dPt>
            <c:idx val="7"/>
            <c:invertIfNegative val="0"/>
            <c:bubble3D val="0"/>
            <c:spPr>
              <a:solidFill>
                <a:srgbClr val="7C878E"/>
              </a:solidFill>
              <a:ln>
                <a:noFill/>
              </a:ln>
              <a:effectLst/>
            </c:spPr>
            <c:extLst>
              <c:ext xmlns:c16="http://schemas.microsoft.com/office/drawing/2014/chart" uri="{C3380CC4-5D6E-409C-BE32-E72D297353CC}">
                <c16:uniqueId val="{0000000F-2F99-4A1C-9333-BB1B9F21DA06}"/>
              </c:ext>
            </c:extLst>
          </c:dPt>
          <c:dPt>
            <c:idx val="8"/>
            <c:invertIfNegative val="0"/>
            <c:bubble3D val="0"/>
            <c:spPr>
              <a:solidFill>
                <a:srgbClr val="7C878E"/>
              </a:solidFill>
              <a:ln>
                <a:noFill/>
              </a:ln>
              <a:effectLst/>
            </c:spPr>
            <c:extLst>
              <c:ext xmlns:c16="http://schemas.microsoft.com/office/drawing/2014/chart" uri="{C3380CC4-5D6E-409C-BE32-E72D297353CC}">
                <c16:uniqueId val="{00000011-2F99-4A1C-9333-BB1B9F21DA06}"/>
              </c:ext>
            </c:extLst>
          </c:dPt>
          <c:dPt>
            <c:idx val="9"/>
            <c:invertIfNegative val="0"/>
            <c:bubble3D val="0"/>
            <c:spPr>
              <a:solidFill>
                <a:srgbClr val="7C878E"/>
              </a:solidFill>
              <a:ln>
                <a:noFill/>
              </a:ln>
              <a:effectLst/>
            </c:spPr>
            <c:extLst>
              <c:ext xmlns:c16="http://schemas.microsoft.com/office/drawing/2014/chart" uri="{C3380CC4-5D6E-409C-BE32-E72D297353CC}">
                <c16:uniqueId val="{00000013-2F99-4A1C-9333-BB1B9F21DA0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2F99-4A1C-9333-BB1B9F21DA0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2F99-4A1C-9333-BB1B9F21DA06}"/>
              </c:ext>
            </c:extLst>
          </c:dPt>
          <c:dPt>
            <c:idx val="12"/>
            <c:invertIfNegative val="0"/>
            <c:bubble3D val="0"/>
            <c:spPr>
              <a:solidFill>
                <a:srgbClr val="7C878E"/>
              </a:solidFill>
              <a:ln>
                <a:noFill/>
              </a:ln>
              <a:effectLst/>
            </c:spPr>
            <c:extLst>
              <c:ext xmlns:c16="http://schemas.microsoft.com/office/drawing/2014/chart" uri="{C3380CC4-5D6E-409C-BE32-E72D297353CC}">
                <c16:uniqueId val="{00000019-2F99-4A1C-9333-BB1B9F21DA06}"/>
              </c:ext>
            </c:extLst>
          </c:dPt>
          <c:dPt>
            <c:idx val="13"/>
            <c:invertIfNegative val="0"/>
            <c:bubble3D val="0"/>
            <c:spPr>
              <a:solidFill>
                <a:srgbClr val="7C878E"/>
              </a:solidFill>
              <a:ln>
                <a:noFill/>
              </a:ln>
              <a:effectLst/>
            </c:spPr>
            <c:extLst>
              <c:ext xmlns:c16="http://schemas.microsoft.com/office/drawing/2014/chart" uri="{C3380CC4-5D6E-409C-BE32-E72D297353CC}">
                <c16:uniqueId val="{0000001B-2F99-4A1C-9333-BB1B9F21DA0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2F99-4A1C-9333-BB1B9F21DA06}"/>
              </c:ext>
            </c:extLst>
          </c:dPt>
          <c:dPt>
            <c:idx val="15"/>
            <c:invertIfNegative val="0"/>
            <c:bubble3D val="0"/>
            <c:spPr>
              <a:solidFill>
                <a:srgbClr val="7C878E"/>
              </a:solidFill>
              <a:ln>
                <a:noFill/>
              </a:ln>
              <a:effectLst/>
            </c:spPr>
            <c:extLst>
              <c:ext xmlns:c16="http://schemas.microsoft.com/office/drawing/2014/chart" uri="{C3380CC4-5D6E-409C-BE32-E72D297353CC}">
                <c16:uniqueId val="{0000001F-2F99-4A1C-9333-BB1B9F21DA0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2F99-4A1C-9333-BB1B9F21DA0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2F99-4A1C-9333-BB1B9F21DA06}"/>
              </c:ext>
            </c:extLst>
          </c:dPt>
          <c:dPt>
            <c:idx val="18"/>
            <c:invertIfNegative val="0"/>
            <c:bubble3D val="0"/>
            <c:spPr>
              <a:solidFill>
                <a:srgbClr val="7C878E"/>
              </a:solidFill>
              <a:ln>
                <a:noFill/>
              </a:ln>
              <a:effectLst/>
            </c:spPr>
            <c:extLst>
              <c:ext xmlns:c16="http://schemas.microsoft.com/office/drawing/2014/chart" uri="{C3380CC4-5D6E-409C-BE32-E72D297353CC}">
                <c16:uniqueId val="{00000025-2F99-4A1C-9333-BB1B9F21DA06}"/>
              </c:ext>
            </c:extLst>
          </c:dPt>
          <c:dPt>
            <c:idx val="19"/>
            <c:invertIfNegative val="0"/>
            <c:bubble3D val="0"/>
            <c:spPr>
              <a:solidFill>
                <a:srgbClr val="7C878E"/>
              </a:solidFill>
              <a:ln>
                <a:noFill/>
              </a:ln>
              <a:effectLst/>
            </c:spPr>
            <c:extLst>
              <c:ext xmlns:c16="http://schemas.microsoft.com/office/drawing/2014/chart" uri="{C3380CC4-5D6E-409C-BE32-E72D297353CC}">
                <c16:uniqueId val="{00000027-2F99-4A1C-9333-BB1B9F21DA06}"/>
              </c:ext>
            </c:extLst>
          </c:dPt>
          <c:dPt>
            <c:idx val="20"/>
            <c:invertIfNegative val="0"/>
            <c:bubble3D val="0"/>
            <c:spPr>
              <a:solidFill>
                <a:srgbClr val="95682B"/>
              </a:solidFill>
              <a:ln>
                <a:noFill/>
              </a:ln>
              <a:effectLst/>
            </c:spPr>
            <c:extLst>
              <c:ext xmlns:c16="http://schemas.microsoft.com/office/drawing/2014/chart" uri="{C3380CC4-5D6E-409C-BE32-E72D297353CC}">
                <c16:uniqueId val="{00000029-2F99-4A1C-9333-BB1B9F21DA06}"/>
              </c:ext>
            </c:extLst>
          </c:dPt>
          <c:dPt>
            <c:idx val="25"/>
            <c:invertIfNegative val="0"/>
            <c:bubble3D val="0"/>
            <c:spPr>
              <a:solidFill>
                <a:srgbClr val="FBBB27"/>
              </a:solidFill>
              <a:ln>
                <a:noFill/>
              </a:ln>
              <a:effectLst/>
            </c:spPr>
            <c:extLst>
              <c:ext xmlns:c16="http://schemas.microsoft.com/office/drawing/2014/chart" uri="{C3380CC4-5D6E-409C-BE32-E72D297353CC}">
                <c16:uniqueId val="{0000002B-2F99-4A1C-9333-BB1B9F21DA0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'F105'!$A$6:$A$38</c:f>
              <c:strCache>
                <c:ptCount val="33"/>
                <c:pt idx="0">
                  <c:v>Tlaxcala</c:v>
                </c:pt>
                <c:pt idx="1">
                  <c:v>Guerrero</c:v>
                </c:pt>
                <c:pt idx="2">
                  <c:v>San Luis Potosí</c:v>
                </c:pt>
                <c:pt idx="3">
                  <c:v>Zacatecas</c:v>
                </c:pt>
                <c:pt idx="4">
                  <c:v>Quintana Roo</c:v>
                </c:pt>
                <c:pt idx="5">
                  <c:v>Puebla</c:v>
                </c:pt>
                <c:pt idx="6">
                  <c:v>Baja California Sur</c:v>
                </c:pt>
                <c:pt idx="7">
                  <c:v>Yucatán</c:v>
                </c:pt>
                <c:pt idx="8">
                  <c:v>Baja California</c:v>
                </c:pt>
                <c:pt idx="9">
                  <c:v>Sinaloa</c:v>
                </c:pt>
                <c:pt idx="10">
                  <c:v>Durango</c:v>
                </c:pt>
                <c:pt idx="11">
                  <c:v>Oaxaca</c:v>
                </c:pt>
                <c:pt idx="12">
                  <c:v>Chiapas</c:v>
                </c:pt>
                <c:pt idx="13">
                  <c:v>Querétaro</c:v>
                </c:pt>
                <c:pt idx="14">
                  <c:v>Morelos</c:v>
                </c:pt>
                <c:pt idx="15">
                  <c:v>Nuevo León</c:v>
                </c:pt>
                <c:pt idx="16">
                  <c:v>Veracruz</c:v>
                </c:pt>
                <c:pt idx="17">
                  <c:v>Campeche</c:v>
                </c:pt>
                <c:pt idx="18">
                  <c:v>Ciudad de México</c:v>
                </c:pt>
                <c:pt idx="19">
                  <c:v>Sonora</c:v>
                </c:pt>
                <c:pt idx="20">
                  <c:v>Nacional</c:v>
                </c:pt>
                <c:pt idx="21">
                  <c:v>Guanajuato</c:v>
                </c:pt>
                <c:pt idx="22">
                  <c:v>Chihuahua</c:v>
                </c:pt>
                <c:pt idx="23">
                  <c:v>Aguascalientes</c:v>
                </c:pt>
                <c:pt idx="24">
                  <c:v>Hidalgo</c:v>
                </c:pt>
                <c:pt idx="25">
                  <c:v>Jalisco</c:v>
                </c:pt>
                <c:pt idx="26">
                  <c:v>Tamaulipas</c:v>
                </c:pt>
                <c:pt idx="27">
                  <c:v>Estado de México</c:v>
                </c:pt>
                <c:pt idx="28">
                  <c:v>Coahuila</c:v>
                </c:pt>
                <c:pt idx="29">
                  <c:v>Colima</c:v>
                </c:pt>
                <c:pt idx="30">
                  <c:v>Michoacán</c:v>
                </c:pt>
                <c:pt idx="31">
                  <c:v>Nayarit</c:v>
                </c:pt>
                <c:pt idx="32">
                  <c:v>Tabasco</c:v>
                </c:pt>
              </c:strCache>
            </c:strRef>
          </c:cat>
          <c:val>
            <c:numRef>
              <c:f>'F105'!$B$6:$B$38</c:f>
              <c:numCache>
                <c:formatCode>0.0</c:formatCode>
                <c:ptCount val="33"/>
                <c:pt idx="0">
                  <c:v>-76.5</c:v>
                </c:pt>
                <c:pt idx="1">
                  <c:v>-56.1</c:v>
                </c:pt>
                <c:pt idx="2">
                  <c:v>-43.9</c:v>
                </c:pt>
                <c:pt idx="3">
                  <c:v>-36.9</c:v>
                </c:pt>
                <c:pt idx="4">
                  <c:v>-36.200000000000003</c:v>
                </c:pt>
                <c:pt idx="5">
                  <c:v>-33.200000000000003</c:v>
                </c:pt>
                <c:pt idx="6">
                  <c:v>-26</c:v>
                </c:pt>
                <c:pt idx="7">
                  <c:v>-22.3</c:v>
                </c:pt>
                <c:pt idx="8">
                  <c:v>-19</c:v>
                </c:pt>
                <c:pt idx="9">
                  <c:v>-18.899999999999999</c:v>
                </c:pt>
                <c:pt idx="10">
                  <c:v>-18.399999999999999</c:v>
                </c:pt>
                <c:pt idx="11">
                  <c:v>-18.3</c:v>
                </c:pt>
                <c:pt idx="12">
                  <c:v>-16.7</c:v>
                </c:pt>
                <c:pt idx="13">
                  <c:v>-16.399999999999999</c:v>
                </c:pt>
                <c:pt idx="14">
                  <c:v>-15.8</c:v>
                </c:pt>
                <c:pt idx="15">
                  <c:v>-15.5</c:v>
                </c:pt>
                <c:pt idx="16">
                  <c:v>-14.2</c:v>
                </c:pt>
                <c:pt idx="17">
                  <c:v>-14.1</c:v>
                </c:pt>
                <c:pt idx="18">
                  <c:v>-13.8</c:v>
                </c:pt>
                <c:pt idx="19">
                  <c:v>-13.6</c:v>
                </c:pt>
                <c:pt idx="20">
                  <c:v>-11.4</c:v>
                </c:pt>
                <c:pt idx="21">
                  <c:v>-10.8</c:v>
                </c:pt>
                <c:pt idx="22">
                  <c:v>-4.5</c:v>
                </c:pt>
                <c:pt idx="23">
                  <c:v>-4.4000000000000004</c:v>
                </c:pt>
                <c:pt idx="24">
                  <c:v>-3.6</c:v>
                </c:pt>
                <c:pt idx="25">
                  <c:v>-2.6</c:v>
                </c:pt>
                <c:pt idx="26">
                  <c:v>0.6</c:v>
                </c:pt>
                <c:pt idx="27">
                  <c:v>1.2</c:v>
                </c:pt>
                <c:pt idx="28">
                  <c:v>1.7</c:v>
                </c:pt>
                <c:pt idx="29">
                  <c:v>2.9</c:v>
                </c:pt>
                <c:pt idx="30">
                  <c:v>12.6</c:v>
                </c:pt>
                <c:pt idx="31">
                  <c:v>13.5</c:v>
                </c:pt>
                <c:pt idx="32">
                  <c:v>24.4</c:v>
                </c:pt>
              </c:numCache>
            </c:numRef>
          </c:val>
          <c:extLst>
            <c:ext xmlns:c16="http://schemas.microsoft.com/office/drawing/2014/chart" uri="{C3380CC4-5D6E-409C-BE32-E72D297353CC}">
              <c16:uniqueId val="{0000002C-2F99-4A1C-9333-BB1B9F21DA0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BEE-45A1-894C-D1E5AF321762}"/>
              </c:ext>
            </c:extLst>
          </c:dPt>
          <c:dPt>
            <c:idx val="1"/>
            <c:invertIfNegative val="0"/>
            <c:bubble3D val="0"/>
            <c:spPr>
              <a:solidFill>
                <a:srgbClr val="7C878E"/>
              </a:solidFill>
              <a:ln>
                <a:noFill/>
              </a:ln>
              <a:effectLst/>
            </c:spPr>
            <c:extLst>
              <c:ext xmlns:c16="http://schemas.microsoft.com/office/drawing/2014/chart" uri="{C3380CC4-5D6E-409C-BE32-E72D297353CC}">
                <c16:uniqueId val="{00000003-5BEE-45A1-894C-D1E5AF321762}"/>
              </c:ext>
            </c:extLst>
          </c:dPt>
          <c:dPt>
            <c:idx val="2"/>
            <c:invertIfNegative val="0"/>
            <c:bubble3D val="0"/>
            <c:spPr>
              <a:solidFill>
                <a:srgbClr val="7C878E"/>
              </a:solidFill>
              <a:ln>
                <a:noFill/>
              </a:ln>
              <a:effectLst/>
            </c:spPr>
            <c:extLst>
              <c:ext xmlns:c16="http://schemas.microsoft.com/office/drawing/2014/chart" uri="{C3380CC4-5D6E-409C-BE32-E72D297353CC}">
                <c16:uniqueId val="{00000005-5BEE-45A1-894C-D1E5AF321762}"/>
              </c:ext>
            </c:extLst>
          </c:dPt>
          <c:dPt>
            <c:idx val="3"/>
            <c:invertIfNegative val="0"/>
            <c:bubble3D val="0"/>
            <c:spPr>
              <a:solidFill>
                <a:srgbClr val="7C878E"/>
              </a:solidFill>
              <a:ln>
                <a:noFill/>
              </a:ln>
              <a:effectLst/>
            </c:spPr>
            <c:extLst>
              <c:ext xmlns:c16="http://schemas.microsoft.com/office/drawing/2014/chart" uri="{C3380CC4-5D6E-409C-BE32-E72D297353CC}">
                <c16:uniqueId val="{00000007-5BEE-45A1-894C-D1E5AF321762}"/>
              </c:ext>
            </c:extLst>
          </c:dPt>
          <c:dPt>
            <c:idx val="4"/>
            <c:invertIfNegative val="0"/>
            <c:bubble3D val="0"/>
            <c:spPr>
              <a:solidFill>
                <a:srgbClr val="7C878E"/>
              </a:solidFill>
              <a:ln>
                <a:noFill/>
              </a:ln>
              <a:effectLst/>
            </c:spPr>
            <c:extLst>
              <c:ext xmlns:c16="http://schemas.microsoft.com/office/drawing/2014/chart" uri="{C3380CC4-5D6E-409C-BE32-E72D297353CC}">
                <c16:uniqueId val="{00000009-5BEE-45A1-894C-D1E5AF321762}"/>
              </c:ext>
            </c:extLst>
          </c:dPt>
          <c:dPt>
            <c:idx val="5"/>
            <c:invertIfNegative val="0"/>
            <c:bubble3D val="0"/>
            <c:spPr>
              <a:solidFill>
                <a:srgbClr val="7C878E"/>
              </a:solidFill>
              <a:ln>
                <a:noFill/>
              </a:ln>
              <a:effectLst/>
            </c:spPr>
            <c:extLst>
              <c:ext xmlns:c16="http://schemas.microsoft.com/office/drawing/2014/chart" uri="{C3380CC4-5D6E-409C-BE32-E72D297353CC}">
                <c16:uniqueId val="{0000000B-5BEE-45A1-894C-D1E5AF321762}"/>
              </c:ext>
            </c:extLst>
          </c:dPt>
          <c:dPt>
            <c:idx val="6"/>
            <c:invertIfNegative val="0"/>
            <c:bubble3D val="0"/>
            <c:spPr>
              <a:solidFill>
                <a:srgbClr val="7C878E"/>
              </a:solidFill>
              <a:ln>
                <a:noFill/>
              </a:ln>
              <a:effectLst/>
            </c:spPr>
            <c:extLst>
              <c:ext xmlns:c16="http://schemas.microsoft.com/office/drawing/2014/chart" uri="{C3380CC4-5D6E-409C-BE32-E72D297353CC}">
                <c16:uniqueId val="{0000000D-5BEE-45A1-894C-D1E5AF321762}"/>
              </c:ext>
            </c:extLst>
          </c:dPt>
          <c:dPt>
            <c:idx val="7"/>
            <c:invertIfNegative val="0"/>
            <c:bubble3D val="0"/>
            <c:spPr>
              <a:solidFill>
                <a:srgbClr val="7C878E"/>
              </a:solidFill>
              <a:ln>
                <a:noFill/>
              </a:ln>
              <a:effectLst/>
            </c:spPr>
            <c:extLst>
              <c:ext xmlns:c16="http://schemas.microsoft.com/office/drawing/2014/chart" uri="{C3380CC4-5D6E-409C-BE32-E72D297353CC}">
                <c16:uniqueId val="{0000000F-5BEE-45A1-894C-D1E5AF321762}"/>
              </c:ext>
            </c:extLst>
          </c:dPt>
          <c:dPt>
            <c:idx val="8"/>
            <c:invertIfNegative val="0"/>
            <c:bubble3D val="0"/>
            <c:spPr>
              <a:solidFill>
                <a:srgbClr val="7C878E"/>
              </a:solidFill>
              <a:ln>
                <a:noFill/>
              </a:ln>
              <a:effectLst/>
            </c:spPr>
            <c:extLst>
              <c:ext xmlns:c16="http://schemas.microsoft.com/office/drawing/2014/chart" uri="{C3380CC4-5D6E-409C-BE32-E72D297353CC}">
                <c16:uniqueId val="{00000011-5BEE-45A1-894C-D1E5AF321762}"/>
              </c:ext>
            </c:extLst>
          </c:dPt>
          <c:dPt>
            <c:idx val="9"/>
            <c:invertIfNegative val="0"/>
            <c:bubble3D val="0"/>
            <c:spPr>
              <a:solidFill>
                <a:srgbClr val="7C878E"/>
              </a:solidFill>
              <a:ln>
                <a:noFill/>
              </a:ln>
              <a:effectLst/>
            </c:spPr>
            <c:extLst>
              <c:ext xmlns:c16="http://schemas.microsoft.com/office/drawing/2014/chart" uri="{C3380CC4-5D6E-409C-BE32-E72D297353CC}">
                <c16:uniqueId val="{00000013-5BEE-45A1-894C-D1E5AF32176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BEE-45A1-894C-D1E5AF321762}"/>
              </c:ext>
            </c:extLst>
          </c:dPt>
          <c:dPt>
            <c:idx val="11"/>
            <c:invertIfNegative val="0"/>
            <c:bubble3D val="0"/>
            <c:spPr>
              <a:solidFill>
                <a:srgbClr val="FBBB27"/>
              </a:solidFill>
              <a:ln>
                <a:noFill/>
              </a:ln>
              <a:effectLst/>
            </c:spPr>
            <c:extLst>
              <c:ext xmlns:c16="http://schemas.microsoft.com/office/drawing/2014/chart" uri="{C3380CC4-5D6E-409C-BE32-E72D297353CC}">
                <c16:uniqueId val="{00000017-5BEE-45A1-894C-D1E5AF32176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BEE-45A1-894C-D1E5AF32176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BEE-45A1-894C-D1E5AF32176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BEE-45A1-894C-D1E5AF32176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BEE-45A1-894C-D1E5AF32176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BEE-45A1-894C-D1E5AF32176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BEE-45A1-894C-D1E5AF321762}"/>
              </c:ext>
            </c:extLst>
          </c:dPt>
          <c:dPt>
            <c:idx val="25"/>
            <c:invertIfNegative val="0"/>
            <c:bubble3D val="0"/>
            <c:spPr>
              <a:solidFill>
                <a:srgbClr val="95682B"/>
              </a:solidFill>
              <a:ln>
                <a:noFill/>
              </a:ln>
              <a:effectLst/>
            </c:spPr>
            <c:extLst>
              <c:ext xmlns:c16="http://schemas.microsoft.com/office/drawing/2014/chart" uri="{C3380CC4-5D6E-409C-BE32-E72D297353CC}">
                <c16:uniqueId val="{00000025-5BEE-45A1-894C-D1E5AF321762}"/>
              </c:ext>
            </c:extLst>
          </c:dPt>
          <c:dPt>
            <c:idx val="29"/>
            <c:invertIfNegative val="0"/>
            <c:bubble3D val="0"/>
            <c:spPr>
              <a:solidFill>
                <a:srgbClr val="7C878E"/>
              </a:solidFill>
              <a:ln>
                <a:noFill/>
              </a:ln>
              <a:effectLst/>
            </c:spPr>
            <c:extLst>
              <c:ext xmlns:c16="http://schemas.microsoft.com/office/drawing/2014/chart" uri="{C3380CC4-5D6E-409C-BE32-E72D297353CC}">
                <c16:uniqueId val="{00000027-5BEE-45A1-894C-D1E5AF321762}"/>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'F106'!$A$6:$A$38</c:f>
              <c:strCache>
                <c:ptCount val="33"/>
                <c:pt idx="0">
                  <c:v>Guerrero</c:v>
                </c:pt>
                <c:pt idx="1">
                  <c:v>Hidalgo</c:v>
                </c:pt>
                <c:pt idx="2">
                  <c:v>Campeche</c:v>
                </c:pt>
                <c:pt idx="3">
                  <c:v>Yucatán</c:v>
                </c:pt>
                <c:pt idx="4">
                  <c:v>Quintana Roo</c:v>
                </c:pt>
                <c:pt idx="5">
                  <c:v>Ciudad de México</c:v>
                </c:pt>
                <c:pt idx="6">
                  <c:v>Oaxaca</c:v>
                </c:pt>
                <c:pt idx="7">
                  <c:v>Morelos</c:v>
                </c:pt>
                <c:pt idx="8">
                  <c:v>Guanajuato</c:v>
                </c:pt>
                <c:pt idx="9">
                  <c:v>Michoacán</c:v>
                </c:pt>
                <c:pt idx="10">
                  <c:v>Puebla</c:v>
                </c:pt>
                <c:pt idx="11">
                  <c:v>Jalisco</c:v>
                </c:pt>
                <c:pt idx="12">
                  <c:v>Veracruz</c:v>
                </c:pt>
                <c:pt idx="13">
                  <c:v>Coahuila</c:v>
                </c:pt>
                <c:pt idx="14">
                  <c:v>Querétaro</c:v>
                </c:pt>
                <c:pt idx="15">
                  <c:v>Colima</c:v>
                </c:pt>
                <c:pt idx="16">
                  <c:v>Aguascalientes</c:v>
                </c:pt>
                <c:pt idx="17">
                  <c:v>Nayarit</c:v>
                </c:pt>
                <c:pt idx="18">
                  <c:v>Estado de México</c:v>
                </c:pt>
                <c:pt idx="19">
                  <c:v>Tlaxcala</c:v>
                </c:pt>
                <c:pt idx="20">
                  <c:v>San Luis Potosí</c:v>
                </c:pt>
                <c:pt idx="21">
                  <c:v>Sonora</c:v>
                </c:pt>
                <c:pt idx="22">
                  <c:v>Tamaulipas</c:v>
                </c:pt>
                <c:pt idx="23">
                  <c:v>Chiapas</c:v>
                </c:pt>
                <c:pt idx="24">
                  <c:v>Tabasco</c:v>
                </c:pt>
                <c:pt idx="25">
                  <c:v>Nacional</c:v>
                </c:pt>
                <c:pt idx="26">
                  <c:v>Baja California Sur</c:v>
                </c:pt>
                <c:pt idx="27">
                  <c:v>Nuevo León</c:v>
                </c:pt>
                <c:pt idx="28">
                  <c:v>Durango</c:v>
                </c:pt>
                <c:pt idx="29">
                  <c:v>Zacatecas</c:v>
                </c:pt>
                <c:pt idx="30">
                  <c:v>Sinaloa</c:v>
                </c:pt>
                <c:pt idx="31">
                  <c:v>Chihuahua</c:v>
                </c:pt>
                <c:pt idx="32">
                  <c:v>Baja California</c:v>
                </c:pt>
              </c:strCache>
            </c:strRef>
          </c:cat>
          <c:val>
            <c:numRef>
              <c:f>'F106'!$B$6:$B$38</c:f>
              <c:numCache>
                <c:formatCode>0.0</c:formatCode>
                <c:ptCount val="33"/>
                <c:pt idx="0">
                  <c:v>-24.534574468085101</c:v>
                </c:pt>
                <c:pt idx="1">
                  <c:v>-13.343410245670301</c:v>
                </c:pt>
                <c:pt idx="2">
                  <c:v>-9.4669627984453104</c:v>
                </c:pt>
                <c:pt idx="3">
                  <c:v>-8.3961501343279696</c:v>
                </c:pt>
                <c:pt idx="4">
                  <c:v>-8.0438756855575893</c:v>
                </c:pt>
                <c:pt idx="5">
                  <c:v>-6.6620905024477501</c:v>
                </c:pt>
                <c:pt idx="6">
                  <c:v>-5.6365614798694299</c:v>
                </c:pt>
                <c:pt idx="7">
                  <c:v>-4.2378994445646603</c:v>
                </c:pt>
                <c:pt idx="8">
                  <c:v>-4.1853705126341803</c:v>
                </c:pt>
                <c:pt idx="9">
                  <c:v>-3.5193159639394098</c:v>
                </c:pt>
                <c:pt idx="10">
                  <c:v>-3.3342245297501498</c:v>
                </c:pt>
                <c:pt idx="11">
                  <c:v>-3.1138353496787601</c:v>
                </c:pt>
                <c:pt idx="12">
                  <c:v>-3.0560147461123202</c:v>
                </c:pt>
                <c:pt idx="13">
                  <c:v>-2.4032484730555099</c:v>
                </c:pt>
                <c:pt idx="14">
                  <c:v>-2.34608814984598</c:v>
                </c:pt>
                <c:pt idx="15">
                  <c:v>-2.1104903786468001</c:v>
                </c:pt>
                <c:pt idx="16">
                  <c:v>-1.2374434132415999</c:v>
                </c:pt>
                <c:pt idx="17">
                  <c:v>-1.1403853716083301</c:v>
                </c:pt>
                <c:pt idx="18">
                  <c:v>-1.1007712112278101</c:v>
                </c:pt>
                <c:pt idx="19">
                  <c:v>-0.77904075408926599</c:v>
                </c:pt>
                <c:pt idx="20">
                  <c:v>-0.74882532930008505</c:v>
                </c:pt>
                <c:pt idx="21">
                  <c:v>-0.66803086159260605</c:v>
                </c:pt>
                <c:pt idx="22">
                  <c:v>-0.47018187213031498</c:v>
                </c:pt>
                <c:pt idx="23">
                  <c:v>-0.46368905557450102</c:v>
                </c:pt>
                <c:pt idx="24">
                  <c:v>-0.198202959830862</c:v>
                </c:pt>
                <c:pt idx="25">
                  <c:v>2.0787991360338199E-2</c:v>
                </c:pt>
                <c:pt idx="26">
                  <c:v>1.0269576379974299</c:v>
                </c:pt>
                <c:pt idx="27">
                  <c:v>1.0966583064080999</c:v>
                </c:pt>
                <c:pt idx="28">
                  <c:v>2.1082498294005698</c:v>
                </c:pt>
                <c:pt idx="29">
                  <c:v>3.21348823662664</c:v>
                </c:pt>
                <c:pt idx="30">
                  <c:v>5.9529346107338998</c:v>
                </c:pt>
                <c:pt idx="31">
                  <c:v>6.8308939318106896</c:v>
                </c:pt>
                <c:pt idx="32">
                  <c:v>9.6155576446351496</c:v>
                </c:pt>
              </c:numCache>
            </c:numRef>
          </c:val>
          <c:extLst>
            <c:ext xmlns:c16="http://schemas.microsoft.com/office/drawing/2014/chart" uri="{C3380CC4-5D6E-409C-BE32-E72D297353CC}">
              <c16:uniqueId val="{00000028-5BEE-45A1-894C-D1E5AF32176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'F8'!$C$4</c:f>
              <c:strCache>
                <c:ptCount val="1"/>
                <c:pt idx="0">
                  <c:v> Trabajadores asegurados </c:v>
                </c:pt>
              </c:strCache>
            </c:strRef>
          </c:tx>
          <c:spPr>
            <a:ln w="28575" cap="rnd">
              <a:solidFill>
                <a:srgbClr val="FBBB27"/>
              </a:solidFill>
              <a:round/>
            </a:ln>
            <a:effectLst/>
          </c:spPr>
          <c:marker>
            <c:symbol val="none"/>
          </c:marker>
          <c:cat>
            <c:numRef>
              <c:f>'F8'!$B$5:$B$282</c:f>
              <c:numCache>
                <c:formatCode>m/d/yyyy</c:formatCode>
                <c:ptCount val="278"/>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pt idx="252">
                  <c:v>43466</c:v>
                </c:pt>
                <c:pt idx="253">
                  <c:v>43497</c:v>
                </c:pt>
                <c:pt idx="254">
                  <c:v>43525</c:v>
                </c:pt>
                <c:pt idx="255">
                  <c:v>43556</c:v>
                </c:pt>
                <c:pt idx="256">
                  <c:v>43586</c:v>
                </c:pt>
                <c:pt idx="257">
                  <c:v>43617</c:v>
                </c:pt>
                <c:pt idx="258">
                  <c:v>43647</c:v>
                </c:pt>
                <c:pt idx="259">
                  <c:v>43678</c:v>
                </c:pt>
                <c:pt idx="260">
                  <c:v>43709</c:v>
                </c:pt>
                <c:pt idx="261">
                  <c:v>43739</c:v>
                </c:pt>
                <c:pt idx="262">
                  <c:v>43770</c:v>
                </c:pt>
                <c:pt idx="263">
                  <c:v>43800</c:v>
                </c:pt>
                <c:pt idx="264">
                  <c:v>43831</c:v>
                </c:pt>
                <c:pt idx="265">
                  <c:v>43862</c:v>
                </c:pt>
                <c:pt idx="266">
                  <c:v>43891</c:v>
                </c:pt>
                <c:pt idx="267">
                  <c:v>43922</c:v>
                </c:pt>
                <c:pt idx="268">
                  <c:v>43952</c:v>
                </c:pt>
                <c:pt idx="269">
                  <c:v>43983</c:v>
                </c:pt>
                <c:pt idx="270">
                  <c:v>44013</c:v>
                </c:pt>
                <c:pt idx="271">
                  <c:v>44044</c:v>
                </c:pt>
                <c:pt idx="272">
                  <c:v>44075</c:v>
                </c:pt>
                <c:pt idx="273">
                  <c:v>44105</c:v>
                </c:pt>
                <c:pt idx="274">
                  <c:v>44136</c:v>
                </c:pt>
                <c:pt idx="275">
                  <c:v>44166</c:v>
                </c:pt>
                <c:pt idx="276">
                  <c:v>44197</c:v>
                </c:pt>
                <c:pt idx="277">
                  <c:v>44228</c:v>
                </c:pt>
              </c:numCache>
            </c:numRef>
          </c:cat>
          <c:val>
            <c:numRef>
              <c:f>'F8'!$C$5:$C$282</c:f>
              <c:numCache>
                <c:formatCode>_-* #,##0_-;\-* #,##0_-;_-* "-"??_-;_-@_-</c:formatCode>
                <c:ptCount val="278"/>
                <c:pt idx="0">
                  <c:v>47932</c:v>
                </c:pt>
                <c:pt idx="1">
                  <c:v>49018</c:v>
                </c:pt>
                <c:pt idx="2">
                  <c:v>50231</c:v>
                </c:pt>
                <c:pt idx="3">
                  <c:v>51931</c:v>
                </c:pt>
                <c:pt idx="4">
                  <c:v>51316</c:v>
                </c:pt>
                <c:pt idx="5">
                  <c:v>48763</c:v>
                </c:pt>
                <c:pt idx="6">
                  <c:v>48809</c:v>
                </c:pt>
                <c:pt idx="7">
                  <c:v>48943</c:v>
                </c:pt>
                <c:pt idx="8">
                  <c:v>49090</c:v>
                </c:pt>
                <c:pt idx="9">
                  <c:v>49287</c:v>
                </c:pt>
                <c:pt idx="10">
                  <c:v>50586</c:v>
                </c:pt>
                <c:pt idx="11">
                  <c:v>53017</c:v>
                </c:pt>
                <c:pt idx="12">
                  <c:v>54863</c:v>
                </c:pt>
                <c:pt idx="13">
                  <c:v>56176</c:v>
                </c:pt>
                <c:pt idx="14">
                  <c:v>57021</c:v>
                </c:pt>
                <c:pt idx="15">
                  <c:v>56681</c:v>
                </c:pt>
                <c:pt idx="16">
                  <c:v>56768</c:v>
                </c:pt>
                <c:pt idx="17">
                  <c:v>52114</c:v>
                </c:pt>
                <c:pt idx="18">
                  <c:v>46112</c:v>
                </c:pt>
                <c:pt idx="19">
                  <c:v>45825</c:v>
                </c:pt>
                <c:pt idx="20">
                  <c:v>45368</c:v>
                </c:pt>
                <c:pt idx="21">
                  <c:v>45526</c:v>
                </c:pt>
                <c:pt idx="22">
                  <c:v>46494</c:v>
                </c:pt>
                <c:pt idx="23">
                  <c:v>48299</c:v>
                </c:pt>
                <c:pt idx="24">
                  <c:v>49559</c:v>
                </c:pt>
                <c:pt idx="25">
                  <c:v>50246</c:v>
                </c:pt>
                <c:pt idx="26">
                  <c:v>50536</c:v>
                </c:pt>
                <c:pt idx="27">
                  <c:v>50368</c:v>
                </c:pt>
                <c:pt idx="28">
                  <c:v>47551</c:v>
                </c:pt>
                <c:pt idx="29">
                  <c:v>44487</c:v>
                </c:pt>
                <c:pt idx="30">
                  <c:v>44941</c:v>
                </c:pt>
                <c:pt idx="31">
                  <c:v>45298</c:v>
                </c:pt>
                <c:pt idx="32">
                  <c:v>45058</c:v>
                </c:pt>
                <c:pt idx="33">
                  <c:v>45324</c:v>
                </c:pt>
                <c:pt idx="34">
                  <c:v>46456</c:v>
                </c:pt>
                <c:pt idx="35">
                  <c:v>46965</c:v>
                </c:pt>
                <c:pt idx="36">
                  <c:v>49496</c:v>
                </c:pt>
                <c:pt idx="37">
                  <c:v>50129</c:v>
                </c:pt>
                <c:pt idx="38">
                  <c:v>50120</c:v>
                </c:pt>
                <c:pt idx="39">
                  <c:v>50217</c:v>
                </c:pt>
                <c:pt idx="40">
                  <c:v>48171</c:v>
                </c:pt>
                <c:pt idx="41">
                  <c:v>45671</c:v>
                </c:pt>
                <c:pt idx="42">
                  <c:v>44407</c:v>
                </c:pt>
                <c:pt idx="43">
                  <c:v>44595</c:v>
                </c:pt>
                <c:pt idx="44">
                  <c:v>44586</c:v>
                </c:pt>
                <c:pt idx="45">
                  <c:v>45297</c:v>
                </c:pt>
                <c:pt idx="46">
                  <c:v>45696</c:v>
                </c:pt>
                <c:pt idx="47">
                  <c:v>46740</c:v>
                </c:pt>
                <c:pt idx="48">
                  <c:v>47829</c:v>
                </c:pt>
                <c:pt idx="49">
                  <c:v>48382</c:v>
                </c:pt>
                <c:pt idx="50">
                  <c:v>48091</c:v>
                </c:pt>
                <c:pt idx="51">
                  <c:v>48395</c:v>
                </c:pt>
                <c:pt idx="52">
                  <c:v>45095</c:v>
                </c:pt>
                <c:pt idx="53">
                  <c:v>42999</c:v>
                </c:pt>
                <c:pt idx="54">
                  <c:v>43844</c:v>
                </c:pt>
                <c:pt idx="55">
                  <c:v>43634</c:v>
                </c:pt>
                <c:pt idx="56">
                  <c:v>43177</c:v>
                </c:pt>
                <c:pt idx="57">
                  <c:v>44210</c:v>
                </c:pt>
                <c:pt idx="58">
                  <c:v>44726</c:v>
                </c:pt>
                <c:pt idx="59">
                  <c:v>45734</c:v>
                </c:pt>
                <c:pt idx="60">
                  <c:v>47058</c:v>
                </c:pt>
                <c:pt idx="61">
                  <c:v>48028</c:v>
                </c:pt>
                <c:pt idx="62">
                  <c:v>46878</c:v>
                </c:pt>
                <c:pt idx="63">
                  <c:v>47265</c:v>
                </c:pt>
                <c:pt idx="64">
                  <c:v>42997</c:v>
                </c:pt>
                <c:pt idx="65">
                  <c:v>41973</c:v>
                </c:pt>
                <c:pt idx="66">
                  <c:v>43816</c:v>
                </c:pt>
                <c:pt idx="67">
                  <c:v>43094</c:v>
                </c:pt>
                <c:pt idx="68">
                  <c:v>43422</c:v>
                </c:pt>
                <c:pt idx="69">
                  <c:v>43341</c:v>
                </c:pt>
                <c:pt idx="70">
                  <c:v>43977</c:v>
                </c:pt>
                <c:pt idx="71">
                  <c:v>46076</c:v>
                </c:pt>
                <c:pt idx="72">
                  <c:v>46539</c:v>
                </c:pt>
                <c:pt idx="73">
                  <c:v>47202</c:v>
                </c:pt>
                <c:pt idx="74">
                  <c:v>47633</c:v>
                </c:pt>
                <c:pt idx="75">
                  <c:v>47468</c:v>
                </c:pt>
                <c:pt idx="76">
                  <c:v>45859</c:v>
                </c:pt>
                <c:pt idx="77">
                  <c:v>42900</c:v>
                </c:pt>
                <c:pt idx="78">
                  <c:v>46131</c:v>
                </c:pt>
                <c:pt idx="79">
                  <c:v>45772</c:v>
                </c:pt>
                <c:pt idx="80">
                  <c:v>45382</c:v>
                </c:pt>
                <c:pt idx="81">
                  <c:v>45570</c:v>
                </c:pt>
                <c:pt idx="82">
                  <c:v>47585</c:v>
                </c:pt>
                <c:pt idx="83">
                  <c:v>49209</c:v>
                </c:pt>
                <c:pt idx="84">
                  <c:v>50297</c:v>
                </c:pt>
                <c:pt idx="85">
                  <c:v>50787</c:v>
                </c:pt>
                <c:pt idx="86">
                  <c:v>51295</c:v>
                </c:pt>
                <c:pt idx="87">
                  <c:v>50559</c:v>
                </c:pt>
                <c:pt idx="88">
                  <c:v>49218</c:v>
                </c:pt>
                <c:pt idx="89">
                  <c:v>46751</c:v>
                </c:pt>
                <c:pt idx="90">
                  <c:v>47335</c:v>
                </c:pt>
                <c:pt idx="91">
                  <c:v>47389</c:v>
                </c:pt>
                <c:pt idx="92">
                  <c:v>47426</c:v>
                </c:pt>
                <c:pt idx="93">
                  <c:v>47714</c:v>
                </c:pt>
                <c:pt idx="94">
                  <c:v>48462</c:v>
                </c:pt>
                <c:pt idx="95">
                  <c:v>50149</c:v>
                </c:pt>
                <c:pt idx="96">
                  <c:v>51716</c:v>
                </c:pt>
                <c:pt idx="97">
                  <c:v>52408</c:v>
                </c:pt>
                <c:pt idx="98">
                  <c:v>52755</c:v>
                </c:pt>
                <c:pt idx="99">
                  <c:v>50739</c:v>
                </c:pt>
                <c:pt idx="100">
                  <c:v>48175</c:v>
                </c:pt>
                <c:pt idx="101">
                  <c:v>47460</c:v>
                </c:pt>
                <c:pt idx="102">
                  <c:v>47911</c:v>
                </c:pt>
                <c:pt idx="103">
                  <c:v>48278</c:v>
                </c:pt>
                <c:pt idx="104">
                  <c:v>48638</c:v>
                </c:pt>
                <c:pt idx="105">
                  <c:v>49094</c:v>
                </c:pt>
                <c:pt idx="106">
                  <c:v>50512</c:v>
                </c:pt>
                <c:pt idx="107">
                  <c:v>52423</c:v>
                </c:pt>
                <c:pt idx="108">
                  <c:v>53995</c:v>
                </c:pt>
                <c:pt idx="109">
                  <c:v>54483</c:v>
                </c:pt>
                <c:pt idx="110">
                  <c:v>54567</c:v>
                </c:pt>
                <c:pt idx="111">
                  <c:v>53993</c:v>
                </c:pt>
                <c:pt idx="112">
                  <c:v>50569</c:v>
                </c:pt>
                <c:pt idx="113">
                  <c:v>49909</c:v>
                </c:pt>
                <c:pt idx="114">
                  <c:v>51409</c:v>
                </c:pt>
                <c:pt idx="115">
                  <c:v>51617</c:v>
                </c:pt>
                <c:pt idx="116">
                  <c:v>51318</c:v>
                </c:pt>
                <c:pt idx="117">
                  <c:v>52027</c:v>
                </c:pt>
                <c:pt idx="118">
                  <c:v>52961</c:v>
                </c:pt>
                <c:pt idx="119">
                  <c:v>53017</c:v>
                </c:pt>
                <c:pt idx="120">
                  <c:v>56720</c:v>
                </c:pt>
                <c:pt idx="121">
                  <c:v>57119</c:v>
                </c:pt>
                <c:pt idx="122">
                  <c:v>56810</c:v>
                </c:pt>
                <c:pt idx="123">
                  <c:v>57609</c:v>
                </c:pt>
                <c:pt idx="124">
                  <c:v>53978</c:v>
                </c:pt>
                <c:pt idx="125">
                  <c:v>52817</c:v>
                </c:pt>
                <c:pt idx="126">
                  <c:v>52711</c:v>
                </c:pt>
                <c:pt idx="127">
                  <c:v>52514</c:v>
                </c:pt>
                <c:pt idx="128">
                  <c:v>53359</c:v>
                </c:pt>
                <c:pt idx="129">
                  <c:v>52596</c:v>
                </c:pt>
                <c:pt idx="130">
                  <c:v>53622</c:v>
                </c:pt>
                <c:pt idx="131">
                  <c:v>55193</c:v>
                </c:pt>
                <c:pt idx="132">
                  <c:v>57518</c:v>
                </c:pt>
                <c:pt idx="133">
                  <c:v>57044</c:v>
                </c:pt>
                <c:pt idx="134">
                  <c:v>57201</c:v>
                </c:pt>
                <c:pt idx="135">
                  <c:v>53714</c:v>
                </c:pt>
                <c:pt idx="136">
                  <c:v>53883</c:v>
                </c:pt>
                <c:pt idx="137">
                  <c:v>54862</c:v>
                </c:pt>
                <c:pt idx="138">
                  <c:v>55189</c:v>
                </c:pt>
                <c:pt idx="139">
                  <c:v>53248</c:v>
                </c:pt>
                <c:pt idx="140">
                  <c:v>51774</c:v>
                </c:pt>
                <c:pt idx="141">
                  <c:v>54077</c:v>
                </c:pt>
                <c:pt idx="142">
                  <c:v>54981</c:v>
                </c:pt>
                <c:pt idx="143">
                  <c:v>56869</c:v>
                </c:pt>
                <c:pt idx="144">
                  <c:v>57441</c:v>
                </c:pt>
                <c:pt idx="145">
                  <c:v>56586</c:v>
                </c:pt>
                <c:pt idx="146">
                  <c:v>57171</c:v>
                </c:pt>
                <c:pt idx="147">
                  <c:v>58078</c:v>
                </c:pt>
                <c:pt idx="148">
                  <c:v>54776</c:v>
                </c:pt>
                <c:pt idx="149">
                  <c:v>53586</c:v>
                </c:pt>
                <c:pt idx="150">
                  <c:v>54004</c:v>
                </c:pt>
                <c:pt idx="151">
                  <c:v>56219</c:v>
                </c:pt>
                <c:pt idx="152">
                  <c:v>55562</c:v>
                </c:pt>
                <c:pt idx="153">
                  <c:v>57618</c:v>
                </c:pt>
                <c:pt idx="154">
                  <c:v>58688</c:v>
                </c:pt>
                <c:pt idx="155">
                  <c:v>59914</c:v>
                </c:pt>
                <c:pt idx="156">
                  <c:v>60546</c:v>
                </c:pt>
                <c:pt idx="157">
                  <c:v>62030</c:v>
                </c:pt>
                <c:pt idx="158">
                  <c:v>61826</c:v>
                </c:pt>
                <c:pt idx="159">
                  <c:v>59072</c:v>
                </c:pt>
                <c:pt idx="160">
                  <c:v>58123</c:v>
                </c:pt>
                <c:pt idx="161">
                  <c:v>58233</c:v>
                </c:pt>
                <c:pt idx="162">
                  <c:v>58684</c:v>
                </c:pt>
                <c:pt idx="163">
                  <c:v>59081</c:v>
                </c:pt>
                <c:pt idx="164">
                  <c:v>58663</c:v>
                </c:pt>
                <c:pt idx="165">
                  <c:v>59926</c:v>
                </c:pt>
                <c:pt idx="166">
                  <c:v>61549</c:v>
                </c:pt>
                <c:pt idx="167">
                  <c:v>64139</c:v>
                </c:pt>
                <c:pt idx="168">
                  <c:v>65578</c:v>
                </c:pt>
                <c:pt idx="169">
                  <c:v>64623</c:v>
                </c:pt>
                <c:pt idx="170">
                  <c:v>64988</c:v>
                </c:pt>
                <c:pt idx="171">
                  <c:v>64404</c:v>
                </c:pt>
                <c:pt idx="172">
                  <c:v>60786</c:v>
                </c:pt>
                <c:pt idx="173">
                  <c:v>60543</c:v>
                </c:pt>
                <c:pt idx="174">
                  <c:v>61594</c:v>
                </c:pt>
                <c:pt idx="175">
                  <c:v>61408</c:v>
                </c:pt>
                <c:pt idx="176">
                  <c:v>59677</c:v>
                </c:pt>
                <c:pt idx="177">
                  <c:v>63654</c:v>
                </c:pt>
                <c:pt idx="178">
                  <c:v>66587</c:v>
                </c:pt>
                <c:pt idx="179">
                  <c:v>69492</c:v>
                </c:pt>
                <c:pt idx="180">
                  <c:v>71078</c:v>
                </c:pt>
                <c:pt idx="181">
                  <c:v>71420</c:v>
                </c:pt>
                <c:pt idx="182">
                  <c:v>70703</c:v>
                </c:pt>
                <c:pt idx="183">
                  <c:v>71008</c:v>
                </c:pt>
                <c:pt idx="184">
                  <c:v>70430</c:v>
                </c:pt>
                <c:pt idx="185">
                  <c:v>67168</c:v>
                </c:pt>
                <c:pt idx="186">
                  <c:v>66087</c:v>
                </c:pt>
                <c:pt idx="187">
                  <c:v>63751</c:v>
                </c:pt>
                <c:pt idx="188">
                  <c:v>62530</c:v>
                </c:pt>
                <c:pt idx="189">
                  <c:v>64743</c:v>
                </c:pt>
                <c:pt idx="190">
                  <c:v>66693</c:v>
                </c:pt>
                <c:pt idx="191">
                  <c:v>70246</c:v>
                </c:pt>
                <c:pt idx="192">
                  <c:v>72621</c:v>
                </c:pt>
                <c:pt idx="193">
                  <c:v>72013</c:v>
                </c:pt>
                <c:pt idx="194">
                  <c:v>72987</c:v>
                </c:pt>
                <c:pt idx="195">
                  <c:v>72809</c:v>
                </c:pt>
                <c:pt idx="196">
                  <c:v>71155</c:v>
                </c:pt>
                <c:pt idx="197">
                  <c:v>66168</c:v>
                </c:pt>
                <c:pt idx="198">
                  <c:v>68529</c:v>
                </c:pt>
                <c:pt idx="199">
                  <c:v>66204</c:v>
                </c:pt>
                <c:pt idx="200">
                  <c:v>68589</c:v>
                </c:pt>
                <c:pt idx="201">
                  <c:v>72213</c:v>
                </c:pt>
                <c:pt idx="202">
                  <c:v>75265</c:v>
                </c:pt>
                <c:pt idx="203">
                  <c:v>77509</c:v>
                </c:pt>
                <c:pt idx="204">
                  <c:v>77550</c:v>
                </c:pt>
                <c:pt idx="205">
                  <c:v>78183</c:v>
                </c:pt>
                <c:pt idx="206">
                  <c:v>80221</c:v>
                </c:pt>
                <c:pt idx="207">
                  <c:v>80244</c:v>
                </c:pt>
                <c:pt idx="208">
                  <c:v>77477</c:v>
                </c:pt>
                <c:pt idx="209">
                  <c:v>70186</c:v>
                </c:pt>
                <c:pt idx="210">
                  <c:v>70669</c:v>
                </c:pt>
                <c:pt idx="211">
                  <c:v>68960</c:v>
                </c:pt>
                <c:pt idx="212">
                  <c:v>73726</c:v>
                </c:pt>
                <c:pt idx="213">
                  <c:v>76644</c:v>
                </c:pt>
                <c:pt idx="214">
                  <c:v>81728</c:v>
                </c:pt>
                <c:pt idx="215">
                  <c:v>82606</c:v>
                </c:pt>
                <c:pt idx="216">
                  <c:v>83317</c:v>
                </c:pt>
                <c:pt idx="217">
                  <c:v>83310</c:v>
                </c:pt>
                <c:pt idx="218">
                  <c:v>84944</c:v>
                </c:pt>
                <c:pt idx="219">
                  <c:v>85331</c:v>
                </c:pt>
                <c:pt idx="220">
                  <c:v>80006</c:v>
                </c:pt>
                <c:pt idx="221">
                  <c:v>78763</c:v>
                </c:pt>
                <c:pt idx="222">
                  <c:v>78155</c:v>
                </c:pt>
                <c:pt idx="223">
                  <c:v>78941</c:v>
                </c:pt>
                <c:pt idx="224">
                  <c:v>81634</c:v>
                </c:pt>
                <c:pt idx="225">
                  <c:v>86324</c:v>
                </c:pt>
                <c:pt idx="226">
                  <c:v>88366</c:v>
                </c:pt>
                <c:pt idx="227">
                  <c:v>89558</c:v>
                </c:pt>
                <c:pt idx="228">
                  <c:v>93257</c:v>
                </c:pt>
                <c:pt idx="229">
                  <c:v>92036</c:v>
                </c:pt>
                <c:pt idx="230">
                  <c:v>96225</c:v>
                </c:pt>
                <c:pt idx="231">
                  <c:v>93004</c:v>
                </c:pt>
                <c:pt idx="232">
                  <c:v>88840</c:v>
                </c:pt>
                <c:pt idx="233">
                  <c:v>87290</c:v>
                </c:pt>
                <c:pt idx="234">
                  <c:v>81330</c:v>
                </c:pt>
                <c:pt idx="235">
                  <c:v>88700</c:v>
                </c:pt>
                <c:pt idx="236">
                  <c:v>89360</c:v>
                </c:pt>
                <c:pt idx="237">
                  <c:v>92392</c:v>
                </c:pt>
                <c:pt idx="238">
                  <c:v>96397</c:v>
                </c:pt>
                <c:pt idx="239">
                  <c:v>96726</c:v>
                </c:pt>
                <c:pt idx="240">
                  <c:v>99238</c:v>
                </c:pt>
                <c:pt idx="241">
                  <c:v>101408</c:v>
                </c:pt>
                <c:pt idx="242">
                  <c:v>102385</c:v>
                </c:pt>
                <c:pt idx="243">
                  <c:v>100672</c:v>
                </c:pt>
                <c:pt idx="244">
                  <c:v>97253</c:v>
                </c:pt>
                <c:pt idx="245">
                  <c:v>93484</c:v>
                </c:pt>
                <c:pt idx="246">
                  <c:v>87393</c:v>
                </c:pt>
                <c:pt idx="247">
                  <c:v>95398</c:v>
                </c:pt>
                <c:pt idx="248">
                  <c:v>98188</c:v>
                </c:pt>
                <c:pt idx="249">
                  <c:v>101662</c:v>
                </c:pt>
                <c:pt idx="250">
                  <c:v>103180</c:v>
                </c:pt>
                <c:pt idx="251">
                  <c:v>104065</c:v>
                </c:pt>
                <c:pt idx="252">
                  <c:v>107717</c:v>
                </c:pt>
                <c:pt idx="253">
                  <c:v>109824</c:v>
                </c:pt>
                <c:pt idx="254">
                  <c:v>110474</c:v>
                </c:pt>
                <c:pt idx="255">
                  <c:v>110028</c:v>
                </c:pt>
                <c:pt idx="256">
                  <c:v>104719</c:v>
                </c:pt>
                <c:pt idx="257">
                  <c:v>100408</c:v>
                </c:pt>
                <c:pt idx="258">
                  <c:v>92077</c:v>
                </c:pt>
                <c:pt idx="259">
                  <c:v>100606</c:v>
                </c:pt>
                <c:pt idx="260">
                  <c:v>105050</c:v>
                </c:pt>
                <c:pt idx="261">
                  <c:v>108770</c:v>
                </c:pt>
                <c:pt idx="262">
                  <c:v>109812</c:v>
                </c:pt>
                <c:pt idx="263">
                  <c:v>109333</c:v>
                </c:pt>
                <c:pt idx="264">
                  <c:v>112151</c:v>
                </c:pt>
                <c:pt idx="265">
                  <c:v>112730</c:v>
                </c:pt>
                <c:pt idx="266">
                  <c:v>113150</c:v>
                </c:pt>
                <c:pt idx="267">
                  <c:v>115014</c:v>
                </c:pt>
                <c:pt idx="268">
                  <c:v>112715</c:v>
                </c:pt>
                <c:pt idx="269">
                  <c:v>105937</c:v>
                </c:pt>
                <c:pt idx="270">
                  <c:v>96061</c:v>
                </c:pt>
                <c:pt idx="271">
                  <c:v>105222</c:v>
                </c:pt>
                <c:pt idx="272">
                  <c:v>107865</c:v>
                </c:pt>
                <c:pt idx="273">
                  <c:v>110774</c:v>
                </c:pt>
                <c:pt idx="274">
                  <c:v>114437</c:v>
                </c:pt>
                <c:pt idx="275">
                  <c:v>111767</c:v>
                </c:pt>
                <c:pt idx="276">
                  <c:v>113465</c:v>
                </c:pt>
                <c:pt idx="277">
                  <c:v>114511</c:v>
                </c:pt>
              </c:numCache>
            </c:numRef>
          </c:val>
          <c:smooth val="0"/>
          <c:extLst>
            <c:ext xmlns:c16="http://schemas.microsoft.com/office/drawing/2014/chart" uri="{C3380CC4-5D6E-409C-BE32-E72D297353CC}">
              <c16:uniqueId val="{00000000-F7C5-48C0-8CD9-8A3DDF6E87AD}"/>
            </c:ext>
          </c:extLst>
        </c:ser>
        <c:dLbls>
          <c:showLegendKey val="0"/>
          <c:showVal val="0"/>
          <c:showCatName val="0"/>
          <c:showSerName val="0"/>
          <c:showPercent val="0"/>
          <c:showBubbleSize val="0"/>
        </c:dLbls>
        <c:smooth val="0"/>
        <c:axId val="604725727"/>
        <c:axId val="1"/>
      </c:lineChart>
      <c:dateAx>
        <c:axId val="604725727"/>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MX"/>
          </a:p>
        </c:txPr>
        <c:crossAx val="1"/>
        <c:crosses val="autoZero"/>
        <c:auto val="1"/>
        <c:lblOffset val="100"/>
        <c:baseTimeUnit val="months"/>
      </c:date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ln w="6350">
            <a:noFill/>
          </a:ln>
        </c:spPr>
        <c:txPr>
          <a:bodyPr rot="-60000000" vert="horz"/>
          <a:lstStyle/>
          <a:p>
            <a:pPr>
              <a:defRPr/>
            </a:pPr>
            <a:endParaRPr lang="es-MX"/>
          </a:p>
        </c:txPr>
        <c:crossAx val="604725727"/>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F74-4A8A-8364-BE01856AD402}"/>
              </c:ext>
            </c:extLst>
          </c:dPt>
          <c:dPt>
            <c:idx val="1"/>
            <c:invertIfNegative val="0"/>
            <c:bubble3D val="0"/>
            <c:spPr>
              <a:solidFill>
                <a:srgbClr val="7C878E"/>
              </a:solidFill>
              <a:ln>
                <a:noFill/>
              </a:ln>
              <a:effectLst/>
            </c:spPr>
            <c:extLst>
              <c:ext xmlns:c16="http://schemas.microsoft.com/office/drawing/2014/chart" uri="{C3380CC4-5D6E-409C-BE32-E72D297353CC}">
                <c16:uniqueId val="{00000003-DF74-4A8A-8364-BE01856AD402}"/>
              </c:ext>
            </c:extLst>
          </c:dPt>
          <c:dPt>
            <c:idx val="2"/>
            <c:invertIfNegative val="0"/>
            <c:bubble3D val="0"/>
            <c:spPr>
              <a:solidFill>
                <a:srgbClr val="7C878E"/>
              </a:solidFill>
              <a:ln>
                <a:noFill/>
              </a:ln>
              <a:effectLst/>
            </c:spPr>
            <c:extLst>
              <c:ext xmlns:c16="http://schemas.microsoft.com/office/drawing/2014/chart" uri="{C3380CC4-5D6E-409C-BE32-E72D297353CC}">
                <c16:uniqueId val="{00000005-DF74-4A8A-8364-BE01856AD402}"/>
              </c:ext>
            </c:extLst>
          </c:dPt>
          <c:dPt>
            <c:idx val="3"/>
            <c:invertIfNegative val="0"/>
            <c:bubble3D val="0"/>
            <c:spPr>
              <a:solidFill>
                <a:srgbClr val="7C878E"/>
              </a:solidFill>
              <a:ln>
                <a:noFill/>
              </a:ln>
              <a:effectLst/>
            </c:spPr>
            <c:extLst>
              <c:ext xmlns:c16="http://schemas.microsoft.com/office/drawing/2014/chart" uri="{C3380CC4-5D6E-409C-BE32-E72D297353CC}">
                <c16:uniqueId val="{00000007-DF74-4A8A-8364-BE01856AD402}"/>
              </c:ext>
            </c:extLst>
          </c:dPt>
          <c:dPt>
            <c:idx val="4"/>
            <c:invertIfNegative val="0"/>
            <c:bubble3D val="0"/>
            <c:spPr>
              <a:solidFill>
                <a:srgbClr val="7C878E"/>
              </a:solidFill>
              <a:ln>
                <a:noFill/>
              </a:ln>
              <a:effectLst/>
            </c:spPr>
            <c:extLst>
              <c:ext xmlns:c16="http://schemas.microsoft.com/office/drawing/2014/chart" uri="{C3380CC4-5D6E-409C-BE32-E72D297353CC}">
                <c16:uniqueId val="{00000009-DF74-4A8A-8364-BE01856AD402}"/>
              </c:ext>
            </c:extLst>
          </c:dPt>
          <c:dPt>
            <c:idx val="5"/>
            <c:invertIfNegative val="0"/>
            <c:bubble3D val="0"/>
            <c:spPr>
              <a:solidFill>
                <a:srgbClr val="7C878E"/>
              </a:solidFill>
              <a:ln>
                <a:noFill/>
              </a:ln>
              <a:effectLst/>
            </c:spPr>
            <c:extLst>
              <c:ext xmlns:c16="http://schemas.microsoft.com/office/drawing/2014/chart" uri="{C3380CC4-5D6E-409C-BE32-E72D297353CC}">
                <c16:uniqueId val="{0000000B-DF74-4A8A-8364-BE01856AD402}"/>
              </c:ext>
            </c:extLst>
          </c:dPt>
          <c:dPt>
            <c:idx val="6"/>
            <c:invertIfNegative val="0"/>
            <c:bubble3D val="0"/>
            <c:spPr>
              <a:solidFill>
                <a:srgbClr val="7C878E"/>
              </a:solidFill>
              <a:ln>
                <a:noFill/>
              </a:ln>
              <a:effectLst/>
            </c:spPr>
            <c:extLst>
              <c:ext xmlns:c16="http://schemas.microsoft.com/office/drawing/2014/chart" uri="{C3380CC4-5D6E-409C-BE32-E72D297353CC}">
                <c16:uniqueId val="{0000000D-DF74-4A8A-8364-BE01856AD402}"/>
              </c:ext>
            </c:extLst>
          </c:dPt>
          <c:dPt>
            <c:idx val="7"/>
            <c:invertIfNegative val="0"/>
            <c:bubble3D val="0"/>
            <c:spPr>
              <a:solidFill>
                <a:srgbClr val="7C878E"/>
              </a:solidFill>
              <a:ln>
                <a:noFill/>
              </a:ln>
              <a:effectLst/>
            </c:spPr>
            <c:extLst>
              <c:ext xmlns:c16="http://schemas.microsoft.com/office/drawing/2014/chart" uri="{C3380CC4-5D6E-409C-BE32-E72D297353CC}">
                <c16:uniqueId val="{0000000F-DF74-4A8A-8364-BE01856AD402}"/>
              </c:ext>
            </c:extLst>
          </c:dPt>
          <c:dPt>
            <c:idx val="8"/>
            <c:invertIfNegative val="0"/>
            <c:bubble3D val="0"/>
            <c:spPr>
              <a:solidFill>
                <a:srgbClr val="7C878E"/>
              </a:solidFill>
              <a:ln>
                <a:noFill/>
              </a:ln>
              <a:effectLst/>
            </c:spPr>
            <c:extLst>
              <c:ext xmlns:c16="http://schemas.microsoft.com/office/drawing/2014/chart" uri="{C3380CC4-5D6E-409C-BE32-E72D297353CC}">
                <c16:uniqueId val="{00000011-DF74-4A8A-8364-BE01856AD402}"/>
              </c:ext>
            </c:extLst>
          </c:dPt>
          <c:dPt>
            <c:idx val="9"/>
            <c:invertIfNegative val="0"/>
            <c:bubble3D val="0"/>
            <c:spPr>
              <a:solidFill>
                <a:srgbClr val="7C878E"/>
              </a:solidFill>
              <a:ln>
                <a:noFill/>
              </a:ln>
              <a:effectLst/>
            </c:spPr>
            <c:extLst>
              <c:ext xmlns:c16="http://schemas.microsoft.com/office/drawing/2014/chart" uri="{C3380CC4-5D6E-409C-BE32-E72D297353CC}">
                <c16:uniqueId val="{00000013-DF74-4A8A-8364-BE01856AD40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DF74-4A8A-8364-BE01856AD40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DF74-4A8A-8364-BE01856AD40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DF74-4A8A-8364-BE01856AD40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DF74-4A8A-8364-BE01856AD40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DF74-4A8A-8364-BE01856AD40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DF74-4A8A-8364-BE01856AD40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DF74-4A8A-8364-BE01856AD40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DF74-4A8A-8364-BE01856AD402}"/>
              </c:ext>
            </c:extLst>
          </c:dPt>
          <c:dPt>
            <c:idx val="19"/>
            <c:invertIfNegative val="0"/>
            <c:bubble3D val="0"/>
            <c:spPr>
              <a:solidFill>
                <a:srgbClr val="FBBB27"/>
              </a:solidFill>
              <a:ln>
                <a:noFill/>
              </a:ln>
              <a:effectLst/>
            </c:spPr>
            <c:extLst>
              <c:ext xmlns:c16="http://schemas.microsoft.com/office/drawing/2014/chart" uri="{C3380CC4-5D6E-409C-BE32-E72D297353CC}">
                <c16:uniqueId val="{00000025-DF74-4A8A-8364-BE01856AD402}"/>
              </c:ext>
            </c:extLst>
          </c:dPt>
          <c:dPt>
            <c:idx val="24"/>
            <c:invertIfNegative val="0"/>
            <c:bubble3D val="0"/>
            <c:spPr>
              <a:solidFill>
                <a:srgbClr val="95682B"/>
              </a:solidFill>
              <a:ln>
                <a:noFill/>
              </a:ln>
              <a:effectLst/>
            </c:spPr>
            <c:extLst>
              <c:ext xmlns:c16="http://schemas.microsoft.com/office/drawing/2014/chart" uri="{C3380CC4-5D6E-409C-BE32-E72D297353CC}">
                <c16:uniqueId val="{00000027-DF74-4A8A-8364-BE01856AD402}"/>
              </c:ext>
            </c:extLst>
          </c:dPt>
          <c:dPt>
            <c:idx val="29"/>
            <c:invertIfNegative val="0"/>
            <c:bubble3D val="0"/>
            <c:spPr>
              <a:solidFill>
                <a:srgbClr val="7C878E"/>
              </a:solidFill>
              <a:ln>
                <a:noFill/>
              </a:ln>
              <a:effectLst/>
            </c:spPr>
            <c:extLst>
              <c:ext xmlns:c16="http://schemas.microsoft.com/office/drawing/2014/chart" uri="{C3380CC4-5D6E-409C-BE32-E72D297353CC}">
                <c16:uniqueId val="{00000029-DF74-4A8A-8364-BE01856AD402}"/>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'F107'!$A$6:$A$38</c:f>
              <c:strCache>
                <c:ptCount val="33"/>
                <c:pt idx="0">
                  <c:v>Guerrero</c:v>
                </c:pt>
                <c:pt idx="1">
                  <c:v>Hidalgo</c:v>
                </c:pt>
                <c:pt idx="2">
                  <c:v>Ciudad de México</c:v>
                </c:pt>
                <c:pt idx="3">
                  <c:v>Yucatán</c:v>
                </c:pt>
                <c:pt idx="4">
                  <c:v>Campeche</c:v>
                </c:pt>
                <c:pt idx="5">
                  <c:v>Sonora</c:v>
                </c:pt>
                <c:pt idx="6">
                  <c:v>Quintana Roo</c:v>
                </c:pt>
                <c:pt idx="7">
                  <c:v>Guanajuato</c:v>
                </c:pt>
                <c:pt idx="8">
                  <c:v>Colima</c:v>
                </c:pt>
                <c:pt idx="9">
                  <c:v>Nayarit</c:v>
                </c:pt>
                <c:pt idx="10">
                  <c:v>Oaxaca</c:v>
                </c:pt>
                <c:pt idx="11">
                  <c:v>Zacatecas</c:v>
                </c:pt>
                <c:pt idx="12">
                  <c:v>Estado de México</c:v>
                </c:pt>
                <c:pt idx="13">
                  <c:v>Veracruz</c:v>
                </c:pt>
                <c:pt idx="14">
                  <c:v>Querétaro</c:v>
                </c:pt>
                <c:pt idx="15">
                  <c:v>Chiapas</c:v>
                </c:pt>
                <c:pt idx="16">
                  <c:v>Morelos</c:v>
                </c:pt>
                <c:pt idx="17">
                  <c:v>Coahuila</c:v>
                </c:pt>
                <c:pt idx="18">
                  <c:v>Puebla</c:v>
                </c:pt>
                <c:pt idx="19">
                  <c:v>Jalisco</c:v>
                </c:pt>
                <c:pt idx="20">
                  <c:v>Michoacán</c:v>
                </c:pt>
                <c:pt idx="21">
                  <c:v>Aguascalientes</c:v>
                </c:pt>
                <c:pt idx="22">
                  <c:v>San Luis Potosí</c:v>
                </c:pt>
                <c:pt idx="23">
                  <c:v>Tamaulipas</c:v>
                </c:pt>
                <c:pt idx="24">
                  <c:v>Nacional</c:v>
                </c:pt>
                <c:pt idx="25">
                  <c:v>Tlaxcala</c:v>
                </c:pt>
                <c:pt idx="26">
                  <c:v>Durango</c:v>
                </c:pt>
                <c:pt idx="27">
                  <c:v>Baja California Sur</c:v>
                </c:pt>
                <c:pt idx="28">
                  <c:v>Nuevo León</c:v>
                </c:pt>
                <c:pt idx="29">
                  <c:v>Tabasco</c:v>
                </c:pt>
                <c:pt idx="30">
                  <c:v>Sinaloa</c:v>
                </c:pt>
                <c:pt idx="31">
                  <c:v>Chihuahua</c:v>
                </c:pt>
                <c:pt idx="32">
                  <c:v>Baja California</c:v>
                </c:pt>
              </c:strCache>
            </c:strRef>
          </c:cat>
          <c:val>
            <c:numRef>
              <c:f>'F107'!$B$6:$B$38</c:f>
              <c:numCache>
                <c:formatCode>0.0</c:formatCode>
                <c:ptCount val="33"/>
                <c:pt idx="0">
                  <c:v>-26.227483852599299</c:v>
                </c:pt>
                <c:pt idx="1">
                  <c:v>-16.756347069439901</c:v>
                </c:pt>
                <c:pt idx="2">
                  <c:v>-14.0536620507325</c:v>
                </c:pt>
                <c:pt idx="3">
                  <c:v>-12.0904924845444</c:v>
                </c:pt>
                <c:pt idx="4">
                  <c:v>-11.1612903225806</c:v>
                </c:pt>
                <c:pt idx="5">
                  <c:v>-10.480815140449</c:v>
                </c:pt>
                <c:pt idx="6">
                  <c:v>-9.8218458170639895</c:v>
                </c:pt>
                <c:pt idx="7">
                  <c:v>-9.2935761816757605</c:v>
                </c:pt>
                <c:pt idx="8">
                  <c:v>-8.7310944869084395</c:v>
                </c:pt>
                <c:pt idx="9">
                  <c:v>-8.5545712203994402</c:v>
                </c:pt>
                <c:pt idx="10">
                  <c:v>-7.7454843608548698</c:v>
                </c:pt>
                <c:pt idx="11">
                  <c:v>-7.7442452614250499</c:v>
                </c:pt>
                <c:pt idx="12">
                  <c:v>-7.5287784271072304</c:v>
                </c:pt>
                <c:pt idx="13">
                  <c:v>-7.1383225922471896</c:v>
                </c:pt>
                <c:pt idx="14">
                  <c:v>-7.0628442148301902</c:v>
                </c:pt>
                <c:pt idx="15">
                  <c:v>-6.9248175719726897</c:v>
                </c:pt>
                <c:pt idx="16">
                  <c:v>-6.7658628204112103</c:v>
                </c:pt>
                <c:pt idx="17">
                  <c:v>-5.8504002415409397</c:v>
                </c:pt>
                <c:pt idx="18">
                  <c:v>-5.7898825052013603</c:v>
                </c:pt>
                <c:pt idx="19">
                  <c:v>-5.69011613388819</c:v>
                </c:pt>
                <c:pt idx="20">
                  <c:v>-5.2867864108004303</c:v>
                </c:pt>
                <c:pt idx="21">
                  <c:v>-5.1939399201094902</c:v>
                </c:pt>
                <c:pt idx="22">
                  <c:v>-5.0328562390487503</c:v>
                </c:pt>
                <c:pt idx="23">
                  <c:v>-4.8072951573241296</c:v>
                </c:pt>
                <c:pt idx="24">
                  <c:v>-4.6592281984971899</c:v>
                </c:pt>
                <c:pt idx="25">
                  <c:v>-3.8725870515083698</c:v>
                </c:pt>
                <c:pt idx="26">
                  <c:v>-3.50230568016701</c:v>
                </c:pt>
                <c:pt idx="27">
                  <c:v>-3.2224982406332399</c:v>
                </c:pt>
                <c:pt idx="28">
                  <c:v>-2.93143175907483</c:v>
                </c:pt>
                <c:pt idx="29">
                  <c:v>1.77489101104193</c:v>
                </c:pt>
                <c:pt idx="30">
                  <c:v>2.0835636317829702</c:v>
                </c:pt>
                <c:pt idx="31">
                  <c:v>2.8910340763781002</c:v>
                </c:pt>
                <c:pt idx="32">
                  <c:v>5.4863343721482698</c:v>
                </c:pt>
              </c:numCache>
            </c:numRef>
          </c:val>
          <c:extLst>
            <c:ext xmlns:c16="http://schemas.microsoft.com/office/drawing/2014/chart" uri="{C3380CC4-5D6E-409C-BE32-E72D297353CC}">
              <c16:uniqueId val="{0000002A-DF74-4A8A-8364-BE01856AD40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'F108'!$C$5</c:f>
              <c:strCache>
                <c:ptCount val="1"/>
                <c:pt idx="0">
                  <c:v>Exportaciones</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BBB-4713-912F-6F68C2D77BF7}"/>
              </c:ext>
            </c:extLst>
          </c:dPt>
          <c:dPt>
            <c:idx val="12"/>
            <c:invertIfNegative val="0"/>
            <c:bubble3D val="0"/>
            <c:spPr>
              <a:solidFill>
                <a:srgbClr val="7C878E"/>
              </a:solidFill>
              <a:ln>
                <a:noFill/>
              </a:ln>
              <a:effectLst/>
            </c:spPr>
            <c:extLst>
              <c:ext xmlns:c16="http://schemas.microsoft.com/office/drawing/2014/chart" uri="{C3380CC4-5D6E-409C-BE32-E72D297353CC}">
                <c16:uniqueId val="{00000003-CBBB-4713-912F-6F68C2D77BF7}"/>
              </c:ext>
            </c:extLst>
          </c:dPt>
          <c:dPt>
            <c:idx val="24"/>
            <c:invertIfNegative val="0"/>
            <c:bubble3D val="0"/>
            <c:spPr>
              <a:solidFill>
                <a:srgbClr val="7C878E"/>
              </a:solidFill>
              <a:ln>
                <a:noFill/>
              </a:ln>
              <a:effectLst/>
            </c:spPr>
            <c:extLst>
              <c:ext xmlns:c16="http://schemas.microsoft.com/office/drawing/2014/chart" uri="{C3380CC4-5D6E-409C-BE32-E72D297353CC}">
                <c16:uniqueId val="{00000005-CBBB-4713-912F-6F68C2D77BF7}"/>
              </c:ext>
            </c:extLst>
          </c:dPt>
          <c:dPt>
            <c:idx val="36"/>
            <c:invertIfNegative val="0"/>
            <c:bubble3D val="0"/>
            <c:spPr>
              <a:solidFill>
                <a:srgbClr val="7C878E"/>
              </a:solidFill>
              <a:ln>
                <a:noFill/>
              </a:ln>
              <a:effectLst/>
            </c:spPr>
            <c:extLst>
              <c:ext xmlns:c16="http://schemas.microsoft.com/office/drawing/2014/chart" uri="{C3380CC4-5D6E-409C-BE32-E72D297353CC}">
                <c16:uniqueId val="{00000007-CBBB-4713-912F-6F68C2D77BF7}"/>
              </c:ext>
            </c:extLst>
          </c:dPt>
          <c:dPt>
            <c:idx val="48"/>
            <c:invertIfNegative val="0"/>
            <c:bubble3D val="0"/>
            <c:spPr>
              <a:solidFill>
                <a:srgbClr val="7C878E"/>
              </a:solidFill>
              <a:ln>
                <a:noFill/>
              </a:ln>
              <a:effectLst/>
            </c:spPr>
            <c:extLst>
              <c:ext xmlns:c16="http://schemas.microsoft.com/office/drawing/2014/chart" uri="{C3380CC4-5D6E-409C-BE32-E72D297353CC}">
                <c16:uniqueId val="{00000009-CBBB-4713-912F-6F68C2D77BF7}"/>
              </c:ext>
            </c:extLst>
          </c:dPt>
          <c:dPt>
            <c:idx val="60"/>
            <c:invertIfNegative val="0"/>
            <c:bubble3D val="0"/>
            <c:spPr>
              <a:solidFill>
                <a:srgbClr val="7C878E"/>
              </a:solidFill>
              <a:ln>
                <a:noFill/>
              </a:ln>
              <a:effectLst/>
            </c:spPr>
            <c:extLst>
              <c:ext xmlns:c16="http://schemas.microsoft.com/office/drawing/2014/chart" uri="{C3380CC4-5D6E-409C-BE32-E72D297353CC}">
                <c16:uniqueId val="{0000000B-CBBB-4713-912F-6F68C2D77BF7}"/>
              </c:ext>
            </c:extLst>
          </c:dPt>
          <c:dPt>
            <c:idx val="72"/>
            <c:invertIfNegative val="0"/>
            <c:bubble3D val="0"/>
            <c:spPr>
              <a:solidFill>
                <a:srgbClr val="7C878E"/>
              </a:solidFill>
              <a:ln>
                <a:noFill/>
              </a:ln>
              <a:effectLst/>
            </c:spPr>
            <c:extLst>
              <c:ext xmlns:c16="http://schemas.microsoft.com/office/drawing/2014/chart" uri="{C3380CC4-5D6E-409C-BE32-E72D297353CC}">
                <c16:uniqueId val="{0000000D-CBBB-4713-912F-6F68C2D77BF7}"/>
              </c:ext>
            </c:extLst>
          </c:dPt>
          <c:dPt>
            <c:idx val="84"/>
            <c:invertIfNegative val="0"/>
            <c:bubble3D val="0"/>
            <c:spPr>
              <a:solidFill>
                <a:srgbClr val="7C878E"/>
              </a:solidFill>
              <a:ln>
                <a:noFill/>
              </a:ln>
              <a:effectLst/>
            </c:spPr>
            <c:extLst>
              <c:ext xmlns:c16="http://schemas.microsoft.com/office/drawing/2014/chart" uri="{C3380CC4-5D6E-409C-BE32-E72D297353CC}">
                <c16:uniqueId val="{0000000F-CBBB-4713-912F-6F68C2D77BF7}"/>
              </c:ext>
            </c:extLst>
          </c:dPt>
          <c:dPt>
            <c:idx val="96"/>
            <c:invertIfNegative val="0"/>
            <c:bubble3D val="0"/>
            <c:spPr>
              <a:solidFill>
                <a:srgbClr val="FBBB27"/>
              </a:solidFill>
              <a:ln>
                <a:noFill/>
              </a:ln>
              <a:effectLst/>
            </c:spPr>
            <c:extLst>
              <c:ext xmlns:c16="http://schemas.microsoft.com/office/drawing/2014/chart" uri="{C3380CC4-5D6E-409C-BE32-E72D297353CC}">
                <c16:uniqueId val="{00000011-CBBB-4713-912F-6F68C2D77BF7}"/>
              </c:ext>
            </c:extLst>
          </c:dPt>
          <c:cat>
            <c:multiLvlStrRef>
              <c:f>'F108'!$A$6:$B$102</c:f>
              <c:multiLvlStrCache>
                <c:ptCount val="9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'F108'!$C$6:$C$102</c:f>
              <c:numCache>
                <c:formatCode>#,##0</c:formatCode>
                <c:ptCount val="97"/>
                <c:pt idx="0">
                  <c:v>6343</c:v>
                </c:pt>
                <c:pt idx="1">
                  <c:v>6318</c:v>
                </c:pt>
                <c:pt idx="2">
                  <c:v>6647</c:v>
                </c:pt>
                <c:pt idx="3">
                  <c:v>6479</c:v>
                </c:pt>
                <c:pt idx="4">
                  <c:v>6949</c:v>
                </c:pt>
                <c:pt idx="5">
                  <c:v>6766</c:v>
                </c:pt>
                <c:pt idx="6">
                  <c:v>6997</c:v>
                </c:pt>
                <c:pt idx="7">
                  <c:v>7960</c:v>
                </c:pt>
                <c:pt idx="8">
                  <c:v>7340</c:v>
                </c:pt>
                <c:pt idx="9">
                  <c:v>7398</c:v>
                </c:pt>
                <c:pt idx="10">
                  <c:v>7281</c:v>
                </c:pt>
                <c:pt idx="11">
                  <c:v>5672</c:v>
                </c:pt>
                <c:pt idx="12">
                  <c:v>6130</c:v>
                </c:pt>
                <c:pt idx="13">
                  <c:v>6660</c:v>
                </c:pt>
                <c:pt idx="14">
                  <c:v>7617</c:v>
                </c:pt>
                <c:pt idx="15">
                  <c:v>8011</c:v>
                </c:pt>
                <c:pt idx="16">
                  <c:v>7966</c:v>
                </c:pt>
                <c:pt idx="17">
                  <c:v>7292</c:v>
                </c:pt>
                <c:pt idx="18">
                  <c:v>7404</c:v>
                </c:pt>
                <c:pt idx="19">
                  <c:v>7866</c:v>
                </c:pt>
                <c:pt idx="20">
                  <c:v>7767</c:v>
                </c:pt>
                <c:pt idx="21">
                  <c:v>8436</c:v>
                </c:pt>
                <c:pt idx="22">
                  <c:v>7381</c:v>
                </c:pt>
                <c:pt idx="23">
                  <c:v>7176</c:v>
                </c:pt>
                <c:pt idx="24">
                  <c:v>7170</c:v>
                </c:pt>
                <c:pt idx="25">
                  <c:v>7843</c:v>
                </c:pt>
                <c:pt idx="26">
                  <c:v>8899</c:v>
                </c:pt>
                <c:pt idx="27">
                  <c:v>8889</c:v>
                </c:pt>
                <c:pt idx="28">
                  <c:v>8822</c:v>
                </c:pt>
                <c:pt idx="29">
                  <c:v>8691</c:v>
                </c:pt>
                <c:pt idx="30">
                  <c:v>9526</c:v>
                </c:pt>
                <c:pt idx="31">
                  <c:v>9440</c:v>
                </c:pt>
                <c:pt idx="32">
                  <c:v>9790</c:v>
                </c:pt>
                <c:pt idx="33">
                  <c:v>9425</c:v>
                </c:pt>
                <c:pt idx="34">
                  <c:v>9000</c:v>
                </c:pt>
                <c:pt idx="35">
                  <c:v>8816</c:v>
                </c:pt>
                <c:pt idx="36">
                  <c:v>8680</c:v>
                </c:pt>
                <c:pt idx="37">
                  <c:v>9921</c:v>
                </c:pt>
                <c:pt idx="38">
                  <c:v>9962</c:v>
                </c:pt>
                <c:pt idx="39">
                  <c:v>10438</c:v>
                </c:pt>
                <c:pt idx="40">
                  <c:v>10693</c:v>
                </c:pt>
                <c:pt idx="41">
                  <c:v>10732</c:v>
                </c:pt>
                <c:pt idx="42">
                  <c:v>10104</c:v>
                </c:pt>
                <c:pt idx="43">
                  <c:v>10575</c:v>
                </c:pt>
                <c:pt idx="44">
                  <c:v>10702</c:v>
                </c:pt>
                <c:pt idx="45">
                  <c:v>11189</c:v>
                </c:pt>
                <c:pt idx="46">
                  <c:v>10990</c:v>
                </c:pt>
                <c:pt idx="47">
                  <c:v>9641</c:v>
                </c:pt>
                <c:pt idx="48">
                  <c:v>9282</c:v>
                </c:pt>
                <c:pt idx="49">
                  <c:v>10916</c:v>
                </c:pt>
                <c:pt idx="50">
                  <c:v>12170</c:v>
                </c:pt>
                <c:pt idx="51">
                  <c:v>9958</c:v>
                </c:pt>
                <c:pt idx="52">
                  <c:v>11443</c:v>
                </c:pt>
                <c:pt idx="53">
                  <c:v>11190</c:v>
                </c:pt>
                <c:pt idx="54">
                  <c:v>10250</c:v>
                </c:pt>
                <c:pt idx="55">
                  <c:v>10998</c:v>
                </c:pt>
                <c:pt idx="56">
                  <c:v>10862</c:v>
                </c:pt>
                <c:pt idx="57">
                  <c:v>11198</c:v>
                </c:pt>
                <c:pt idx="58">
                  <c:v>11291</c:v>
                </c:pt>
                <c:pt idx="59">
                  <c:v>10062</c:v>
                </c:pt>
                <c:pt idx="60">
                  <c:v>11384</c:v>
                </c:pt>
                <c:pt idx="61">
                  <c:v>10934</c:v>
                </c:pt>
                <c:pt idx="62">
                  <c:v>12720</c:v>
                </c:pt>
                <c:pt idx="63">
                  <c:v>12177</c:v>
                </c:pt>
                <c:pt idx="64">
                  <c:v>13045</c:v>
                </c:pt>
                <c:pt idx="65">
                  <c:v>12731</c:v>
                </c:pt>
                <c:pt idx="66">
                  <c:v>12055</c:v>
                </c:pt>
                <c:pt idx="67">
                  <c:v>12738</c:v>
                </c:pt>
                <c:pt idx="68">
                  <c:v>12214</c:v>
                </c:pt>
                <c:pt idx="69">
                  <c:v>12324</c:v>
                </c:pt>
                <c:pt idx="70">
                  <c:v>12282</c:v>
                </c:pt>
                <c:pt idx="71">
                  <c:v>11489</c:v>
                </c:pt>
                <c:pt idx="72">
                  <c:v>12328</c:v>
                </c:pt>
                <c:pt idx="73">
                  <c:v>12668</c:v>
                </c:pt>
                <c:pt idx="74">
                  <c:v>14391</c:v>
                </c:pt>
                <c:pt idx="75">
                  <c:v>13205</c:v>
                </c:pt>
                <c:pt idx="76">
                  <c:v>14267</c:v>
                </c:pt>
                <c:pt idx="77">
                  <c:v>13745</c:v>
                </c:pt>
                <c:pt idx="78">
                  <c:v>13646</c:v>
                </c:pt>
                <c:pt idx="79">
                  <c:v>13964</c:v>
                </c:pt>
                <c:pt idx="80">
                  <c:v>13752</c:v>
                </c:pt>
                <c:pt idx="81">
                  <c:v>13847</c:v>
                </c:pt>
                <c:pt idx="82">
                  <c:v>13327</c:v>
                </c:pt>
                <c:pt idx="83">
                  <c:v>11471</c:v>
                </c:pt>
                <c:pt idx="84">
                  <c:v>11126</c:v>
                </c:pt>
                <c:pt idx="85">
                  <c:v>11308</c:v>
                </c:pt>
                <c:pt idx="86">
                  <c:v>13109</c:v>
                </c:pt>
                <c:pt idx="87">
                  <c:v>9902</c:v>
                </c:pt>
                <c:pt idx="88">
                  <c:v>8924</c:v>
                </c:pt>
                <c:pt idx="89">
                  <c:v>11498</c:v>
                </c:pt>
                <c:pt idx="90">
                  <c:v>13446</c:v>
                </c:pt>
                <c:pt idx="91">
                  <c:v>12841</c:v>
                </c:pt>
                <c:pt idx="92">
                  <c:v>13362</c:v>
                </c:pt>
                <c:pt idx="93">
                  <c:v>13386</c:v>
                </c:pt>
                <c:pt idx="94">
                  <c:v>12857</c:v>
                </c:pt>
                <c:pt idx="95">
                  <c:v>12287</c:v>
                </c:pt>
                <c:pt idx="96">
                  <c:v>11979</c:v>
                </c:pt>
              </c:numCache>
            </c:numRef>
          </c:val>
          <c:extLst>
            <c:ext xmlns:c16="http://schemas.microsoft.com/office/drawing/2014/chart" uri="{C3380CC4-5D6E-409C-BE32-E72D297353CC}">
              <c16:uniqueId val="{00000012-CBBB-4713-912F-6F68C2D77BF7}"/>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'F108'!$D$5</c:f>
              <c:strCache>
                <c:ptCount val="1"/>
                <c:pt idx="0">
                  <c:v>Promedio</c:v>
                </c:pt>
              </c:strCache>
            </c:strRef>
          </c:tx>
          <c:spPr>
            <a:ln w="28575" cap="rnd">
              <a:solidFill>
                <a:srgbClr val="B69630"/>
              </a:solidFill>
              <a:round/>
            </a:ln>
            <a:effectLst/>
          </c:spPr>
          <c:marker>
            <c:symbol val="none"/>
          </c:marker>
          <c:cat>
            <c:multiLvlStrRef>
              <c:f>'F108'!$A$6:$B$102</c:f>
              <c:multiLvlStrCache>
                <c:ptCount val="9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'F108'!$D$6:$D$102</c:f>
              <c:numCache>
                <c:formatCode>#,##0</c:formatCode>
                <c:ptCount val="97"/>
                <c:pt idx="0">
                  <c:v>6644</c:v>
                </c:pt>
                <c:pt idx="1">
                  <c:v>6655</c:v>
                </c:pt>
                <c:pt idx="2">
                  <c:v>6608</c:v>
                </c:pt>
                <c:pt idx="3">
                  <c:v>6598</c:v>
                </c:pt>
                <c:pt idx="4">
                  <c:v>6624</c:v>
                </c:pt>
                <c:pt idx="5">
                  <c:v>6629</c:v>
                </c:pt>
                <c:pt idx="6">
                  <c:v>6655</c:v>
                </c:pt>
                <c:pt idx="7">
                  <c:v>6751</c:v>
                </c:pt>
                <c:pt idx="8">
                  <c:v>6821</c:v>
                </c:pt>
                <c:pt idx="9">
                  <c:v>6820</c:v>
                </c:pt>
                <c:pt idx="10">
                  <c:v>6820</c:v>
                </c:pt>
                <c:pt idx="11">
                  <c:v>6846</c:v>
                </c:pt>
                <c:pt idx="12">
                  <c:v>6828</c:v>
                </c:pt>
                <c:pt idx="13">
                  <c:v>6857</c:v>
                </c:pt>
                <c:pt idx="14">
                  <c:v>6938</c:v>
                </c:pt>
                <c:pt idx="15">
                  <c:v>7065</c:v>
                </c:pt>
                <c:pt idx="16">
                  <c:v>7150</c:v>
                </c:pt>
                <c:pt idx="17">
                  <c:v>7194</c:v>
                </c:pt>
                <c:pt idx="18">
                  <c:v>7228</c:v>
                </c:pt>
                <c:pt idx="19">
                  <c:v>7220</c:v>
                </c:pt>
                <c:pt idx="20">
                  <c:v>7255</c:v>
                </c:pt>
                <c:pt idx="21">
                  <c:v>7342</c:v>
                </c:pt>
                <c:pt idx="22">
                  <c:v>7350</c:v>
                </c:pt>
                <c:pt idx="23">
                  <c:v>7476</c:v>
                </c:pt>
                <c:pt idx="24">
                  <c:v>7562</c:v>
                </c:pt>
                <c:pt idx="25">
                  <c:v>7661</c:v>
                </c:pt>
                <c:pt idx="26">
                  <c:v>7767</c:v>
                </c:pt>
                <c:pt idx="27">
                  <c:v>7841</c:v>
                </c:pt>
                <c:pt idx="28">
                  <c:v>7912</c:v>
                </c:pt>
                <c:pt idx="29">
                  <c:v>8029</c:v>
                </c:pt>
                <c:pt idx="30">
                  <c:v>8205</c:v>
                </c:pt>
                <c:pt idx="31">
                  <c:v>8337</c:v>
                </c:pt>
                <c:pt idx="32">
                  <c:v>8505</c:v>
                </c:pt>
                <c:pt idx="33">
                  <c:v>8588</c:v>
                </c:pt>
                <c:pt idx="34">
                  <c:v>8723</c:v>
                </c:pt>
                <c:pt idx="35">
                  <c:v>8859</c:v>
                </c:pt>
                <c:pt idx="36">
                  <c:v>8985</c:v>
                </c:pt>
                <c:pt idx="37">
                  <c:v>9158</c:v>
                </c:pt>
                <c:pt idx="38">
                  <c:v>9247</c:v>
                </c:pt>
                <c:pt idx="39">
                  <c:v>9376</c:v>
                </c:pt>
                <c:pt idx="40">
                  <c:v>9532</c:v>
                </c:pt>
                <c:pt idx="41">
                  <c:v>9702</c:v>
                </c:pt>
                <c:pt idx="42">
                  <c:v>9750</c:v>
                </c:pt>
                <c:pt idx="43">
                  <c:v>9845</c:v>
                </c:pt>
                <c:pt idx="44">
                  <c:v>9921</c:v>
                </c:pt>
                <c:pt idx="45">
                  <c:v>10068</c:v>
                </c:pt>
                <c:pt idx="46">
                  <c:v>10234</c:v>
                </c:pt>
                <c:pt idx="47">
                  <c:v>10302</c:v>
                </c:pt>
                <c:pt idx="48">
                  <c:v>10353</c:v>
                </c:pt>
                <c:pt idx="49">
                  <c:v>10435</c:v>
                </c:pt>
                <c:pt idx="50">
                  <c:v>10619</c:v>
                </c:pt>
                <c:pt idx="51">
                  <c:v>10579</c:v>
                </c:pt>
                <c:pt idx="52">
                  <c:v>10642</c:v>
                </c:pt>
                <c:pt idx="53">
                  <c:v>10680</c:v>
                </c:pt>
                <c:pt idx="54">
                  <c:v>10692</c:v>
                </c:pt>
                <c:pt idx="55">
                  <c:v>10727</c:v>
                </c:pt>
                <c:pt idx="56">
                  <c:v>10741</c:v>
                </c:pt>
                <c:pt idx="57">
                  <c:v>10741</c:v>
                </c:pt>
                <c:pt idx="58">
                  <c:v>10767</c:v>
                </c:pt>
                <c:pt idx="59">
                  <c:v>10802</c:v>
                </c:pt>
                <c:pt idx="60">
                  <c:v>10977</c:v>
                </c:pt>
                <c:pt idx="61">
                  <c:v>10978</c:v>
                </c:pt>
                <c:pt idx="62">
                  <c:v>11024</c:v>
                </c:pt>
                <c:pt idx="63">
                  <c:v>11209</c:v>
                </c:pt>
                <c:pt idx="64">
                  <c:v>11343</c:v>
                </c:pt>
                <c:pt idx="65">
                  <c:v>11471</c:v>
                </c:pt>
                <c:pt idx="66">
                  <c:v>11622</c:v>
                </c:pt>
                <c:pt idx="67">
                  <c:v>11767</c:v>
                </c:pt>
                <c:pt idx="68">
                  <c:v>11879</c:v>
                </c:pt>
                <c:pt idx="69">
                  <c:v>11973</c:v>
                </c:pt>
                <c:pt idx="70">
                  <c:v>12056</c:v>
                </c:pt>
                <c:pt idx="71">
                  <c:v>12174</c:v>
                </c:pt>
                <c:pt idx="72">
                  <c:v>12253</c:v>
                </c:pt>
                <c:pt idx="73">
                  <c:v>12398</c:v>
                </c:pt>
                <c:pt idx="74">
                  <c:v>12537</c:v>
                </c:pt>
                <c:pt idx="75">
                  <c:v>12623</c:v>
                </c:pt>
                <c:pt idx="76">
                  <c:v>12724</c:v>
                </c:pt>
                <c:pt idx="77">
                  <c:v>12809</c:v>
                </c:pt>
                <c:pt idx="78">
                  <c:v>12941</c:v>
                </c:pt>
                <c:pt idx="79">
                  <c:v>13044</c:v>
                </c:pt>
                <c:pt idx="80">
                  <c:v>13172</c:v>
                </c:pt>
                <c:pt idx="81">
                  <c:v>13299</c:v>
                </c:pt>
                <c:pt idx="82">
                  <c:v>13386</c:v>
                </c:pt>
                <c:pt idx="83">
                  <c:v>13384</c:v>
                </c:pt>
                <c:pt idx="84">
                  <c:v>13284</c:v>
                </c:pt>
                <c:pt idx="85">
                  <c:v>13171</c:v>
                </c:pt>
                <c:pt idx="86">
                  <c:v>13064</c:v>
                </c:pt>
                <c:pt idx="87">
                  <c:v>12789</c:v>
                </c:pt>
                <c:pt idx="88">
                  <c:v>12344</c:v>
                </c:pt>
                <c:pt idx="89">
                  <c:v>12156</c:v>
                </c:pt>
                <c:pt idx="90">
                  <c:v>12140</c:v>
                </c:pt>
                <c:pt idx="91">
                  <c:v>12046</c:v>
                </c:pt>
                <c:pt idx="92">
                  <c:v>12014</c:v>
                </c:pt>
                <c:pt idx="93">
                  <c:v>11975</c:v>
                </c:pt>
                <c:pt idx="94">
                  <c:v>11936</c:v>
                </c:pt>
                <c:pt idx="95">
                  <c:v>12004</c:v>
                </c:pt>
                <c:pt idx="96">
                  <c:v>12075</c:v>
                </c:pt>
              </c:numCache>
            </c:numRef>
          </c:val>
          <c:smooth val="0"/>
          <c:extLst>
            <c:ext xmlns:c16="http://schemas.microsoft.com/office/drawing/2014/chart" uri="{C3380CC4-5D6E-409C-BE32-E72D297353CC}">
              <c16:uniqueId val="{00000013-CBBB-4713-912F-6F68C2D77BF7}"/>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'F109'!$C$5</c:f>
              <c:strCache>
                <c:ptCount val="1"/>
                <c:pt idx="0">
                  <c:v>Exportaciones</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2C5-487D-A110-91F6CA1D5757}"/>
              </c:ext>
            </c:extLst>
          </c:dPt>
          <c:dPt>
            <c:idx val="12"/>
            <c:invertIfNegative val="0"/>
            <c:bubble3D val="0"/>
            <c:spPr>
              <a:solidFill>
                <a:srgbClr val="7C878E"/>
              </a:solidFill>
              <a:ln>
                <a:noFill/>
              </a:ln>
              <a:effectLst/>
            </c:spPr>
            <c:extLst>
              <c:ext xmlns:c16="http://schemas.microsoft.com/office/drawing/2014/chart" uri="{C3380CC4-5D6E-409C-BE32-E72D297353CC}">
                <c16:uniqueId val="{00000003-12C5-487D-A110-91F6CA1D5757}"/>
              </c:ext>
            </c:extLst>
          </c:dPt>
          <c:dPt>
            <c:idx val="24"/>
            <c:invertIfNegative val="0"/>
            <c:bubble3D val="0"/>
            <c:spPr>
              <a:solidFill>
                <a:srgbClr val="7C878E"/>
              </a:solidFill>
              <a:ln>
                <a:noFill/>
              </a:ln>
              <a:effectLst/>
            </c:spPr>
            <c:extLst>
              <c:ext xmlns:c16="http://schemas.microsoft.com/office/drawing/2014/chart" uri="{C3380CC4-5D6E-409C-BE32-E72D297353CC}">
                <c16:uniqueId val="{00000005-12C5-487D-A110-91F6CA1D5757}"/>
              </c:ext>
            </c:extLst>
          </c:dPt>
          <c:dPt>
            <c:idx val="36"/>
            <c:invertIfNegative val="0"/>
            <c:bubble3D val="0"/>
            <c:spPr>
              <a:solidFill>
                <a:srgbClr val="7C878E"/>
              </a:solidFill>
              <a:ln>
                <a:noFill/>
              </a:ln>
              <a:effectLst/>
            </c:spPr>
            <c:extLst>
              <c:ext xmlns:c16="http://schemas.microsoft.com/office/drawing/2014/chart" uri="{C3380CC4-5D6E-409C-BE32-E72D297353CC}">
                <c16:uniqueId val="{00000007-12C5-487D-A110-91F6CA1D5757}"/>
              </c:ext>
            </c:extLst>
          </c:dPt>
          <c:dPt>
            <c:idx val="48"/>
            <c:invertIfNegative val="0"/>
            <c:bubble3D val="0"/>
            <c:spPr>
              <a:solidFill>
                <a:srgbClr val="7C878E"/>
              </a:solidFill>
              <a:ln>
                <a:noFill/>
              </a:ln>
              <a:effectLst/>
            </c:spPr>
            <c:extLst>
              <c:ext xmlns:c16="http://schemas.microsoft.com/office/drawing/2014/chart" uri="{C3380CC4-5D6E-409C-BE32-E72D297353CC}">
                <c16:uniqueId val="{00000009-12C5-487D-A110-91F6CA1D5757}"/>
              </c:ext>
            </c:extLst>
          </c:dPt>
          <c:dPt>
            <c:idx val="60"/>
            <c:invertIfNegative val="0"/>
            <c:bubble3D val="0"/>
            <c:spPr>
              <a:solidFill>
                <a:srgbClr val="7C878E"/>
              </a:solidFill>
              <a:ln>
                <a:noFill/>
              </a:ln>
              <a:effectLst/>
            </c:spPr>
            <c:extLst>
              <c:ext xmlns:c16="http://schemas.microsoft.com/office/drawing/2014/chart" uri="{C3380CC4-5D6E-409C-BE32-E72D297353CC}">
                <c16:uniqueId val="{0000000B-12C5-487D-A110-91F6CA1D5757}"/>
              </c:ext>
            </c:extLst>
          </c:dPt>
          <c:dPt>
            <c:idx val="72"/>
            <c:invertIfNegative val="0"/>
            <c:bubble3D val="0"/>
            <c:spPr>
              <a:solidFill>
                <a:srgbClr val="7C878E"/>
              </a:solidFill>
              <a:ln>
                <a:noFill/>
              </a:ln>
              <a:effectLst/>
            </c:spPr>
            <c:extLst>
              <c:ext xmlns:c16="http://schemas.microsoft.com/office/drawing/2014/chart" uri="{C3380CC4-5D6E-409C-BE32-E72D297353CC}">
                <c16:uniqueId val="{0000000D-12C5-487D-A110-91F6CA1D5757}"/>
              </c:ext>
            </c:extLst>
          </c:dPt>
          <c:dPt>
            <c:idx val="84"/>
            <c:invertIfNegative val="0"/>
            <c:bubble3D val="0"/>
            <c:spPr>
              <a:solidFill>
                <a:srgbClr val="7C878E"/>
              </a:solidFill>
              <a:ln>
                <a:noFill/>
              </a:ln>
              <a:effectLst/>
            </c:spPr>
            <c:extLst>
              <c:ext xmlns:c16="http://schemas.microsoft.com/office/drawing/2014/chart" uri="{C3380CC4-5D6E-409C-BE32-E72D297353CC}">
                <c16:uniqueId val="{0000000F-12C5-487D-A110-91F6CA1D5757}"/>
              </c:ext>
            </c:extLst>
          </c:dPt>
          <c:dPt>
            <c:idx val="96"/>
            <c:invertIfNegative val="0"/>
            <c:bubble3D val="0"/>
            <c:spPr>
              <a:solidFill>
                <a:srgbClr val="FBBB27"/>
              </a:solidFill>
              <a:ln>
                <a:noFill/>
              </a:ln>
              <a:effectLst/>
            </c:spPr>
            <c:extLst>
              <c:ext xmlns:c16="http://schemas.microsoft.com/office/drawing/2014/chart" uri="{C3380CC4-5D6E-409C-BE32-E72D297353CC}">
                <c16:uniqueId val="{00000011-12C5-487D-A110-91F6CA1D5757}"/>
              </c:ext>
            </c:extLst>
          </c:dPt>
          <c:cat>
            <c:multiLvlStrRef>
              <c:f>'F109'!$A$6:$B$102</c:f>
              <c:multiLvlStrCache>
                <c:ptCount val="9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'F109'!$C$6:$C$102</c:f>
              <c:numCache>
                <c:formatCode>#,##0</c:formatCode>
                <c:ptCount val="97"/>
                <c:pt idx="0">
                  <c:v>652</c:v>
                </c:pt>
                <c:pt idx="1">
                  <c:v>636</c:v>
                </c:pt>
                <c:pt idx="2">
                  <c:v>1033</c:v>
                </c:pt>
                <c:pt idx="3">
                  <c:v>753</c:v>
                </c:pt>
                <c:pt idx="4">
                  <c:v>809</c:v>
                </c:pt>
                <c:pt idx="5">
                  <c:v>548</c:v>
                </c:pt>
                <c:pt idx="6">
                  <c:v>358</c:v>
                </c:pt>
                <c:pt idx="7">
                  <c:v>393</c:v>
                </c:pt>
                <c:pt idx="8">
                  <c:v>438</c:v>
                </c:pt>
                <c:pt idx="9">
                  <c:v>484</c:v>
                </c:pt>
                <c:pt idx="10">
                  <c:v>474</c:v>
                </c:pt>
                <c:pt idx="11">
                  <c:v>624</c:v>
                </c:pt>
                <c:pt idx="12">
                  <c:v>699</c:v>
                </c:pt>
                <c:pt idx="13">
                  <c:v>840</c:v>
                </c:pt>
                <c:pt idx="14">
                  <c:v>939</c:v>
                </c:pt>
                <c:pt idx="15">
                  <c:v>1027</c:v>
                </c:pt>
                <c:pt idx="16">
                  <c:v>828</c:v>
                </c:pt>
                <c:pt idx="17">
                  <c:v>736</c:v>
                </c:pt>
                <c:pt idx="18">
                  <c:v>595</c:v>
                </c:pt>
                <c:pt idx="19">
                  <c:v>559</c:v>
                </c:pt>
                <c:pt idx="20">
                  <c:v>520</c:v>
                </c:pt>
                <c:pt idx="21">
                  <c:v>611</c:v>
                </c:pt>
                <c:pt idx="22">
                  <c:v>644</c:v>
                </c:pt>
                <c:pt idx="23">
                  <c:v>783</c:v>
                </c:pt>
                <c:pt idx="24">
                  <c:v>691</c:v>
                </c:pt>
                <c:pt idx="25">
                  <c:v>721</c:v>
                </c:pt>
                <c:pt idx="26">
                  <c:v>755</c:v>
                </c:pt>
                <c:pt idx="27">
                  <c:v>828</c:v>
                </c:pt>
                <c:pt idx="28">
                  <c:v>882</c:v>
                </c:pt>
                <c:pt idx="29">
                  <c:v>824</c:v>
                </c:pt>
                <c:pt idx="30">
                  <c:v>649</c:v>
                </c:pt>
                <c:pt idx="31">
                  <c:v>594</c:v>
                </c:pt>
                <c:pt idx="32">
                  <c:v>663</c:v>
                </c:pt>
                <c:pt idx="33">
                  <c:v>617</c:v>
                </c:pt>
                <c:pt idx="34">
                  <c:v>715</c:v>
                </c:pt>
                <c:pt idx="35">
                  <c:v>744</c:v>
                </c:pt>
                <c:pt idx="36">
                  <c:v>711</c:v>
                </c:pt>
                <c:pt idx="37">
                  <c:v>745</c:v>
                </c:pt>
                <c:pt idx="38">
                  <c:v>843</c:v>
                </c:pt>
                <c:pt idx="39">
                  <c:v>874</c:v>
                </c:pt>
                <c:pt idx="40">
                  <c:v>894</c:v>
                </c:pt>
                <c:pt idx="41">
                  <c:v>802</c:v>
                </c:pt>
                <c:pt idx="42">
                  <c:v>570</c:v>
                </c:pt>
                <c:pt idx="43">
                  <c:v>561</c:v>
                </c:pt>
                <c:pt idx="44">
                  <c:v>623</c:v>
                </c:pt>
                <c:pt idx="45">
                  <c:v>635</c:v>
                </c:pt>
                <c:pt idx="46">
                  <c:v>590</c:v>
                </c:pt>
                <c:pt idx="47">
                  <c:v>675</c:v>
                </c:pt>
                <c:pt idx="48">
                  <c:v>645</c:v>
                </c:pt>
                <c:pt idx="49">
                  <c:v>871</c:v>
                </c:pt>
                <c:pt idx="50">
                  <c:v>1039</c:v>
                </c:pt>
                <c:pt idx="51">
                  <c:v>992</c:v>
                </c:pt>
                <c:pt idx="52">
                  <c:v>1045</c:v>
                </c:pt>
                <c:pt idx="53">
                  <c:v>949</c:v>
                </c:pt>
                <c:pt idx="54">
                  <c:v>754</c:v>
                </c:pt>
                <c:pt idx="55">
                  <c:v>691</c:v>
                </c:pt>
                <c:pt idx="56">
                  <c:v>759</c:v>
                </c:pt>
                <c:pt idx="57">
                  <c:v>885</c:v>
                </c:pt>
                <c:pt idx="58">
                  <c:v>959</c:v>
                </c:pt>
                <c:pt idx="59">
                  <c:v>1129</c:v>
                </c:pt>
                <c:pt idx="60">
                  <c:v>980</c:v>
                </c:pt>
                <c:pt idx="61">
                  <c:v>983</c:v>
                </c:pt>
                <c:pt idx="62">
                  <c:v>986</c:v>
                </c:pt>
                <c:pt idx="63">
                  <c:v>997</c:v>
                </c:pt>
                <c:pt idx="64">
                  <c:v>990</c:v>
                </c:pt>
                <c:pt idx="65">
                  <c:v>1008</c:v>
                </c:pt>
                <c:pt idx="66">
                  <c:v>759</c:v>
                </c:pt>
                <c:pt idx="67">
                  <c:v>718</c:v>
                </c:pt>
                <c:pt idx="68">
                  <c:v>753</c:v>
                </c:pt>
                <c:pt idx="69">
                  <c:v>777</c:v>
                </c:pt>
                <c:pt idx="70">
                  <c:v>817</c:v>
                </c:pt>
                <c:pt idx="71">
                  <c:v>797</c:v>
                </c:pt>
                <c:pt idx="72">
                  <c:v>859</c:v>
                </c:pt>
                <c:pt idx="73">
                  <c:v>1083</c:v>
                </c:pt>
                <c:pt idx="74">
                  <c:v>1114</c:v>
                </c:pt>
                <c:pt idx="75">
                  <c:v>1143</c:v>
                </c:pt>
                <c:pt idx="76">
                  <c:v>1164</c:v>
                </c:pt>
                <c:pt idx="77">
                  <c:v>1145</c:v>
                </c:pt>
                <c:pt idx="78">
                  <c:v>1080</c:v>
                </c:pt>
                <c:pt idx="79">
                  <c:v>946</c:v>
                </c:pt>
                <c:pt idx="80">
                  <c:v>1021</c:v>
                </c:pt>
                <c:pt idx="81">
                  <c:v>1080</c:v>
                </c:pt>
                <c:pt idx="82">
                  <c:v>1103</c:v>
                </c:pt>
                <c:pt idx="83">
                  <c:v>1157</c:v>
                </c:pt>
                <c:pt idx="84">
                  <c:v>1173</c:v>
                </c:pt>
                <c:pt idx="85">
                  <c:v>1171</c:v>
                </c:pt>
                <c:pt idx="86">
                  <c:v>1195</c:v>
                </c:pt>
                <c:pt idx="87">
                  <c:v>1129</c:v>
                </c:pt>
                <c:pt idx="88">
                  <c:v>1189</c:v>
                </c:pt>
                <c:pt idx="89">
                  <c:v>1204</c:v>
                </c:pt>
                <c:pt idx="90">
                  <c:v>1172</c:v>
                </c:pt>
                <c:pt idx="91">
                  <c:v>1145</c:v>
                </c:pt>
                <c:pt idx="92">
                  <c:v>1189</c:v>
                </c:pt>
                <c:pt idx="93">
                  <c:v>1267</c:v>
                </c:pt>
                <c:pt idx="94">
                  <c:v>1309</c:v>
                </c:pt>
                <c:pt idx="95">
                  <c:v>1370</c:v>
                </c:pt>
                <c:pt idx="96">
                  <c:v>1433</c:v>
                </c:pt>
              </c:numCache>
            </c:numRef>
          </c:val>
          <c:extLst>
            <c:ext xmlns:c16="http://schemas.microsoft.com/office/drawing/2014/chart" uri="{C3380CC4-5D6E-409C-BE32-E72D297353CC}">
              <c16:uniqueId val="{00000012-12C5-487D-A110-91F6CA1D5757}"/>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'F109'!$D$5</c:f>
              <c:strCache>
                <c:ptCount val="1"/>
                <c:pt idx="0">
                  <c:v>Promedio</c:v>
                </c:pt>
              </c:strCache>
            </c:strRef>
          </c:tx>
          <c:spPr>
            <a:ln w="28575" cap="rnd">
              <a:solidFill>
                <a:srgbClr val="B69630"/>
              </a:solidFill>
              <a:round/>
            </a:ln>
            <a:effectLst/>
          </c:spPr>
          <c:marker>
            <c:symbol val="none"/>
          </c:marker>
          <c:cat>
            <c:multiLvlStrRef>
              <c:f>'F109'!$A$6:$B$102</c:f>
              <c:multiLvlStrCache>
                <c:ptCount val="9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'F109'!$D$6:$D$102</c:f>
              <c:numCache>
                <c:formatCode>#,##0</c:formatCode>
                <c:ptCount val="97"/>
                <c:pt idx="0">
                  <c:v>513</c:v>
                </c:pt>
                <c:pt idx="1">
                  <c:v>526</c:v>
                </c:pt>
                <c:pt idx="2">
                  <c:v>551</c:v>
                </c:pt>
                <c:pt idx="3">
                  <c:v>556</c:v>
                </c:pt>
                <c:pt idx="4">
                  <c:v>569</c:v>
                </c:pt>
                <c:pt idx="5">
                  <c:v>579</c:v>
                </c:pt>
                <c:pt idx="6">
                  <c:v>586</c:v>
                </c:pt>
                <c:pt idx="7">
                  <c:v>601</c:v>
                </c:pt>
                <c:pt idx="8">
                  <c:v>613</c:v>
                </c:pt>
                <c:pt idx="9">
                  <c:v>620</c:v>
                </c:pt>
                <c:pt idx="10">
                  <c:v>608</c:v>
                </c:pt>
                <c:pt idx="11">
                  <c:v>600</c:v>
                </c:pt>
                <c:pt idx="12">
                  <c:v>604</c:v>
                </c:pt>
                <c:pt idx="13">
                  <c:v>621</c:v>
                </c:pt>
                <c:pt idx="14">
                  <c:v>613</c:v>
                </c:pt>
                <c:pt idx="15">
                  <c:v>636</c:v>
                </c:pt>
                <c:pt idx="16">
                  <c:v>638</c:v>
                </c:pt>
                <c:pt idx="17">
                  <c:v>653</c:v>
                </c:pt>
                <c:pt idx="18">
                  <c:v>673</c:v>
                </c:pt>
                <c:pt idx="19">
                  <c:v>687</c:v>
                </c:pt>
                <c:pt idx="20">
                  <c:v>694</c:v>
                </c:pt>
                <c:pt idx="21">
                  <c:v>704</c:v>
                </c:pt>
                <c:pt idx="22">
                  <c:v>718</c:v>
                </c:pt>
                <c:pt idx="23">
                  <c:v>732</c:v>
                </c:pt>
                <c:pt idx="24">
                  <c:v>731</c:v>
                </c:pt>
                <c:pt idx="25">
                  <c:v>721</c:v>
                </c:pt>
                <c:pt idx="26">
                  <c:v>706</c:v>
                </c:pt>
                <c:pt idx="27">
                  <c:v>689</c:v>
                </c:pt>
                <c:pt idx="28">
                  <c:v>694</c:v>
                </c:pt>
                <c:pt idx="29">
                  <c:v>701</c:v>
                </c:pt>
                <c:pt idx="30">
                  <c:v>706</c:v>
                </c:pt>
                <c:pt idx="31">
                  <c:v>709</c:v>
                </c:pt>
                <c:pt idx="32">
                  <c:v>720</c:v>
                </c:pt>
                <c:pt idx="33">
                  <c:v>721</c:v>
                </c:pt>
                <c:pt idx="34">
                  <c:v>727</c:v>
                </c:pt>
                <c:pt idx="35">
                  <c:v>724</c:v>
                </c:pt>
                <c:pt idx="36">
                  <c:v>725</c:v>
                </c:pt>
                <c:pt idx="37">
                  <c:v>727</c:v>
                </c:pt>
                <c:pt idx="38">
                  <c:v>735</c:v>
                </c:pt>
                <c:pt idx="39">
                  <c:v>739</c:v>
                </c:pt>
                <c:pt idx="40">
                  <c:v>739</c:v>
                </c:pt>
                <c:pt idx="41">
                  <c:v>738</c:v>
                </c:pt>
                <c:pt idx="42">
                  <c:v>731</c:v>
                </c:pt>
                <c:pt idx="43">
                  <c:v>728</c:v>
                </c:pt>
                <c:pt idx="44">
                  <c:v>725</c:v>
                </c:pt>
                <c:pt idx="45">
                  <c:v>726</c:v>
                </c:pt>
                <c:pt idx="46">
                  <c:v>716</c:v>
                </c:pt>
                <c:pt idx="47">
                  <c:v>710</c:v>
                </c:pt>
                <c:pt idx="48">
                  <c:v>705</c:v>
                </c:pt>
                <c:pt idx="49">
                  <c:v>715</c:v>
                </c:pt>
                <c:pt idx="50">
                  <c:v>732</c:v>
                </c:pt>
                <c:pt idx="51">
                  <c:v>741</c:v>
                </c:pt>
                <c:pt idx="52">
                  <c:v>754</c:v>
                </c:pt>
                <c:pt idx="53">
                  <c:v>766</c:v>
                </c:pt>
                <c:pt idx="54">
                  <c:v>782</c:v>
                </c:pt>
                <c:pt idx="55">
                  <c:v>792</c:v>
                </c:pt>
                <c:pt idx="56">
                  <c:v>804</c:v>
                </c:pt>
                <c:pt idx="57">
                  <c:v>825</c:v>
                </c:pt>
                <c:pt idx="58">
                  <c:v>855</c:v>
                </c:pt>
                <c:pt idx="59">
                  <c:v>893</c:v>
                </c:pt>
                <c:pt idx="60">
                  <c:v>921</c:v>
                </c:pt>
                <c:pt idx="61">
                  <c:v>931</c:v>
                </c:pt>
                <c:pt idx="62">
                  <c:v>926</c:v>
                </c:pt>
                <c:pt idx="63">
                  <c:v>926</c:v>
                </c:pt>
                <c:pt idx="64">
                  <c:v>922</c:v>
                </c:pt>
                <c:pt idx="65">
                  <c:v>927</c:v>
                </c:pt>
                <c:pt idx="66">
                  <c:v>927</c:v>
                </c:pt>
                <c:pt idx="67">
                  <c:v>930</c:v>
                </c:pt>
                <c:pt idx="68">
                  <c:v>929</c:v>
                </c:pt>
                <c:pt idx="69">
                  <c:v>920</c:v>
                </c:pt>
                <c:pt idx="70">
                  <c:v>908</c:v>
                </c:pt>
                <c:pt idx="71">
                  <c:v>880</c:v>
                </c:pt>
                <c:pt idx="72">
                  <c:v>870</c:v>
                </c:pt>
                <c:pt idx="73">
                  <c:v>879</c:v>
                </c:pt>
                <c:pt idx="74">
                  <c:v>889</c:v>
                </c:pt>
                <c:pt idx="75">
                  <c:v>902</c:v>
                </c:pt>
                <c:pt idx="76">
                  <c:v>916</c:v>
                </c:pt>
                <c:pt idx="77">
                  <c:v>927</c:v>
                </c:pt>
                <c:pt idx="78">
                  <c:v>954</c:v>
                </c:pt>
                <c:pt idx="79">
                  <c:v>973</c:v>
                </c:pt>
                <c:pt idx="80">
                  <c:v>996</c:v>
                </c:pt>
                <c:pt idx="81">
                  <c:v>1021</c:v>
                </c:pt>
                <c:pt idx="82">
                  <c:v>1045</c:v>
                </c:pt>
                <c:pt idx="83">
                  <c:v>1075</c:v>
                </c:pt>
                <c:pt idx="84">
                  <c:v>1101</c:v>
                </c:pt>
                <c:pt idx="85">
                  <c:v>1108</c:v>
                </c:pt>
                <c:pt idx="86">
                  <c:v>1115</c:v>
                </c:pt>
                <c:pt idx="87">
                  <c:v>1114</c:v>
                </c:pt>
                <c:pt idx="88">
                  <c:v>1116</c:v>
                </c:pt>
                <c:pt idx="89">
                  <c:v>1121</c:v>
                </c:pt>
                <c:pt idx="90">
                  <c:v>1128</c:v>
                </c:pt>
                <c:pt idx="91">
                  <c:v>1145</c:v>
                </c:pt>
                <c:pt idx="92">
                  <c:v>1159</c:v>
                </c:pt>
                <c:pt idx="93">
                  <c:v>1175</c:v>
                </c:pt>
                <c:pt idx="94">
                  <c:v>1192</c:v>
                </c:pt>
                <c:pt idx="95">
                  <c:v>1209</c:v>
                </c:pt>
                <c:pt idx="96">
                  <c:v>1231</c:v>
                </c:pt>
              </c:numCache>
            </c:numRef>
          </c:val>
          <c:smooth val="0"/>
          <c:extLst>
            <c:ext xmlns:c16="http://schemas.microsoft.com/office/drawing/2014/chart" uri="{C3380CC4-5D6E-409C-BE32-E72D297353CC}">
              <c16:uniqueId val="{00000013-12C5-487D-A110-91F6CA1D5757}"/>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'F110'!$C$5</c:f>
              <c:strCache>
                <c:ptCount val="1"/>
                <c:pt idx="0">
                  <c:v>Exportaciones</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27EE-49FE-AB34-3DA7358500D6}"/>
              </c:ext>
            </c:extLst>
          </c:dPt>
          <c:dPt>
            <c:idx val="10"/>
            <c:invertIfNegative val="0"/>
            <c:bubble3D val="0"/>
            <c:extLst>
              <c:ext xmlns:c16="http://schemas.microsoft.com/office/drawing/2014/chart" uri="{C3380CC4-5D6E-409C-BE32-E72D297353CC}">
                <c16:uniqueId val="{00000002-27EE-49FE-AB34-3DA7358500D6}"/>
              </c:ext>
            </c:extLst>
          </c:dPt>
          <c:dPt>
            <c:idx val="11"/>
            <c:invertIfNegative val="0"/>
            <c:bubble3D val="0"/>
            <c:spPr>
              <a:solidFill>
                <a:srgbClr val="C9D0D6"/>
              </a:solidFill>
              <a:ln>
                <a:noFill/>
              </a:ln>
              <a:effectLst/>
            </c:spPr>
            <c:extLst>
              <c:ext xmlns:c16="http://schemas.microsoft.com/office/drawing/2014/chart" uri="{C3380CC4-5D6E-409C-BE32-E72D297353CC}">
                <c16:uniqueId val="{00000004-27EE-49FE-AB34-3DA7358500D6}"/>
              </c:ext>
            </c:extLst>
          </c:dPt>
          <c:dPt>
            <c:idx val="12"/>
            <c:invertIfNegative val="0"/>
            <c:bubble3D val="0"/>
            <c:spPr>
              <a:solidFill>
                <a:srgbClr val="7C878E"/>
              </a:solidFill>
              <a:ln>
                <a:noFill/>
              </a:ln>
              <a:effectLst/>
            </c:spPr>
            <c:extLst>
              <c:ext xmlns:c16="http://schemas.microsoft.com/office/drawing/2014/chart" uri="{C3380CC4-5D6E-409C-BE32-E72D297353CC}">
                <c16:uniqueId val="{00000006-27EE-49FE-AB34-3DA7358500D6}"/>
              </c:ext>
            </c:extLst>
          </c:dPt>
          <c:dPt>
            <c:idx val="22"/>
            <c:invertIfNegative val="0"/>
            <c:bubble3D val="0"/>
            <c:extLst>
              <c:ext xmlns:c16="http://schemas.microsoft.com/office/drawing/2014/chart" uri="{C3380CC4-5D6E-409C-BE32-E72D297353CC}">
                <c16:uniqueId val="{00000007-27EE-49FE-AB34-3DA7358500D6}"/>
              </c:ext>
            </c:extLst>
          </c:dPt>
          <c:dPt>
            <c:idx val="23"/>
            <c:invertIfNegative val="0"/>
            <c:bubble3D val="0"/>
            <c:spPr>
              <a:solidFill>
                <a:srgbClr val="C9D0D6"/>
              </a:solidFill>
              <a:ln>
                <a:noFill/>
              </a:ln>
              <a:effectLst/>
            </c:spPr>
            <c:extLst>
              <c:ext xmlns:c16="http://schemas.microsoft.com/office/drawing/2014/chart" uri="{C3380CC4-5D6E-409C-BE32-E72D297353CC}">
                <c16:uniqueId val="{00000009-27EE-49FE-AB34-3DA7358500D6}"/>
              </c:ext>
            </c:extLst>
          </c:dPt>
          <c:dPt>
            <c:idx val="24"/>
            <c:invertIfNegative val="0"/>
            <c:bubble3D val="0"/>
            <c:spPr>
              <a:solidFill>
                <a:srgbClr val="7C878E"/>
              </a:solidFill>
              <a:ln>
                <a:noFill/>
              </a:ln>
              <a:effectLst/>
            </c:spPr>
            <c:extLst>
              <c:ext xmlns:c16="http://schemas.microsoft.com/office/drawing/2014/chart" uri="{C3380CC4-5D6E-409C-BE32-E72D297353CC}">
                <c16:uniqueId val="{0000000B-27EE-49FE-AB34-3DA7358500D6}"/>
              </c:ext>
            </c:extLst>
          </c:dPt>
          <c:dPt>
            <c:idx val="34"/>
            <c:invertIfNegative val="0"/>
            <c:bubble3D val="0"/>
            <c:extLst>
              <c:ext xmlns:c16="http://schemas.microsoft.com/office/drawing/2014/chart" uri="{C3380CC4-5D6E-409C-BE32-E72D297353CC}">
                <c16:uniqueId val="{0000000C-27EE-49FE-AB34-3DA7358500D6}"/>
              </c:ext>
            </c:extLst>
          </c:dPt>
          <c:dPt>
            <c:idx val="35"/>
            <c:invertIfNegative val="0"/>
            <c:bubble3D val="0"/>
            <c:spPr>
              <a:solidFill>
                <a:srgbClr val="C9D0D6"/>
              </a:solidFill>
              <a:ln>
                <a:noFill/>
              </a:ln>
              <a:effectLst/>
            </c:spPr>
            <c:extLst>
              <c:ext xmlns:c16="http://schemas.microsoft.com/office/drawing/2014/chart" uri="{C3380CC4-5D6E-409C-BE32-E72D297353CC}">
                <c16:uniqueId val="{0000000E-27EE-49FE-AB34-3DA7358500D6}"/>
              </c:ext>
            </c:extLst>
          </c:dPt>
          <c:dPt>
            <c:idx val="36"/>
            <c:invertIfNegative val="0"/>
            <c:bubble3D val="0"/>
            <c:spPr>
              <a:solidFill>
                <a:srgbClr val="7C878E"/>
              </a:solidFill>
              <a:ln>
                <a:noFill/>
              </a:ln>
              <a:effectLst/>
            </c:spPr>
            <c:extLst>
              <c:ext xmlns:c16="http://schemas.microsoft.com/office/drawing/2014/chart" uri="{C3380CC4-5D6E-409C-BE32-E72D297353CC}">
                <c16:uniqueId val="{00000010-27EE-49FE-AB34-3DA7358500D6}"/>
              </c:ext>
            </c:extLst>
          </c:dPt>
          <c:dPt>
            <c:idx val="46"/>
            <c:invertIfNegative val="0"/>
            <c:bubble3D val="0"/>
            <c:extLst>
              <c:ext xmlns:c16="http://schemas.microsoft.com/office/drawing/2014/chart" uri="{C3380CC4-5D6E-409C-BE32-E72D297353CC}">
                <c16:uniqueId val="{00000011-27EE-49FE-AB34-3DA7358500D6}"/>
              </c:ext>
            </c:extLst>
          </c:dPt>
          <c:dPt>
            <c:idx val="47"/>
            <c:invertIfNegative val="0"/>
            <c:bubble3D val="0"/>
            <c:spPr>
              <a:solidFill>
                <a:srgbClr val="C9D0D6"/>
              </a:solidFill>
              <a:ln>
                <a:noFill/>
              </a:ln>
              <a:effectLst/>
            </c:spPr>
            <c:extLst>
              <c:ext xmlns:c16="http://schemas.microsoft.com/office/drawing/2014/chart" uri="{C3380CC4-5D6E-409C-BE32-E72D297353CC}">
                <c16:uniqueId val="{00000013-27EE-49FE-AB34-3DA7358500D6}"/>
              </c:ext>
            </c:extLst>
          </c:dPt>
          <c:dPt>
            <c:idx val="48"/>
            <c:invertIfNegative val="0"/>
            <c:bubble3D val="0"/>
            <c:spPr>
              <a:solidFill>
                <a:srgbClr val="7C878E"/>
              </a:solidFill>
              <a:ln>
                <a:noFill/>
              </a:ln>
              <a:effectLst/>
            </c:spPr>
            <c:extLst>
              <c:ext xmlns:c16="http://schemas.microsoft.com/office/drawing/2014/chart" uri="{C3380CC4-5D6E-409C-BE32-E72D297353CC}">
                <c16:uniqueId val="{00000015-27EE-49FE-AB34-3DA7358500D6}"/>
              </c:ext>
            </c:extLst>
          </c:dPt>
          <c:dPt>
            <c:idx val="58"/>
            <c:invertIfNegative val="0"/>
            <c:bubble3D val="0"/>
            <c:extLst>
              <c:ext xmlns:c16="http://schemas.microsoft.com/office/drawing/2014/chart" uri="{C3380CC4-5D6E-409C-BE32-E72D297353CC}">
                <c16:uniqueId val="{00000016-27EE-49FE-AB34-3DA7358500D6}"/>
              </c:ext>
            </c:extLst>
          </c:dPt>
          <c:dPt>
            <c:idx val="59"/>
            <c:invertIfNegative val="0"/>
            <c:bubble3D val="0"/>
            <c:spPr>
              <a:solidFill>
                <a:srgbClr val="C9D0D6"/>
              </a:solidFill>
              <a:ln>
                <a:noFill/>
              </a:ln>
              <a:effectLst/>
            </c:spPr>
            <c:extLst>
              <c:ext xmlns:c16="http://schemas.microsoft.com/office/drawing/2014/chart" uri="{C3380CC4-5D6E-409C-BE32-E72D297353CC}">
                <c16:uniqueId val="{00000018-27EE-49FE-AB34-3DA7358500D6}"/>
              </c:ext>
            </c:extLst>
          </c:dPt>
          <c:dPt>
            <c:idx val="60"/>
            <c:invertIfNegative val="0"/>
            <c:bubble3D val="0"/>
            <c:spPr>
              <a:solidFill>
                <a:srgbClr val="7C878E"/>
              </a:solidFill>
              <a:ln>
                <a:noFill/>
              </a:ln>
              <a:effectLst/>
            </c:spPr>
            <c:extLst>
              <c:ext xmlns:c16="http://schemas.microsoft.com/office/drawing/2014/chart" uri="{C3380CC4-5D6E-409C-BE32-E72D297353CC}">
                <c16:uniqueId val="{0000001A-27EE-49FE-AB34-3DA7358500D6}"/>
              </c:ext>
            </c:extLst>
          </c:dPt>
          <c:dPt>
            <c:idx val="70"/>
            <c:invertIfNegative val="0"/>
            <c:bubble3D val="0"/>
            <c:extLst>
              <c:ext xmlns:c16="http://schemas.microsoft.com/office/drawing/2014/chart" uri="{C3380CC4-5D6E-409C-BE32-E72D297353CC}">
                <c16:uniqueId val="{0000001B-27EE-49FE-AB34-3DA7358500D6}"/>
              </c:ext>
            </c:extLst>
          </c:dPt>
          <c:dPt>
            <c:idx val="71"/>
            <c:invertIfNegative val="0"/>
            <c:bubble3D val="0"/>
            <c:spPr>
              <a:solidFill>
                <a:srgbClr val="C9D0D6"/>
              </a:solidFill>
              <a:ln>
                <a:noFill/>
              </a:ln>
              <a:effectLst/>
            </c:spPr>
            <c:extLst>
              <c:ext xmlns:c16="http://schemas.microsoft.com/office/drawing/2014/chart" uri="{C3380CC4-5D6E-409C-BE32-E72D297353CC}">
                <c16:uniqueId val="{0000001D-27EE-49FE-AB34-3DA7358500D6}"/>
              </c:ext>
            </c:extLst>
          </c:dPt>
          <c:dPt>
            <c:idx val="72"/>
            <c:invertIfNegative val="0"/>
            <c:bubble3D val="0"/>
            <c:spPr>
              <a:solidFill>
                <a:srgbClr val="7C878E"/>
              </a:solidFill>
              <a:ln>
                <a:noFill/>
              </a:ln>
              <a:effectLst/>
            </c:spPr>
            <c:extLst>
              <c:ext xmlns:c16="http://schemas.microsoft.com/office/drawing/2014/chart" uri="{C3380CC4-5D6E-409C-BE32-E72D297353CC}">
                <c16:uniqueId val="{0000001F-27EE-49FE-AB34-3DA7358500D6}"/>
              </c:ext>
            </c:extLst>
          </c:dPt>
          <c:dPt>
            <c:idx val="84"/>
            <c:invertIfNegative val="0"/>
            <c:bubble3D val="0"/>
            <c:spPr>
              <a:solidFill>
                <a:srgbClr val="7C878E"/>
              </a:solidFill>
              <a:ln>
                <a:noFill/>
              </a:ln>
              <a:effectLst/>
            </c:spPr>
            <c:extLst>
              <c:ext xmlns:c16="http://schemas.microsoft.com/office/drawing/2014/chart" uri="{C3380CC4-5D6E-409C-BE32-E72D297353CC}">
                <c16:uniqueId val="{00000021-27EE-49FE-AB34-3DA7358500D6}"/>
              </c:ext>
            </c:extLst>
          </c:dPt>
          <c:dPt>
            <c:idx val="96"/>
            <c:invertIfNegative val="0"/>
            <c:bubble3D val="0"/>
            <c:spPr>
              <a:solidFill>
                <a:srgbClr val="FBBB27"/>
              </a:solidFill>
              <a:ln>
                <a:noFill/>
              </a:ln>
              <a:effectLst/>
            </c:spPr>
            <c:extLst>
              <c:ext xmlns:c16="http://schemas.microsoft.com/office/drawing/2014/chart" uri="{C3380CC4-5D6E-409C-BE32-E72D297353CC}">
                <c16:uniqueId val="{00000023-27EE-49FE-AB34-3DA7358500D6}"/>
              </c:ext>
            </c:extLst>
          </c:dPt>
          <c:cat>
            <c:multiLvlStrRef>
              <c:f>'F110'!$A$6:$B$102</c:f>
              <c:multiLvlStrCache>
                <c:ptCount val="9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'F110'!$C$6:$C$102</c:f>
              <c:numCache>
                <c:formatCode>#,##0</c:formatCode>
                <c:ptCount val="97"/>
                <c:pt idx="0">
                  <c:v>85880</c:v>
                </c:pt>
                <c:pt idx="1">
                  <c:v>86176</c:v>
                </c:pt>
                <c:pt idx="2">
                  <c:v>85911</c:v>
                </c:pt>
                <c:pt idx="3">
                  <c:v>85846</c:v>
                </c:pt>
                <c:pt idx="4">
                  <c:v>86325</c:v>
                </c:pt>
                <c:pt idx="5">
                  <c:v>86504</c:v>
                </c:pt>
                <c:pt idx="6">
                  <c:v>86893</c:v>
                </c:pt>
                <c:pt idx="7">
                  <c:v>88222</c:v>
                </c:pt>
                <c:pt idx="8">
                  <c:v>89213</c:v>
                </c:pt>
                <c:pt idx="9">
                  <c:v>89283</c:v>
                </c:pt>
                <c:pt idx="10">
                  <c:v>89142</c:v>
                </c:pt>
                <c:pt idx="11">
                  <c:v>89353</c:v>
                </c:pt>
                <c:pt idx="12">
                  <c:v>89186</c:v>
                </c:pt>
                <c:pt idx="13">
                  <c:v>89732</c:v>
                </c:pt>
                <c:pt idx="14">
                  <c:v>90608</c:v>
                </c:pt>
                <c:pt idx="15">
                  <c:v>92414</c:v>
                </c:pt>
                <c:pt idx="16">
                  <c:v>93450</c:v>
                </c:pt>
                <c:pt idx="17">
                  <c:v>94163</c:v>
                </c:pt>
                <c:pt idx="18">
                  <c:v>94807</c:v>
                </c:pt>
                <c:pt idx="19">
                  <c:v>94879</c:v>
                </c:pt>
                <c:pt idx="20">
                  <c:v>95388</c:v>
                </c:pt>
                <c:pt idx="21">
                  <c:v>96553</c:v>
                </c:pt>
                <c:pt idx="22">
                  <c:v>96823</c:v>
                </c:pt>
                <c:pt idx="23">
                  <c:v>98487</c:v>
                </c:pt>
                <c:pt idx="24">
                  <c:v>99518</c:v>
                </c:pt>
                <c:pt idx="25">
                  <c:v>100582</c:v>
                </c:pt>
                <c:pt idx="26">
                  <c:v>101680</c:v>
                </c:pt>
                <c:pt idx="27">
                  <c:v>102359</c:v>
                </c:pt>
                <c:pt idx="28">
                  <c:v>103269</c:v>
                </c:pt>
                <c:pt idx="29">
                  <c:v>104756</c:v>
                </c:pt>
                <c:pt idx="30">
                  <c:v>106933</c:v>
                </c:pt>
                <c:pt idx="31">
                  <c:v>108541</c:v>
                </c:pt>
                <c:pt idx="32">
                  <c:v>110707</c:v>
                </c:pt>
                <c:pt idx="33">
                  <c:v>111703</c:v>
                </c:pt>
                <c:pt idx="34">
                  <c:v>113393</c:v>
                </c:pt>
                <c:pt idx="35">
                  <c:v>114994</c:v>
                </c:pt>
                <c:pt idx="36">
                  <c:v>116525</c:v>
                </c:pt>
                <c:pt idx="37">
                  <c:v>118626</c:v>
                </c:pt>
                <c:pt idx="38">
                  <c:v>119779</c:v>
                </c:pt>
                <c:pt idx="39">
                  <c:v>121373</c:v>
                </c:pt>
                <c:pt idx="40">
                  <c:v>123257</c:v>
                </c:pt>
                <c:pt idx="41">
                  <c:v>125276</c:v>
                </c:pt>
                <c:pt idx="42">
                  <c:v>125775</c:v>
                </c:pt>
                <c:pt idx="43">
                  <c:v>126878</c:v>
                </c:pt>
                <c:pt idx="44">
                  <c:v>127749</c:v>
                </c:pt>
                <c:pt idx="45">
                  <c:v>129531</c:v>
                </c:pt>
                <c:pt idx="46">
                  <c:v>131396</c:v>
                </c:pt>
                <c:pt idx="47">
                  <c:v>132152</c:v>
                </c:pt>
                <c:pt idx="48">
                  <c:v>132687</c:v>
                </c:pt>
                <c:pt idx="49">
                  <c:v>133808</c:v>
                </c:pt>
                <c:pt idx="50">
                  <c:v>136212</c:v>
                </c:pt>
                <c:pt idx="51">
                  <c:v>135850</c:v>
                </c:pt>
                <c:pt idx="52">
                  <c:v>136751</c:v>
                </c:pt>
                <c:pt idx="53">
                  <c:v>137356</c:v>
                </c:pt>
                <c:pt idx="54">
                  <c:v>137685</c:v>
                </c:pt>
                <c:pt idx="55">
                  <c:v>138238</c:v>
                </c:pt>
                <c:pt idx="56">
                  <c:v>138534</c:v>
                </c:pt>
                <c:pt idx="57">
                  <c:v>138793</c:v>
                </c:pt>
                <c:pt idx="58">
                  <c:v>139464</c:v>
                </c:pt>
                <c:pt idx="59">
                  <c:v>140339</c:v>
                </c:pt>
                <c:pt idx="60">
                  <c:v>142777</c:v>
                </c:pt>
                <c:pt idx="61">
                  <c:v>142907</c:v>
                </c:pt>
                <c:pt idx="62">
                  <c:v>143404</c:v>
                </c:pt>
                <c:pt idx="63">
                  <c:v>145628</c:v>
                </c:pt>
                <c:pt idx="64">
                  <c:v>147175</c:v>
                </c:pt>
                <c:pt idx="65">
                  <c:v>148775</c:v>
                </c:pt>
                <c:pt idx="66">
                  <c:v>150585</c:v>
                </c:pt>
                <c:pt idx="67">
                  <c:v>152352</c:v>
                </c:pt>
                <c:pt idx="68">
                  <c:v>153698</c:v>
                </c:pt>
                <c:pt idx="69">
                  <c:v>154716</c:v>
                </c:pt>
                <c:pt idx="70">
                  <c:v>155564</c:v>
                </c:pt>
                <c:pt idx="71">
                  <c:v>156659</c:v>
                </c:pt>
                <c:pt idx="72">
                  <c:v>157482</c:v>
                </c:pt>
                <c:pt idx="73">
                  <c:v>159316</c:v>
                </c:pt>
                <c:pt idx="74">
                  <c:v>161115</c:v>
                </c:pt>
                <c:pt idx="75">
                  <c:v>162289</c:v>
                </c:pt>
                <c:pt idx="76">
                  <c:v>163684</c:v>
                </c:pt>
                <c:pt idx="77">
                  <c:v>164835</c:v>
                </c:pt>
                <c:pt idx="78">
                  <c:v>166748</c:v>
                </c:pt>
                <c:pt idx="79">
                  <c:v>168202</c:v>
                </c:pt>
                <c:pt idx="80">
                  <c:v>170009</c:v>
                </c:pt>
                <c:pt idx="81">
                  <c:v>171834</c:v>
                </c:pt>
                <c:pt idx="82">
                  <c:v>173166</c:v>
                </c:pt>
                <c:pt idx="83">
                  <c:v>173508</c:v>
                </c:pt>
                <c:pt idx="84">
                  <c:v>172619</c:v>
                </c:pt>
                <c:pt idx="85">
                  <c:v>171348</c:v>
                </c:pt>
                <c:pt idx="86">
                  <c:v>170146</c:v>
                </c:pt>
                <c:pt idx="87">
                  <c:v>166828</c:v>
                </c:pt>
                <c:pt idx="88">
                  <c:v>161512</c:v>
                </c:pt>
                <c:pt idx="89">
                  <c:v>159325</c:v>
                </c:pt>
                <c:pt idx="90">
                  <c:v>159217</c:v>
                </c:pt>
                <c:pt idx="91">
                  <c:v>158293</c:v>
                </c:pt>
                <c:pt idx="92">
                  <c:v>158070</c:v>
                </c:pt>
                <c:pt idx="93">
                  <c:v>157797</c:v>
                </c:pt>
                <c:pt idx="94">
                  <c:v>157532</c:v>
                </c:pt>
                <c:pt idx="95">
                  <c:v>158562</c:v>
                </c:pt>
                <c:pt idx="96">
                  <c:v>159676</c:v>
                </c:pt>
              </c:numCache>
            </c:numRef>
          </c:val>
          <c:extLst>
            <c:ext xmlns:c16="http://schemas.microsoft.com/office/drawing/2014/chart" uri="{C3380CC4-5D6E-409C-BE32-E72D297353CC}">
              <c16:uniqueId val="{00000024-27EE-49FE-AB34-3DA7358500D6}"/>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'F110'!$D$5</c:f>
              <c:strCache>
                <c:ptCount val="1"/>
                <c:pt idx="0">
                  <c:v>Variación</c:v>
                </c:pt>
              </c:strCache>
            </c:strRef>
          </c:tx>
          <c:spPr>
            <a:ln w="28575" cap="rnd">
              <a:solidFill>
                <a:srgbClr val="B69630"/>
              </a:solidFill>
              <a:round/>
            </a:ln>
            <a:effectLst/>
          </c:spPr>
          <c:marker>
            <c:symbol val="none"/>
          </c:marker>
          <c:cat>
            <c:multiLvlStrRef>
              <c:f>'F110'!$A$6:$B$102</c:f>
              <c:multiLvlStrCache>
                <c:ptCount val="9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'F110'!$D$6:$D$102</c:f>
              <c:numCache>
                <c:formatCode>0.0</c:formatCode>
                <c:ptCount val="97"/>
                <c:pt idx="0">
                  <c:v>7.1</c:v>
                </c:pt>
                <c:pt idx="1">
                  <c:v>6.3</c:v>
                </c:pt>
                <c:pt idx="2">
                  <c:v>4.9000000000000004</c:v>
                </c:pt>
                <c:pt idx="3">
                  <c:v>3.7</c:v>
                </c:pt>
                <c:pt idx="4">
                  <c:v>2.8</c:v>
                </c:pt>
                <c:pt idx="5">
                  <c:v>1.6</c:v>
                </c:pt>
                <c:pt idx="6">
                  <c:v>0.4</c:v>
                </c:pt>
                <c:pt idx="7">
                  <c:v>1.7</c:v>
                </c:pt>
                <c:pt idx="8">
                  <c:v>3.4</c:v>
                </c:pt>
                <c:pt idx="9">
                  <c:v>3.1</c:v>
                </c:pt>
                <c:pt idx="10">
                  <c:v>3.3</c:v>
                </c:pt>
                <c:pt idx="11">
                  <c:v>4.5999999999999996</c:v>
                </c:pt>
                <c:pt idx="12">
                  <c:v>3.8</c:v>
                </c:pt>
                <c:pt idx="13">
                  <c:v>4.0999999999999996</c:v>
                </c:pt>
                <c:pt idx="14">
                  <c:v>5.5</c:v>
                </c:pt>
                <c:pt idx="15">
                  <c:v>7.7</c:v>
                </c:pt>
                <c:pt idx="16">
                  <c:v>8.3000000000000007</c:v>
                </c:pt>
                <c:pt idx="17">
                  <c:v>8.9</c:v>
                </c:pt>
                <c:pt idx="18">
                  <c:v>9.1</c:v>
                </c:pt>
                <c:pt idx="19">
                  <c:v>7.5</c:v>
                </c:pt>
                <c:pt idx="20">
                  <c:v>6.9</c:v>
                </c:pt>
                <c:pt idx="21">
                  <c:v>8.1</c:v>
                </c:pt>
                <c:pt idx="22">
                  <c:v>8.6</c:v>
                </c:pt>
                <c:pt idx="23">
                  <c:v>10.199999999999999</c:v>
                </c:pt>
                <c:pt idx="24">
                  <c:v>11.6</c:v>
                </c:pt>
                <c:pt idx="25">
                  <c:v>12.1</c:v>
                </c:pt>
                <c:pt idx="26">
                  <c:v>12.2</c:v>
                </c:pt>
                <c:pt idx="27">
                  <c:v>10.8</c:v>
                </c:pt>
                <c:pt idx="28">
                  <c:v>10.5</c:v>
                </c:pt>
                <c:pt idx="29">
                  <c:v>11.2</c:v>
                </c:pt>
                <c:pt idx="30">
                  <c:v>12.8</c:v>
                </c:pt>
                <c:pt idx="31">
                  <c:v>14.4</c:v>
                </c:pt>
                <c:pt idx="32">
                  <c:v>16.100000000000001</c:v>
                </c:pt>
                <c:pt idx="33">
                  <c:v>15.7</c:v>
                </c:pt>
                <c:pt idx="34">
                  <c:v>17.100000000000001</c:v>
                </c:pt>
                <c:pt idx="35">
                  <c:v>16.8</c:v>
                </c:pt>
                <c:pt idx="36">
                  <c:v>17.100000000000001</c:v>
                </c:pt>
                <c:pt idx="37">
                  <c:v>17.899999999999999</c:v>
                </c:pt>
                <c:pt idx="38">
                  <c:v>17.8</c:v>
                </c:pt>
                <c:pt idx="39">
                  <c:v>18.600000000000001</c:v>
                </c:pt>
                <c:pt idx="40">
                  <c:v>19.399999999999999</c:v>
                </c:pt>
                <c:pt idx="41">
                  <c:v>19.600000000000001</c:v>
                </c:pt>
                <c:pt idx="42">
                  <c:v>17.600000000000001</c:v>
                </c:pt>
                <c:pt idx="43">
                  <c:v>16.899999999999999</c:v>
                </c:pt>
                <c:pt idx="44">
                  <c:v>15.4</c:v>
                </c:pt>
                <c:pt idx="45">
                  <c:v>16</c:v>
                </c:pt>
                <c:pt idx="46">
                  <c:v>15.9</c:v>
                </c:pt>
                <c:pt idx="47">
                  <c:v>14.9</c:v>
                </c:pt>
                <c:pt idx="48">
                  <c:v>13.9</c:v>
                </c:pt>
                <c:pt idx="49">
                  <c:v>12.8</c:v>
                </c:pt>
                <c:pt idx="50">
                  <c:v>13.7</c:v>
                </c:pt>
                <c:pt idx="51">
                  <c:v>11.9</c:v>
                </c:pt>
                <c:pt idx="52">
                  <c:v>10.9</c:v>
                </c:pt>
                <c:pt idx="53">
                  <c:v>9.6</c:v>
                </c:pt>
                <c:pt idx="54">
                  <c:v>9.5</c:v>
                </c:pt>
                <c:pt idx="55">
                  <c:v>9</c:v>
                </c:pt>
                <c:pt idx="56">
                  <c:v>8.4</c:v>
                </c:pt>
                <c:pt idx="57">
                  <c:v>7.2</c:v>
                </c:pt>
                <c:pt idx="58">
                  <c:v>6.1</c:v>
                </c:pt>
                <c:pt idx="59">
                  <c:v>6.2</c:v>
                </c:pt>
                <c:pt idx="60">
                  <c:v>7.6</c:v>
                </c:pt>
                <c:pt idx="61">
                  <c:v>6.8</c:v>
                </c:pt>
                <c:pt idx="62">
                  <c:v>5.3</c:v>
                </c:pt>
                <c:pt idx="63">
                  <c:v>7.2</c:v>
                </c:pt>
                <c:pt idx="64">
                  <c:v>7.6</c:v>
                </c:pt>
                <c:pt idx="65">
                  <c:v>8.3000000000000007</c:v>
                </c:pt>
                <c:pt idx="66">
                  <c:v>9.4</c:v>
                </c:pt>
                <c:pt idx="67">
                  <c:v>10.199999999999999</c:v>
                </c:pt>
                <c:pt idx="68">
                  <c:v>10.9</c:v>
                </c:pt>
                <c:pt idx="69">
                  <c:v>11.5</c:v>
                </c:pt>
                <c:pt idx="70">
                  <c:v>11.5</c:v>
                </c:pt>
                <c:pt idx="71">
                  <c:v>11.6</c:v>
                </c:pt>
                <c:pt idx="72">
                  <c:v>10.3</c:v>
                </c:pt>
                <c:pt idx="73">
                  <c:v>11.5</c:v>
                </c:pt>
                <c:pt idx="74">
                  <c:v>12.4</c:v>
                </c:pt>
                <c:pt idx="75">
                  <c:v>11.4</c:v>
                </c:pt>
                <c:pt idx="76">
                  <c:v>11.2</c:v>
                </c:pt>
                <c:pt idx="77">
                  <c:v>10.8</c:v>
                </c:pt>
                <c:pt idx="78">
                  <c:v>10.7</c:v>
                </c:pt>
                <c:pt idx="79">
                  <c:v>10.4</c:v>
                </c:pt>
                <c:pt idx="80">
                  <c:v>10.6</c:v>
                </c:pt>
                <c:pt idx="81">
                  <c:v>11.1</c:v>
                </c:pt>
                <c:pt idx="82">
                  <c:v>11.3</c:v>
                </c:pt>
                <c:pt idx="83">
                  <c:v>10.8</c:v>
                </c:pt>
                <c:pt idx="84">
                  <c:v>9.6</c:v>
                </c:pt>
                <c:pt idx="85">
                  <c:v>7.6</c:v>
                </c:pt>
                <c:pt idx="86">
                  <c:v>5.6</c:v>
                </c:pt>
                <c:pt idx="87">
                  <c:v>2.8</c:v>
                </c:pt>
                <c:pt idx="88">
                  <c:v>-1.3</c:v>
                </c:pt>
                <c:pt idx="89">
                  <c:v>-3.3</c:v>
                </c:pt>
                <c:pt idx="90">
                  <c:v>-4.5</c:v>
                </c:pt>
                <c:pt idx="91">
                  <c:v>-5.9</c:v>
                </c:pt>
                <c:pt idx="92">
                  <c:v>-7</c:v>
                </c:pt>
                <c:pt idx="93">
                  <c:v>-8.1999999999999993</c:v>
                </c:pt>
                <c:pt idx="94">
                  <c:v>-9</c:v>
                </c:pt>
                <c:pt idx="95">
                  <c:v>-8.6</c:v>
                </c:pt>
                <c:pt idx="96">
                  <c:v>-7.5</c:v>
                </c:pt>
              </c:numCache>
            </c:numRef>
          </c:val>
          <c:smooth val="0"/>
          <c:extLst>
            <c:ext xmlns:c16="http://schemas.microsoft.com/office/drawing/2014/chart" uri="{C3380CC4-5D6E-409C-BE32-E72D297353CC}">
              <c16:uniqueId val="{00000025-27EE-49FE-AB34-3DA7358500D6}"/>
            </c:ext>
          </c:extLst>
        </c:ser>
        <c:ser>
          <c:idx val="2"/>
          <c:order val="2"/>
          <c:tx>
            <c:strRef>
              <c:f>'F110'!$E$5</c:f>
              <c:strCache>
                <c:ptCount val="1"/>
                <c:pt idx="0">
                  <c:v>Variación promedio</c:v>
                </c:pt>
              </c:strCache>
            </c:strRef>
          </c:tx>
          <c:spPr>
            <a:ln w="28575" cap="rnd">
              <a:solidFill>
                <a:srgbClr val="524805"/>
              </a:solidFill>
              <a:round/>
            </a:ln>
            <a:effectLst/>
          </c:spPr>
          <c:marker>
            <c:symbol val="none"/>
          </c:marker>
          <c:cat>
            <c:multiLvlStrRef>
              <c:f>'F110'!$A$6:$B$102</c:f>
              <c:multiLvlStrCache>
                <c:ptCount val="9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'F110'!$E$6:$E$102</c:f>
              <c:numCache>
                <c:formatCode>0.0</c:formatCode>
                <c:ptCount val="97"/>
                <c:pt idx="0">
                  <c:v>11.4</c:v>
                </c:pt>
                <c:pt idx="1">
                  <c:v>11.1</c:v>
                </c:pt>
                <c:pt idx="2">
                  <c:v>10.6</c:v>
                </c:pt>
                <c:pt idx="3">
                  <c:v>10.1</c:v>
                </c:pt>
                <c:pt idx="4">
                  <c:v>9.4</c:v>
                </c:pt>
                <c:pt idx="5">
                  <c:v>8.3000000000000007</c:v>
                </c:pt>
                <c:pt idx="6">
                  <c:v>7</c:v>
                </c:pt>
                <c:pt idx="7">
                  <c:v>5.9</c:v>
                </c:pt>
                <c:pt idx="8">
                  <c:v>5.0999999999999996</c:v>
                </c:pt>
                <c:pt idx="9">
                  <c:v>4.3</c:v>
                </c:pt>
                <c:pt idx="10">
                  <c:v>3.8</c:v>
                </c:pt>
                <c:pt idx="11">
                  <c:v>3.6</c:v>
                </c:pt>
                <c:pt idx="12">
                  <c:v>3.3</c:v>
                </c:pt>
                <c:pt idx="13">
                  <c:v>3.1</c:v>
                </c:pt>
                <c:pt idx="14">
                  <c:v>3.2</c:v>
                </c:pt>
                <c:pt idx="15">
                  <c:v>3.5</c:v>
                </c:pt>
                <c:pt idx="16">
                  <c:v>3.9</c:v>
                </c:pt>
                <c:pt idx="17">
                  <c:v>4.5999999999999996</c:v>
                </c:pt>
                <c:pt idx="18">
                  <c:v>5.3</c:v>
                </c:pt>
                <c:pt idx="19">
                  <c:v>5.8</c:v>
                </c:pt>
                <c:pt idx="20">
                  <c:v>6.1</c:v>
                </c:pt>
                <c:pt idx="21">
                  <c:v>6.5</c:v>
                </c:pt>
                <c:pt idx="22">
                  <c:v>6.9</c:v>
                </c:pt>
                <c:pt idx="23">
                  <c:v>7.4</c:v>
                </c:pt>
                <c:pt idx="24">
                  <c:v>8</c:v>
                </c:pt>
                <c:pt idx="25">
                  <c:v>8.6999999999999993</c:v>
                </c:pt>
                <c:pt idx="26">
                  <c:v>9.3000000000000007</c:v>
                </c:pt>
                <c:pt idx="27">
                  <c:v>9.5</c:v>
                </c:pt>
                <c:pt idx="28">
                  <c:v>9.6999999999999993</c:v>
                </c:pt>
                <c:pt idx="29">
                  <c:v>9.9</c:v>
                </c:pt>
                <c:pt idx="30">
                  <c:v>10.199999999999999</c:v>
                </c:pt>
                <c:pt idx="31">
                  <c:v>10.8</c:v>
                </c:pt>
                <c:pt idx="32">
                  <c:v>11.6</c:v>
                </c:pt>
                <c:pt idx="33">
                  <c:v>12.2</c:v>
                </c:pt>
                <c:pt idx="34">
                  <c:v>12.9</c:v>
                </c:pt>
                <c:pt idx="35">
                  <c:v>13.4</c:v>
                </c:pt>
                <c:pt idx="36">
                  <c:v>13.9</c:v>
                </c:pt>
                <c:pt idx="37">
                  <c:v>14.4</c:v>
                </c:pt>
                <c:pt idx="38">
                  <c:v>14.8</c:v>
                </c:pt>
                <c:pt idx="39">
                  <c:v>15.5</c:v>
                </c:pt>
                <c:pt idx="40">
                  <c:v>16.2</c:v>
                </c:pt>
                <c:pt idx="41">
                  <c:v>16.899999999999999</c:v>
                </c:pt>
                <c:pt idx="42">
                  <c:v>17.3</c:v>
                </c:pt>
                <c:pt idx="43">
                  <c:v>17.5</c:v>
                </c:pt>
                <c:pt idx="44">
                  <c:v>17.5</c:v>
                </c:pt>
                <c:pt idx="45">
                  <c:v>17.5</c:v>
                </c:pt>
                <c:pt idx="46">
                  <c:v>17.399999999999999</c:v>
                </c:pt>
                <c:pt idx="47">
                  <c:v>17.3</c:v>
                </c:pt>
                <c:pt idx="48">
                  <c:v>17</c:v>
                </c:pt>
                <c:pt idx="49">
                  <c:v>16.600000000000001</c:v>
                </c:pt>
                <c:pt idx="50">
                  <c:v>16.2</c:v>
                </c:pt>
                <c:pt idx="51">
                  <c:v>15.7</c:v>
                </c:pt>
                <c:pt idx="52">
                  <c:v>15</c:v>
                </c:pt>
                <c:pt idx="53">
                  <c:v>14.1</c:v>
                </c:pt>
                <c:pt idx="54">
                  <c:v>13.5</c:v>
                </c:pt>
                <c:pt idx="55">
                  <c:v>12.8</c:v>
                </c:pt>
                <c:pt idx="56">
                  <c:v>12.2</c:v>
                </c:pt>
                <c:pt idx="57">
                  <c:v>11.5</c:v>
                </c:pt>
                <c:pt idx="58">
                  <c:v>10.7</c:v>
                </c:pt>
                <c:pt idx="59">
                  <c:v>9.9</c:v>
                </c:pt>
                <c:pt idx="60">
                  <c:v>9.4</c:v>
                </c:pt>
                <c:pt idx="61">
                  <c:v>8.9</c:v>
                </c:pt>
                <c:pt idx="62">
                  <c:v>8.1999999999999993</c:v>
                </c:pt>
                <c:pt idx="63">
                  <c:v>7.8</c:v>
                </c:pt>
                <c:pt idx="64">
                  <c:v>7.5</c:v>
                </c:pt>
                <c:pt idx="65">
                  <c:v>7.4</c:v>
                </c:pt>
                <c:pt idx="66">
                  <c:v>7.4</c:v>
                </c:pt>
                <c:pt idx="67">
                  <c:v>7.5</c:v>
                </c:pt>
                <c:pt idx="68">
                  <c:v>7.7</c:v>
                </c:pt>
                <c:pt idx="69">
                  <c:v>8.1</c:v>
                </c:pt>
                <c:pt idx="70">
                  <c:v>8.5</c:v>
                </c:pt>
                <c:pt idx="71">
                  <c:v>9</c:v>
                </c:pt>
                <c:pt idx="72">
                  <c:v>9.1999999999999993</c:v>
                </c:pt>
                <c:pt idx="73">
                  <c:v>9.6</c:v>
                </c:pt>
                <c:pt idx="74">
                  <c:v>10.199999999999999</c:v>
                </c:pt>
                <c:pt idx="75">
                  <c:v>10.6</c:v>
                </c:pt>
                <c:pt idx="76">
                  <c:v>10.9</c:v>
                </c:pt>
                <c:pt idx="77">
                  <c:v>11.1</c:v>
                </c:pt>
                <c:pt idx="78">
                  <c:v>11.2</c:v>
                </c:pt>
                <c:pt idx="79">
                  <c:v>11.2</c:v>
                </c:pt>
                <c:pt idx="80">
                  <c:v>11.2</c:v>
                </c:pt>
                <c:pt idx="81">
                  <c:v>11.1</c:v>
                </c:pt>
                <c:pt idx="82">
                  <c:v>11.1</c:v>
                </c:pt>
                <c:pt idx="83">
                  <c:v>11</c:v>
                </c:pt>
                <c:pt idx="84">
                  <c:v>11</c:v>
                </c:pt>
                <c:pt idx="85">
                  <c:v>10.7</c:v>
                </c:pt>
                <c:pt idx="86">
                  <c:v>10.1</c:v>
                </c:pt>
                <c:pt idx="87">
                  <c:v>9.4</c:v>
                </c:pt>
                <c:pt idx="88">
                  <c:v>8.3000000000000007</c:v>
                </c:pt>
                <c:pt idx="89">
                  <c:v>7.1</c:v>
                </c:pt>
                <c:pt idx="90">
                  <c:v>5.9</c:v>
                </c:pt>
                <c:pt idx="91">
                  <c:v>4.5</c:v>
                </c:pt>
                <c:pt idx="92">
                  <c:v>3.1</c:v>
                </c:pt>
                <c:pt idx="93">
                  <c:v>1.4</c:v>
                </c:pt>
                <c:pt idx="94">
                  <c:v>-0.2</c:v>
                </c:pt>
                <c:pt idx="95">
                  <c:v>-1.9</c:v>
                </c:pt>
                <c:pt idx="96">
                  <c:v>-3.3</c:v>
                </c:pt>
              </c:numCache>
            </c:numRef>
          </c:val>
          <c:smooth val="0"/>
          <c:extLst>
            <c:ext xmlns:c16="http://schemas.microsoft.com/office/drawing/2014/chart" uri="{C3380CC4-5D6E-409C-BE32-E72D297353CC}">
              <c16:uniqueId val="{00000026-27EE-49FE-AB34-3DA7358500D6}"/>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'F111'!$C$5</c:f>
              <c:strCache>
                <c:ptCount val="1"/>
                <c:pt idx="0">
                  <c:v>Establecimientos</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9FC-4583-90DB-DA5A16A20B98}"/>
              </c:ext>
            </c:extLst>
          </c:dPt>
          <c:dPt>
            <c:idx val="12"/>
            <c:invertIfNegative val="0"/>
            <c:bubble3D val="0"/>
            <c:spPr>
              <a:solidFill>
                <a:srgbClr val="7C878E"/>
              </a:solidFill>
              <a:ln>
                <a:noFill/>
              </a:ln>
              <a:effectLst/>
            </c:spPr>
            <c:extLst>
              <c:ext xmlns:c16="http://schemas.microsoft.com/office/drawing/2014/chart" uri="{C3380CC4-5D6E-409C-BE32-E72D297353CC}">
                <c16:uniqueId val="{00000003-D9FC-4583-90DB-DA5A16A20B98}"/>
              </c:ext>
            </c:extLst>
          </c:dPt>
          <c:dPt>
            <c:idx val="24"/>
            <c:invertIfNegative val="0"/>
            <c:bubble3D val="0"/>
            <c:spPr>
              <a:solidFill>
                <a:srgbClr val="7C878E"/>
              </a:solidFill>
              <a:ln>
                <a:noFill/>
              </a:ln>
              <a:effectLst/>
            </c:spPr>
            <c:extLst>
              <c:ext xmlns:c16="http://schemas.microsoft.com/office/drawing/2014/chart" uri="{C3380CC4-5D6E-409C-BE32-E72D297353CC}">
                <c16:uniqueId val="{00000005-D9FC-4583-90DB-DA5A16A20B98}"/>
              </c:ext>
            </c:extLst>
          </c:dPt>
          <c:dPt>
            <c:idx val="36"/>
            <c:invertIfNegative val="0"/>
            <c:bubble3D val="0"/>
            <c:spPr>
              <a:solidFill>
                <a:srgbClr val="7C878E"/>
              </a:solidFill>
              <a:ln>
                <a:noFill/>
              </a:ln>
              <a:effectLst/>
            </c:spPr>
            <c:extLst>
              <c:ext xmlns:c16="http://schemas.microsoft.com/office/drawing/2014/chart" uri="{C3380CC4-5D6E-409C-BE32-E72D297353CC}">
                <c16:uniqueId val="{00000007-D9FC-4583-90DB-DA5A16A20B98}"/>
              </c:ext>
            </c:extLst>
          </c:dPt>
          <c:dPt>
            <c:idx val="48"/>
            <c:invertIfNegative val="0"/>
            <c:bubble3D val="0"/>
            <c:spPr>
              <a:solidFill>
                <a:srgbClr val="7C878E"/>
              </a:solidFill>
              <a:ln>
                <a:noFill/>
              </a:ln>
              <a:effectLst/>
            </c:spPr>
            <c:extLst>
              <c:ext xmlns:c16="http://schemas.microsoft.com/office/drawing/2014/chart" uri="{C3380CC4-5D6E-409C-BE32-E72D297353CC}">
                <c16:uniqueId val="{00000009-D9FC-4583-90DB-DA5A16A20B98}"/>
              </c:ext>
            </c:extLst>
          </c:dPt>
          <c:dPt>
            <c:idx val="60"/>
            <c:invertIfNegative val="0"/>
            <c:bubble3D val="0"/>
            <c:spPr>
              <a:solidFill>
                <a:srgbClr val="7C878E"/>
              </a:solidFill>
              <a:ln>
                <a:noFill/>
              </a:ln>
              <a:effectLst/>
            </c:spPr>
            <c:extLst>
              <c:ext xmlns:c16="http://schemas.microsoft.com/office/drawing/2014/chart" uri="{C3380CC4-5D6E-409C-BE32-E72D297353CC}">
                <c16:uniqueId val="{0000000B-D9FC-4583-90DB-DA5A16A20B98}"/>
              </c:ext>
            </c:extLst>
          </c:dPt>
          <c:dPt>
            <c:idx val="72"/>
            <c:invertIfNegative val="0"/>
            <c:bubble3D val="0"/>
            <c:spPr>
              <a:solidFill>
                <a:srgbClr val="7C878E"/>
              </a:solidFill>
              <a:ln>
                <a:noFill/>
              </a:ln>
              <a:effectLst/>
            </c:spPr>
            <c:extLst>
              <c:ext xmlns:c16="http://schemas.microsoft.com/office/drawing/2014/chart" uri="{C3380CC4-5D6E-409C-BE32-E72D297353CC}">
                <c16:uniqueId val="{0000000D-D9FC-4583-90DB-DA5A16A20B98}"/>
              </c:ext>
            </c:extLst>
          </c:dPt>
          <c:dPt>
            <c:idx val="84"/>
            <c:invertIfNegative val="0"/>
            <c:bubble3D val="0"/>
            <c:spPr>
              <a:solidFill>
                <a:srgbClr val="7C878E"/>
              </a:solidFill>
              <a:ln>
                <a:noFill/>
              </a:ln>
              <a:effectLst/>
            </c:spPr>
            <c:extLst>
              <c:ext xmlns:c16="http://schemas.microsoft.com/office/drawing/2014/chart" uri="{C3380CC4-5D6E-409C-BE32-E72D297353CC}">
                <c16:uniqueId val="{0000000F-D9FC-4583-90DB-DA5A16A20B98}"/>
              </c:ext>
            </c:extLst>
          </c:dPt>
          <c:dPt>
            <c:idx val="96"/>
            <c:invertIfNegative val="0"/>
            <c:bubble3D val="0"/>
            <c:spPr>
              <a:solidFill>
                <a:srgbClr val="FBBB27"/>
              </a:solidFill>
              <a:ln>
                <a:noFill/>
              </a:ln>
              <a:effectLst/>
            </c:spPr>
            <c:extLst>
              <c:ext xmlns:c16="http://schemas.microsoft.com/office/drawing/2014/chart" uri="{C3380CC4-5D6E-409C-BE32-E72D297353CC}">
                <c16:uniqueId val="{00000011-D9FC-4583-90DB-DA5A16A20B98}"/>
              </c:ext>
            </c:extLst>
          </c:dPt>
          <c:cat>
            <c:multiLvlStrRef>
              <c:f>'F111'!$A$6:$B$102</c:f>
              <c:multiLvlStrCache>
                <c:ptCount val="9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'F111'!$C$6:$C$102</c:f>
              <c:numCache>
                <c:formatCode>#,##0</c:formatCode>
                <c:ptCount val="97"/>
                <c:pt idx="0">
                  <c:v>448</c:v>
                </c:pt>
                <c:pt idx="1">
                  <c:v>450</c:v>
                </c:pt>
                <c:pt idx="2">
                  <c:v>454</c:v>
                </c:pt>
                <c:pt idx="3">
                  <c:v>452</c:v>
                </c:pt>
                <c:pt idx="4">
                  <c:v>453</c:v>
                </c:pt>
                <c:pt idx="5">
                  <c:v>451</c:v>
                </c:pt>
                <c:pt idx="6">
                  <c:v>444</c:v>
                </c:pt>
                <c:pt idx="7">
                  <c:v>448</c:v>
                </c:pt>
                <c:pt idx="8">
                  <c:v>438</c:v>
                </c:pt>
                <c:pt idx="9">
                  <c:v>439</c:v>
                </c:pt>
                <c:pt idx="10">
                  <c:v>437</c:v>
                </c:pt>
                <c:pt idx="11">
                  <c:v>437</c:v>
                </c:pt>
                <c:pt idx="12">
                  <c:v>426</c:v>
                </c:pt>
                <c:pt idx="13">
                  <c:v>423</c:v>
                </c:pt>
                <c:pt idx="14">
                  <c:v>426</c:v>
                </c:pt>
                <c:pt idx="15">
                  <c:v>424</c:v>
                </c:pt>
                <c:pt idx="16">
                  <c:v>425</c:v>
                </c:pt>
                <c:pt idx="17">
                  <c:v>420</c:v>
                </c:pt>
                <c:pt idx="18">
                  <c:v>421</c:v>
                </c:pt>
                <c:pt idx="19">
                  <c:v>423</c:v>
                </c:pt>
                <c:pt idx="20">
                  <c:v>409</c:v>
                </c:pt>
                <c:pt idx="21">
                  <c:v>408</c:v>
                </c:pt>
                <c:pt idx="22">
                  <c:v>408</c:v>
                </c:pt>
                <c:pt idx="23">
                  <c:v>409</c:v>
                </c:pt>
                <c:pt idx="24">
                  <c:v>409</c:v>
                </c:pt>
                <c:pt idx="25">
                  <c:v>409</c:v>
                </c:pt>
                <c:pt idx="26">
                  <c:v>413</c:v>
                </c:pt>
                <c:pt idx="27">
                  <c:v>413</c:v>
                </c:pt>
                <c:pt idx="28">
                  <c:v>414</c:v>
                </c:pt>
                <c:pt idx="29">
                  <c:v>417</c:v>
                </c:pt>
                <c:pt idx="30">
                  <c:v>412</c:v>
                </c:pt>
                <c:pt idx="31">
                  <c:v>410</c:v>
                </c:pt>
                <c:pt idx="32">
                  <c:v>411</c:v>
                </c:pt>
                <c:pt idx="33">
                  <c:v>406</c:v>
                </c:pt>
                <c:pt idx="34">
                  <c:v>404</c:v>
                </c:pt>
                <c:pt idx="35">
                  <c:v>399</c:v>
                </c:pt>
                <c:pt idx="36">
                  <c:v>396</c:v>
                </c:pt>
                <c:pt idx="37">
                  <c:v>397</c:v>
                </c:pt>
                <c:pt idx="38">
                  <c:v>402</c:v>
                </c:pt>
                <c:pt idx="39">
                  <c:v>401</c:v>
                </c:pt>
                <c:pt idx="40">
                  <c:v>402</c:v>
                </c:pt>
                <c:pt idx="41">
                  <c:v>401</c:v>
                </c:pt>
                <c:pt idx="42">
                  <c:v>406</c:v>
                </c:pt>
                <c:pt idx="43">
                  <c:v>404</c:v>
                </c:pt>
                <c:pt idx="44">
                  <c:v>393</c:v>
                </c:pt>
                <c:pt idx="45">
                  <c:v>394</c:v>
                </c:pt>
                <c:pt idx="46">
                  <c:v>395</c:v>
                </c:pt>
                <c:pt idx="47">
                  <c:v>394</c:v>
                </c:pt>
                <c:pt idx="48">
                  <c:v>395</c:v>
                </c:pt>
                <c:pt idx="49">
                  <c:v>393</c:v>
                </c:pt>
                <c:pt idx="50">
                  <c:v>394</c:v>
                </c:pt>
                <c:pt idx="51">
                  <c:v>390</c:v>
                </c:pt>
                <c:pt idx="52">
                  <c:v>391</c:v>
                </c:pt>
                <c:pt idx="53">
                  <c:v>393</c:v>
                </c:pt>
                <c:pt idx="54">
                  <c:v>394</c:v>
                </c:pt>
                <c:pt idx="55">
                  <c:v>396</c:v>
                </c:pt>
                <c:pt idx="56">
                  <c:v>388</c:v>
                </c:pt>
                <c:pt idx="57">
                  <c:v>389</c:v>
                </c:pt>
                <c:pt idx="58">
                  <c:v>387</c:v>
                </c:pt>
                <c:pt idx="59">
                  <c:v>390</c:v>
                </c:pt>
                <c:pt idx="60">
                  <c:v>389</c:v>
                </c:pt>
                <c:pt idx="61">
                  <c:v>387</c:v>
                </c:pt>
                <c:pt idx="62">
                  <c:v>386</c:v>
                </c:pt>
                <c:pt idx="63">
                  <c:v>386</c:v>
                </c:pt>
                <c:pt idx="64">
                  <c:v>388</c:v>
                </c:pt>
                <c:pt idx="65">
                  <c:v>389</c:v>
                </c:pt>
                <c:pt idx="66">
                  <c:v>389</c:v>
                </c:pt>
                <c:pt idx="67">
                  <c:v>388</c:v>
                </c:pt>
                <c:pt idx="68">
                  <c:v>381</c:v>
                </c:pt>
                <c:pt idx="69">
                  <c:v>385</c:v>
                </c:pt>
                <c:pt idx="70">
                  <c:v>387</c:v>
                </c:pt>
                <c:pt idx="71">
                  <c:v>386</c:v>
                </c:pt>
                <c:pt idx="72">
                  <c:v>388</c:v>
                </c:pt>
                <c:pt idx="73">
                  <c:v>387</c:v>
                </c:pt>
                <c:pt idx="74">
                  <c:v>390</c:v>
                </c:pt>
                <c:pt idx="75">
                  <c:v>392</c:v>
                </c:pt>
                <c:pt idx="76">
                  <c:v>399</c:v>
                </c:pt>
                <c:pt idx="77">
                  <c:v>401</c:v>
                </c:pt>
                <c:pt idx="78">
                  <c:v>402</c:v>
                </c:pt>
                <c:pt idx="79">
                  <c:v>397</c:v>
                </c:pt>
                <c:pt idx="80">
                  <c:v>391</c:v>
                </c:pt>
                <c:pt idx="81">
                  <c:v>389</c:v>
                </c:pt>
                <c:pt idx="82">
                  <c:v>388</c:v>
                </c:pt>
                <c:pt idx="83">
                  <c:v>392</c:v>
                </c:pt>
                <c:pt idx="84">
                  <c:v>394</c:v>
                </c:pt>
                <c:pt idx="85">
                  <c:v>395</c:v>
                </c:pt>
                <c:pt idx="86">
                  <c:v>396</c:v>
                </c:pt>
                <c:pt idx="87">
                  <c:v>395</c:v>
                </c:pt>
                <c:pt idx="88">
                  <c:v>396</c:v>
                </c:pt>
                <c:pt idx="89">
                  <c:v>403</c:v>
                </c:pt>
                <c:pt idx="90">
                  <c:v>407</c:v>
                </c:pt>
                <c:pt idx="91">
                  <c:v>409</c:v>
                </c:pt>
                <c:pt idx="92">
                  <c:v>403</c:v>
                </c:pt>
                <c:pt idx="93">
                  <c:v>402</c:v>
                </c:pt>
                <c:pt idx="94">
                  <c:v>404</c:v>
                </c:pt>
                <c:pt idx="95">
                  <c:v>405</c:v>
                </c:pt>
                <c:pt idx="96">
                  <c:v>405</c:v>
                </c:pt>
              </c:numCache>
            </c:numRef>
          </c:val>
          <c:extLst>
            <c:ext xmlns:c16="http://schemas.microsoft.com/office/drawing/2014/chart" uri="{C3380CC4-5D6E-409C-BE32-E72D297353CC}">
              <c16:uniqueId val="{00000012-D9FC-4583-90DB-DA5A16A20B98}"/>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'F111'!$D$5</c:f>
              <c:strCache>
                <c:ptCount val="1"/>
                <c:pt idx="0">
                  <c:v>Promedio</c:v>
                </c:pt>
              </c:strCache>
            </c:strRef>
          </c:tx>
          <c:spPr>
            <a:ln w="28575" cap="rnd">
              <a:solidFill>
                <a:srgbClr val="B69630"/>
              </a:solidFill>
              <a:round/>
            </a:ln>
            <a:effectLst/>
          </c:spPr>
          <c:marker>
            <c:symbol val="none"/>
          </c:marker>
          <c:cat>
            <c:multiLvlStrRef>
              <c:f>'F111'!$A$6:$B$102</c:f>
              <c:multiLvlStrCache>
                <c:ptCount val="9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'F111'!$D$6:$D$102</c:f>
              <c:numCache>
                <c:formatCode>#,##0</c:formatCode>
                <c:ptCount val="97"/>
                <c:pt idx="0">
                  <c:v>427</c:v>
                </c:pt>
                <c:pt idx="1">
                  <c:v>429</c:v>
                </c:pt>
                <c:pt idx="2">
                  <c:v>432</c:v>
                </c:pt>
                <c:pt idx="3">
                  <c:v>434</c:v>
                </c:pt>
                <c:pt idx="4">
                  <c:v>437</c:v>
                </c:pt>
                <c:pt idx="5">
                  <c:v>439</c:v>
                </c:pt>
                <c:pt idx="6">
                  <c:v>440</c:v>
                </c:pt>
                <c:pt idx="7">
                  <c:v>442</c:v>
                </c:pt>
                <c:pt idx="8">
                  <c:v>442</c:v>
                </c:pt>
                <c:pt idx="9">
                  <c:v>444</c:v>
                </c:pt>
                <c:pt idx="10">
                  <c:v>445</c:v>
                </c:pt>
                <c:pt idx="11">
                  <c:v>446</c:v>
                </c:pt>
                <c:pt idx="12">
                  <c:v>444</c:v>
                </c:pt>
                <c:pt idx="13">
                  <c:v>442</c:v>
                </c:pt>
                <c:pt idx="14">
                  <c:v>440</c:v>
                </c:pt>
                <c:pt idx="15">
                  <c:v>437</c:v>
                </c:pt>
                <c:pt idx="16">
                  <c:v>435</c:v>
                </c:pt>
                <c:pt idx="17">
                  <c:v>432</c:v>
                </c:pt>
                <c:pt idx="18">
                  <c:v>430</c:v>
                </c:pt>
                <c:pt idx="19">
                  <c:v>428</c:v>
                </c:pt>
                <c:pt idx="20">
                  <c:v>426</c:v>
                </c:pt>
                <c:pt idx="21">
                  <c:v>423</c:v>
                </c:pt>
                <c:pt idx="22">
                  <c:v>421</c:v>
                </c:pt>
                <c:pt idx="23">
                  <c:v>418</c:v>
                </c:pt>
                <c:pt idx="24">
                  <c:v>417</c:v>
                </c:pt>
                <c:pt idx="25">
                  <c:v>416</c:v>
                </c:pt>
                <c:pt idx="26">
                  <c:v>415</c:v>
                </c:pt>
                <c:pt idx="27">
                  <c:v>414</c:v>
                </c:pt>
                <c:pt idx="28">
                  <c:v>413</c:v>
                </c:pt>
                <c:pt idx="29">
                  <c:v>413</c:v>
                </c:pt>
                <c:pt idx="30">
                  <c:v>412</c:v>
                </c:pt>
                <c:pt idx="31">
                  <c:v>411</c:v>
                </c:pt>
                <c:pt idx="32">
                  <c:v>411</c:v>
                </c:pt>
                <c:pt idx="33">
                  <c:v>411</c:v>
                </c:pt>
                <c:pt idx="34">
                  <c:v>411</c:v>
                </c:pt>
                <c:pt idx="35">
                  <c:v>410</c:v>
                </c:pt>
                <c:pt idx="36">
                  <c:v>409</c:v>
                </c:pt>
                <c:pt idx="37">
                  <c:v>408</c:v>
                </c:pt>
                <c:pt idx="38">
                  <c:v>407</c:v>
                </c:pt>
                <c:pt idx="39">
                  <c:v>406</c:v>
                </c:pt>
                <c:pt idx="40">
                  <c:v>405</c:v>
                </c:pt>
                <c:pt idx="41">
                  <c:v>403</c:v>
                </c:pt>
                <c:pt idx="42">
                  <c:v>403</c:v>
                </c:pt>
                <c:pt idx="43">
                  <c:v>402</c:v>
                </c:pt>
                <c:pt idx="44">
                  <c:v>401</c:v>
                </c:pt>
                <c:pt idx="45">
                  <c:v>400</c:v>
                </c:pt>
                <c:pt idx="46">
                  <c:v>399</c:v>
                </c:pt>
                <c:pt idx="47">
                  <c:v>399</c:v>
                </c:pt>
                <c:pt idx="48">
                  <c:v>399</c:v>
                </c:pt>
                <c:pt idx="49">
                  <c:v>398</c:v>
                </c:pt>
                <c:pt idx="50">
                  <c:v>398</c:v>
                </c:pt>
                <c:pt idx="51">
                  <c:v>397</c:v>
                </c:pt>
                <c:pt idx="52">
                  <c:v>396</c:v>
                </c:pt>
                <c:pt idx="53">
                  <c:v>395</c:v>
                </c:pt>
                <c:pt idx="54">
                  <c:v>394</c:v>
                </c:pt>
                <c:pt idx="55">
                  <c:v>394</c:v>
                </c:pt>
                <c:pt idx="56">
                  <c:v>393</c:v>
                </c:pt>
                <c:pt idx="57">
                  <c:v>393</c:v>
                </c:pt>
                <c:pt idx="58">
                  <c:v>392</c:v>
                </c:pt>
                <c:pt idx="59">
                  <c:v>392</c:v>
                </c:pt>
                <c:pt idx="60">
                  <c:v>391</c:v>
                </c:pt>
                <c:pt idx="61">
                  <c:v>391</c:v>
                </c:pt>
                <c:pt idx="62">
                  <c:v>390</c:v>
                </c:pt>
                <c:pt idx="63">
                  <c:v>390</c:v>
                </c:pt>
                <c:pt idx="64">
                  <c:v>389</c:v>
                </c:pt>
                <c:pt idx="65">
                  <c:v>389</c:v>
                </c:pt>
                <c:pt idx="66">
                  <c:v>389</c:v>
                </c:pt>
                <c:pt idx="67">
                  <c:v>388</c:v>
                </c:pt>
                <c:pt idx="68">
                  <c:v>387</c:v>
                </c:pt>
                <c:pt idx="69">
                  <c:v>387</c:v>
                </c:pt>
                <c:pt idx="70">
                  <c:v>387</c:v>
                </c:pt>
                <c:pt idx="71">
                  <c:v>387</c:v>
                </c:pt>
                <c:pt idx="72">
                  <c:v>387</c:v>
                </c:pt>
                <c:pt idx="73">
                  <c:v>387</c:v>
                </c:pt>
                <c:pt idx="74">
                  <c:v>387</c:v>
                </c:pt>
                <c:pt idx="75">
                  <c:v>388</c:v>
                </c:pt>
                <c:pt idx="76">
                  <c:v>388</c:v>
                </c:pt>
                <c:pt idx="77">
                  <c:v>389</c:v>
                </c:pt>
                <c:pt idx="78">
                  <c:v>390</c:v>
                </c:pt>
                <c:pt idx="79">
                  <c:v>391</c:v>
                </c:pt>
                <c:pt idx="80">
                  <c:v>392</c:v>
                </c:pt>
                <c:pt idx="81">
                  <c:v>392</c:v>
                </c:pt>
                <c:pt idx="82">
                  <c:v>392</c:v>
                </c:pt>
                <c:pt idx="83">
                  <c:v>393</c:v>
                </c:pt>
                <c:pt idx="84">
                  <c:v>394</c:v>
                </c:pt>
                <c:pt idx="85">
                  <c:v>394</c:v>
                </c:pt>
                <c:pt idx="86">
                  <c:v>395</c:v>
                </c:pt>
                <c:pt idx="87">
                  <c:v>395</c:v>
                </c:pt>
                <c:pt idx="88">
                  <c:v>395</c:v>
                </c:pt>
                <c:pt idx="89">
                  <c:v>395</c:v>
                </c:pt>
                <c:pt idx="90">
                  <c:v>395</c:v>
                </c:pt>
                <c:pt idx="91">
                  <c:v>396</c:v>
                </c:pt>
                <c:pt idx="92">
                  <c:v>397</c:v>
                </c:pt>
                <c:pt idx="93">
                  <c:v>398</c:v>
                </c:pt>
                <c:pt idx="94">
                  <c:v>400</c:v>
                </c:pt>
                <c:pt idx="95">
                  <c:v>401</c:v>
                </c:pt>
                <c:pt idx="96">
                  <c:v>402</c:v>
                </c:pt>
              </c:numCache>
            </c:numRef>
          </c:val>
          <c:smooth val="0"/>
          <c:extLst>
            <c:ext xmlns:c16="http://schemas.microsoft.com/office/drawing/2014/chart" uri="{C3380CC4-5D6E-409C-BE32-E72D297353CC}">
              <c16:uniqueId val="{00000013-D9FC-4583-90DB-DA5A16A20B98}"/>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3B6-4A68-B19F-3AEEFD1FEB1F}"/>
              </c:ext>
            </c:extLst>
          </c:dPt>
          <c:dPt>
            <c:idx val="1"/>
            <c:invertIfNegative val="0"/>
            <c:bubble3D val="0"/>
            <c:spPr>
              <a:solidFill>
                <a:srgbClr val="7C878E"/>
              </a:solidFill>
              <a:ln>
                <a:noFill/>
              </a:ln>
              <a:effectLst/>
            </c:spPr>
            <c:extLst>
              <c:ext xmlns:c16="http://schemas.microsoft.com/office/drawing/2014/chart" uri="{C3380CC4-5D6E-409C-BE32-E72D297353CC}">
                <c16:uniqueId val="{00000003-E3B6-4A68-B19F-3AEEFD1FEB1F}"/>
              </c:ext>
            </c:extLst>
          </c:dPt>
          <c:dPt>
            <c:idx val="2"/>
            <c:invertIfNegative val="0"/>
            <c:bubble3D val="0"/>
            <c:spPr>
              <a:solidFill>
                <a:srgbClr val="7C878E"/>
              </a:solidFill>
              <a:ln>
                <a:noFill/>
              </a:ln>
              <a:effectLst/>
            </c:spPr>
            <c:extLst>
              <c:ext xmlns:c16="http://schemas.microsoft.com/office/drawing/2014/chart" uri="{C3380CC4-5D6E-409C-BE32-E72D297353CC}">
                <c16:uniqueId val="{00000005-E3B6-4A68-B19F-3AEEFD1FEB1F}"/>
              </c:ext>
            </c:extLst>
          </c:dPt>
          <c:dPt>
            <c:idx val="3"/>
            <c:invertIfNegative val="0"/>
            <c:bubble3D val="0"/>
            <c:spPr>
              <a:solidFill>
                <a:srgbClr val="7C878E"/>
              </a:solidFill>
              <a:ln>
                <a:noFill/>
              </a:ln>
              <a:effectLst/>
            </c:spPr>
            <c:extLst>
              <c:ext xmlns:c16="http://schemas.microsoft.com/office/drawing/2014/chart" uri="{C3380CC4-5D6E-409C-BE32-E72D297353CC}">
                <c16:uniqueId val="{00000007-E3B6-4A68-B19F-3AEEFD1FEB1F}"/>
              </c:ext>
            </c:extLst>
          </c:dPt>
          <c:dPt>
            <c:idx val="4"/>
            <c:invertIfNegative val="0"/>
            <c:bubble3D val="0"/>
            <c:spPr>
              <a:solidFill>
                <a:srgbClr val="7C878E"/>
              </a:solidFill>
              <a:ln>
                <a:noFill/>
              </a:ln>
              <a:effectLst/>
            </c:spPr>
            <c:extLst>
              <c:ext xmlns:c16="http://schemas.microsoft.com/office/drawing/2014/chart" uri="{C3380CC4-5D6E-409C-BE32-E72D297353CC}">
                <c16:uniqueId val="{00000009-E3B6-4A68-B19F-3AEEFD1FEB1F}"/>
              </c:ext>
            </c:extLst>
          </c:dPt>
          <c:dPt>
            <c:idx val="5"/>
            <c:invertIfNegative val="0"/>
            <c:bubble3D val="0"/>
            <c:spPr>
              <a:solidFill>
                <a:srgbClr val="7C878E"/>
              </a:solidFill>
              <a:ln>
                <a:noFill/>
              </a:ln>
              <a:effectLst/>
            </c:spPr>
            <c:extLst>
              <c:ext xmlns:c16="http://schemas.microsoft.com/office/drawing/2014/chart" uri="{C3380CC4-5D6E-409C-BE32-E72D297353CC}">
                <c16:uniqueId val="{0000000B-E3B6-4A68-B19F-3AEEFD1FEB1F}"/>
              </c:ext>
            </c:extLst>
          </c:dPt>
          <c:dPt>
            <c:idx val="6"/>
            <c:invertIfNegative val="0"/>
            <c:bubble3D val="0"/>
            <c:spPr>
              <a:solidFill>
                <a:srgbClr val="7C878E"/>
              </a:solidFill>
              <a:ln>
                <a:noFill/>
              </a:ln>
              <a:effectLst/>
            </c:spPr>
            <c:extLst>
              <c:ext xmlns:c16="http://schemas.microsoft.com/office/drawing/2014/chart" uri="{C3380CC4-5D6E-409C-BE32-E72D297353CC}">
                <c16:uniqueId val="{0000000D-E3B6-4A68-B19F-3AEEFD1FEB1F}"/>
              </c:ext>
            </c:extLst>
          </c:dPt>
          <c:dPt>
            <c:idx val="7"/>
            <c:invertIfNegative val="0"/>
            <c:bubble3D val="0"/>
            <c:spPr>
              <a:solidFill>
                <a:srgbClr val="7C878E"/>
              </a:solidFill>
              <a:ln>
                <a:noFill/>
              </a:ln>
              <a:effectLst/>
            </c:spPr>
            <c:extLst>
              <c:ext xmlns:c16="http://schemas.microsoft.com/office/drawing/2014/chart" uri="{C3380CC4-5D6E-409C-BE32-E72D297353CC}">
                <c16:uniqueId val="{0000000F-E3B6-4A68-B19F-3AEEFD1FEB1F}"/>
              </c:ext>
            </c:extLst>
          </c:dPt>
          <c:dPt>
            <c:idx val="8"/>
            <c:invertIfNegative val="0"/>
            <c:bubble3D val="0"/>
            <c:spPr>
              <a:solidFill>
                <a:srgbClr val="7C878E"/>
              </a:solidFill>
              <a:ln>
                <a:noFill/>
              </a:ln>
              <a:effectLst/>
            </c:spPr>
            <c:extLst>
              <c:ext xmlns:c16="http://schemas.microsoft.com/office/drawing/2014/chart" uri="{C3380CC4-5D6E-409C-BE32-E72D297353CC}">
                <c16:uniqueId val="{00000011-E3B6-4A68-B19F-3AEEFD1FEB1F}"/>
              </c:ext>
            </c:extLst>
          </c:dPt>
          <c:dPt>
            <c:idx val="9"/>
            <c:invertIfNegative val="0"/>
            <c:bubble3D val="0"/>
            <c:spPr>
              <a:solidFill>
                <a:srgbClr val="7C878E"/>
              </a:solidFill>
              <a:ln>
                <a:noFill/>
              </a:ln>
              <a:effectLst/>
            </c:spPr>
            <c:extLst>
              <c:ext xmlns:c16="http://schemas.microsoft.com/office/drawing/2014/chart" uri="{C3380CC4-5D6E-409C-BE32-E72D297353CC}">
                <c16:uniqueId val="{00000013-E3B6-4A68-B19F-3AEEFD1FEB1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E3B6-4A68-B19F-3AEEFD1FEB1F}"/>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3B6-4A68-B19F-3AEEFD1FEB1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3B6-4A68-B19F-3AEEFD1FEB1F}"/>
              </c:ext>
            </c:extLst>
          </c:dPt>
          <c:dPt>
            <c:idx val="13"/>
            <c:invertIfNegative val="0"/>
            <c:bubble3D val="0"/>
            <c:spPr>
              <a:solidFill>
                <a:srgbClr val="FBBB27"/>
              </a:solidFill>
              <a:ln>
                <a:noFill/>
              </a:ln>
              <a:effectLst/>
            </c:spPr>
            <c:extLst>
              <c:ext xmlns:c16="http://schemas.microsoft.com/office/drawing/2014/chart" uri="{C3380CC4-5D6E-409C-BE32-E72D297353CC}">
                <c16:uniqueId val="{0000001B-E3B6-4A68-B19F-3AEEFD1FEB1F}"/>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3B6-4A68-B19F-3AEEFD1FEB1F}"/>
              </c:ext>
            </c:extLst>
          </c:dPt>
          <c:dPt>
            <c:idx val="15"/>
            <c:invertIfNegative val="0"/>
            <c:bubble3D val="0"/>
            <c:spPr>
              <a:solidFill>
                <a:srgbClr val="7C878E"/>
              </a:solidFill>
              <a:ln>
                <a:noFill/>
              </a:ln>
              <a:effectLst/>
            </c:spPr>
            <c:extLst>
              <c:ext xmlns:c16="http://schemas.microsoft.com/office/drawing/2014/chart" uri="{C3380CC4-5D6E-409C-BE32-E72D297353CC}">
                <c16:uniqueId val="{0000001F-E3B6-4A68-B19F-3AEEFD1FEB1F}"/>
              </c:ext>
            </c:extLst>
          </c:dPt>
          <c:dPt>
            <c:idx val="16"/>
            <c:invertIfNegative val="0"/>
            <c:bubble3D val="0"/>
            <c:spPr>
              <a:solidFill>
                <a:srgbClr val="7C878E"/>
              </a:solidFill>
              <a:ln>
                <a:noFill/>
              </a:ln>
              <a:effectLst/>
            </c:spPr>
            <c:extLst>
              <c:ext xmlns:c16="http://schemas.microsoft.com/office/drawing/2014/chart" uri="{C3380CC4-5D6E-409C-BE32-E72D297353CC}">
                <c16:uniqueId val="{00000021-E3B6-4A68-B19F-3AEEFD1FEB1F}"/>
              </c:ext>
            </c:extLst>
          </c:dPt>
          <c:dPt>
            <c:idx val="17"/>
            <c:invertIfNegative val="0"/>
            <c:bubble3D val="0"/>
            <c:spPr>
              <a:solidFill>
                <a:srgbClr val="7C878E"/>
              </a:solidFill>
              <a:ln>
                <a:noFill/>
              </a:ln>
              <a:effectLst/>
            </c:spPr>
            <c:extLst>
              <c:ext xmlns:c16="http://schemas.microsoft.com/office/drawing/2014/chart" uri="{C3380CC4-5D6E-409C-BE32-E72D297353CC}">
                <c16:uniqueId val="{00000023-E3B6-4A68-B19F-3AEEFD1FEB1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'F112'!$A$6:$A$24</c:f>
              <c:strCache>
                <c:ptCount val="19"/>
                <c:pt idx="0">
                  <c:v>Michoacán</c:v>
                </c:pt>
                <c:pt idx="1">
                  <c:v>Yucatán</c:v>
                </c:pt>
                <c:pt idx="2">
                  <c:v>Sinaloa</c:v>
                </c:pt>
                <c:pt idx="3">
                  <c:v>Veracruz</c:v>
                </c:pt>
                <c:pt idx="4">
                  <c:v>Durango</c:v>
                </c:pt>
                <c:pt idx="5">
                  <c:v>Aguascalientes</c:v>
                </c:pt>
                <c:pt idx="6">
                  <c:v>Ciudad de México</c:v>
                </c:pt>
                <c:pt idx="7">
                  <c:v>Puebla</c:v>
                </c:pt>
                <c:pt idx="8">
                  <c:v>San Luis Potosí</c:v>
                </c:pt>
                <c:pt idx="9">
                  <c:v>Querétaro</c:v>
                </c:pt>
                <c:pt idx="10">
                  <c:v>Estado de México</c:v>
                </c:pt>
                <c:pt idx="11">
                  <c:v>Sonora</c:v>
                </c:pt>
                <c:pt idx="12">
                  <c:v>Guanajuato</c:v>
                </c:pt>
                <c:pt idx="13">
                  <c:v>Jalisco</c:v>
                </c:pt>
                <c:pt idx="14">
                  <c:v>Tamaulipas</c:v>
                </c:pt>
                <c:pt idx="15">
                  <c:v>Coahuila</c:v>
                </c:pt>
                <c:pt idx="16">
                  <c:v>Chihuahua</c:v>
                </c:pt>
                <c:pt idx="17">
                  <c:v>Nuevo León</c:v>
                </c:pt>
                <c:pt idx="18">
                  <c:v>Baja California</c:v>
                </c:pt>
              </c:strCache>
            </c:strRef>
          </c:cat>
          <c:val>
            <c:numRef>
              <c:f>'F112'!$B$6:$B$24</c:f>
              <c:numCache>
                <c:formatCode>0.0</c:formatCode>
                <c:ptCount val="19"/>
                <c:pt idx="0">
                  <c:v>0.4</c:v>
                </c:pt>
                <c:pt idx="1">
                  <c:v>0.8</c:v>
                </c:pt>
                <c:pt idx="2">
                  <c:v>0.9</c:v>
                </c:pt>
                <c:pt idx="3">
                  <c:v>0.9</c:v>
                </c:pt>
                <c:pt idx="4">
                  <c:v>1.2</c:v>
                </c:pt>
                <c:pt idx="5">
                  <c:v>1.4</c:v>
                </c:pt>
                <c:pt idx="6">
                  <c:v>2.1</c:v>
                </c:pt>
                <c:pt idx="7">
                  <c:v>2.8</c:v>
                </c:pt>
                <c:pt idx="8">
                  <c:v>2.8</c:v>
                </c:pt>
                <c:pt idx="9">
                  <c:v>3.8</c:v>
                </c:pt>
                <c:pt idx="10">
                  <c:v>4.2</c:v>
                </c:pt>
                <c:pt idx="11">
                  <c:v>5.7</c:v>
                </c:pt>
                <c:pt idx="12">
                  <c:v>6.2</c:v>
                </c:pt>
                <c:pt idx="13">
                  <c:v>6.3</c:v>
                </c:pt>
                <c:pt idx="14">
                  <c:v>6.5</c:v>
                </c:pt>
                <c:pt idx="15">
                  <c:v>6.9</c:v>
                </c:pt>
                <c:pt idx="16">
                  <c:v>9.1999999999999993</c:v>
                </c:pt>
                <c:pt idx="17">
                  <c:v>12.2</c:v>
                </c:pt>
                <c:pt idx="18">
                  <c:v>17.7</c:v>
                </c:pt>
              </c:numCache>
            </c:numRef>
          </c:val>
          <c:extLst>
            <c:ext xmlns:c16="http://schemas.microsoft.com/office/drawing/2014/chart" uri="{C3380CC4-5D6E-409C-BE32-E72D297353CC}">
              <c16:uniqueId val="{00000024-E3B6-4A68-B19F-3AEEFD1FEB1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'F113'!$C$5</c:f>
              <c:strCache>
                <c:ptCount val="1"/>
                <c:pt idx="0">
                  <c:v>Personal ocupado</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3B0-458C-95F3-86FF6F1967AD}"/>
              </c:ext>
            </c:extLst>
          </c:dPt>
          <c:dPt>
            <c:idx val="12"/>
            <c:invertIfNegative val="0"/>
            <c:bubble3D val="0"/>
            <c:spPr>
              <a:solidFill>
                <a:srgbClr val="7C878E"/>
              </a:solidFill>
              <a:ln>
                <a:noFill/>
              </a:ln>
              <a:effectLst/>
            </c:spPr>
            <c:extLst>
              <c:ext xmlns:c16="http://schemas.microsoft.com/office/drawing/2014/chart" uri="{C3380CC4-5D6E-409C-BE32-E72D297353CC}">
                <c16:uniqueId val="{00000003-F3B0-458C-95F3-86FF6F1967AD}"/>
              </c:ext>
            </c:extLst>
          </c:dPt>
          <c:dPt>
            <c:idx val="24"/>
            <c:invertIfNegative val="0"/>
            <c:bubble3D val="0"/>
            <c:spPr>
              <a:solidFill>
                <a:srgbClr val="7C878E"/>
              </a:solidFill>
              <a:ln>
                <a:noFill/>
              </a:ln>
              <a:effectLst/>
            </c:spPr>
            <c:extLst>
              <c:ext xmlns:c16="http://schemas.microsoft.com/office/drawing/2014/chart" uri="{C3380CC4-5D6E-409C-BE32-E72D297353CC}">
                <c16:uniqueId val="{00000005-F3B0-458C-95F3-86FF6F1967AD}"/>
              </c:ext>
            </c:extLst>
          </c:dPt>
          <c:dPt>
            <c:idx val="36"/>
            <c:invertIfNegative val="0"/>
            <c:bubble3D val="0"/>
            <c:spPr>
              <a:solidFill>
                <a:srgbClr val="7C878E"/>
              </a:solidFill>
              <a:ln>
                <a:noFill/>
              </a:ln>
              <a:effectLst/>
            </c:spPr>
            <c:extLst>
              <c:ext xmlns:c16="http://schemas.microsoft.com/office/drawing/2014/chart" uri="{C3380CC4-5D6E-409C-BE32-E72D297353CC}">
                <c16:uniqueId val="{00000007-F3B0-458C-95F3-86FF6F1967AD}"/>
              </c:ext>
            </c:extLst>
          </c:dPt>
          <c:dPt>
            <c:idx val="48"/>
            <c:invertIfNegative val="0"/>
            <c:bubble3D val="0"/>
            <c:spPr>
              <a:solidFill>
                <a:srgbClr val="7C878E"/>
              </a:solidFill>
              <a:ln>
                <a:noFill/>
              </a:ln>
              <a:effectLst/>
            </c:spPr>
            <c:extLst>
              <c:ext xmlns:c16="http://schemas.microsoft.com/office/drawing/2014/chart" uri="{C3380CC4-5D6E-409C-BE32-E72D297353CC}">
                <c16:uniqueId val="{00000009-F3B0-458C-95F3-86FF6F1967AD}"/>
              </c:ext>
            </c:extLst>
          </c:dPt>
          <c:dPt>
            <c:idx val="60"/>
            <c:invertIfNegative val="0"/>
            <c:bubble3D val="0"/>
            <c:spPr>
              <a:solidFill>
                <a:srgbClr val="7C878E"/>
              </a:solidFill>
              <a:ln>
                <a:noFill/>
              </a:ln>
              <a:effectLst/>
            </c:spPr>
            <c:extLst>
              <c:ext xmlns:c16="http://schemas.microsoft.com/office/drawing/2014/chart" uri="{C3380CC4-5D6E-409C-BE32-E72D297353CC}">
                <c16:uniqueId val="{0000000B-F3B0-458C-95F3-86FF6F1967AD}"/>
              </c:ext>
            </c:extLst>
          </c:dPt>
          <c:dPt>
            <c:idx val="72"/>
            <c:invertIfNegative val="0"/>
            <c:bubble3D val="0"/>
            <c:spPr>
              <a:solidFill>
                <a:srgbClr val="7C878E"/>
              </a:solidFill>
              <a:ln>
                <a:noFill/>
              </a:ln>
              <a:effectLst/>
            </c:spPr>
            <c:extLst>
              <c:ext xmlns:c16="http://schemas.microsoft.com/office/drawing/2014/chart" uri="{C3380CC4-5D6E-409C-BE32-E72D297353CC}">
                <c16:uniqueId val="{0000000D-F3B0-458C-95F3-86FF6F1967AD}"/>
              </c:ext>
            </c:extLst>
          </c:dPt>
          <c:dPt>
            <c:idx val="84"/>
            <c:invertIfNegative val="0"/>
            <c:bubble3D val="0"/>
            <c:spPr>
              <a:solidFill>
                <a:srgbClr val="7C878E"/>
              </a:solidFill>
              <a:ln>
                <a:noFill/>
              </a:ln>
              <a:effectLst/>
            </c:spPr>
            <c:extLst>
              <c:ext xmlns:c16="http://schemas.microsoft.com/office/drawing/2014/chart" uri="{C3380CC4-5D6E-409C-BE32-E72D297353CC}">
                <c16:uniqueId val="{0000000F-F3B0-458C-95F3-86FF6F1967AD}"/>
              </c:ext>
            </c:extLst>
          </c:dPt>
          <c:dPt>
            <c:idx val="96"/>
            <c:invertIfNegative val="0"/>
            <c:bubble3D val="0"/>
            <c:spPr>
              <a:solidFill>
                <a:srgbClr val="FBBB27"/>
              </a:solidFill>
              <a:ln>
                <a:noFill/>
              </a:ln>
              <a:effectLst/>
            </c:spPr>
            <c:extLst>
              <c:ext xmlns:c16="http://schemas.microsoft.com/office/drawing/2014/chart" uri="{C3380CC4-5D6E-409C-BE32-E72D297353CC}">
                <c16:uniqueId val="{00000011-F3B0-458C-95F3-86FF6F1967AD}"/>
              </c:ext>
            </c:extLst>
          </c:dPt>
          <c:cat>
            <c:multiLvlStrRef>
              <c:f>'F113'!$A$6:$B$102</c:f>
              <c:multiLvlStrCache>
                <c:ptCount val="9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'F113'!$C$6:$C$102</c:f>
              <c:numCache>
                <c:formatCode>#,##0</c:formatCode>
                <c:ptCount val="97"/>
                <c:pt idx="0">
                  <c:v>132542</c:v>
                </c:pt>
                <c:pt idx="1">
                  <c:v>132003</c:v>
                </c:pt>
                <c:pt idx="2">
                  <c:v>134911</c:v>
                </c:pt>
                <c:pt idx="3">
                  <c:v>135436</c:v>
                </c:pt>
                <c:pt idx="4">
                  <c:v>137183</c:v>
                </c:pt>
                <c:pt idx="5">
                  <c:v>137311</c:v>
                </c:pt>
                <c:pt idx="6">
                  <c:v>135598</c:v>
                </c:pt>
                <c:pt idx="7">
                  <c:v>135693</c:v>
                </c:pt>
                <c:pt idx="8">
                  <c:v>135379</c:v>
                </c:pt>
                <c:pt idx="9">
                  <c:v>137228</c:v>
                </c:pt>
                <c:pt idx="10">
                  <c:v>136598</c:v>
                </c:pt>
                <c:pt idx="11">
                  <c:v>137134</c:v>
                </c:pt>
                <c:pt idx="12">
                  <c:v>137068</c:v>
                </c:pt>
                <c:pt idx="13">
                  <c:v>138202</c:v>
                </c:pt>
                <c:pt idx="14">
                  <c:v>135755</c:v>
                </c:pt>
                <c:pt idx="15">
                  <c:v>135620</c:v>
                </c:pt>
                <c:pt idx="16">
                  <c:v>135760</c:v>
                </c:pt>
                <c:pt idx="17">
                  <c:v>135146</c:v>
                </c:pt>
                <c:pt idx="18">
                  <c:v>133261</c:v>
                </c:pt>
                <c:pt idx="19">
                  <c:v>136395</c:v>
                </c:pt>
                <c:pt idx="20">
                  <c:v>138072</c:v>
                </c:pt>
                <c:pt idx="21">
                  <c:v>138343</c:v>
                </c:pt>
                <c:pt idx="22">
                  <c:v>140999</c:v>
                </c:pt>
                <c:pt idx="23">
                  <c:v>138657</c:v>
                </c:pt>
                <c:pt idx="24">
                  <c:v>138297</c:v>
                </c:pt>
                <c:pt idx="25">
                  <c:v>135299</c:v>
                </c:pt>
                <c:pt idx="26">
                  <c:v>136376</c:v>
                </c:pt>
                <c:pt idx="27">
                  <c:v>137921</c:v>
                </c:pt>
                <c:pt idx="28">
                  <c:v>138944</c:v>
                </c:pt>
                <c:pt idx="29">
                  <c:v>141006</c:v>
                </c:pt>
                <c:pt idx="30">
                  <c:v>141101</c:v>
                </c:pt>
                <c:pt idx="31">
                  <c:v>140867</c:v>
                </c:pt>
                <c:pt idx="32">
                  <c:v>143124</c:v>
                </c:pt>
                <c:pt idx="33">
                  <c:v>145017</c:v>
                </c:pt>
                <c:pt idx="34">
                  <c:v>146837</c:v>
                </c:pt>
                <c:pt idx="35">
                  <c:v>148110</c:v>
                </c:pt>
                <c:pt idx="36">
                  <c:v>143355</c:v>
                </c:pt>
                <c:pt idx="37">
                  <c:v>144166</c:v>
                </c:pt>
                <c:pt idx="38">
                  <c:v>145207</c:v>
                </c:pt>
                <c:pt idx="39">
                  <c:v>147078</c:v>
                </c:pt>
                <c:pt idx="40">
                  <c:v>145950</c:v>
                </c:pt>
                <c:pt idx="41">
                  <c:v>148723</c:v>
                </c:pt>
                <c:pt idx="42">
                  <c:v>147632</c:v>
                </c:pt>
                <c:pt idx="43">
                  <c:v>152741</c:v>
                </c:pt>
                <c:pt idx="44">
                  <c:v>156454</c:v>
                </c:pt>
                <c:pt idx="45">
                  <c:v>162705</c:v>
                </c:pt>
                <c:pt idx="46">
                  <c:v>166273</c:v>
                </c:pt>
                <c:pt idx="47">
                  <c:v>167561</c:v>
                </c:pt>
                <c:pt idx="48">
                  <c:v>166202</c:v>
                </c:pt>
                <c:pt idx="49">
                  <c:v>165255</c:v>
                </c:pt>
                <c:pt idx="50">
                  <c:v>169563</c:v>
                </c:pt>
                <c:pt idx="51">
                  <c:v>169234</c:v>
                </c:pt>
                <c:pt idx="52">
                  <c:v>167441</c:v>
                </c:pt>
                <c:pt idx="53">
                  <c:v>167945</c:v>
                </c:pt>
                <c:pt idx="54">
                  <c:v>169689</c:v>
                </c:pt>
                <c:pt idx="55">
                  <c:v>169933</c:v>
                </c:pt>
                <c:pt idx="56">
                  <c:v>171982</c:v>
                </c:pt>
                <c:pt idx="57">
                  <c:v>175631</c:v>
                </c:pt>
                <c:pt idx="58">
                  <c:v>177347</c:v>
                </c:pt>
                <c:pt idx="59">
                  <c:v>179261</c:v>
                </c:pt>
                <c:pt idx="60">
                  <c:v>175560</c:v>
                </c:pt>
                <c:pt idx="61">
                  <c:v>175111</c:v>
                </c:pt>
                <c:pt idx="62">
                  <c:v>175854</c:v>
                </c:pt>
                <c:pt idx="63">
                  <c:v>177884</c:v>
                </c:pt>
                <c:pt idx="64">
                  <c:v>180730</c:v>
                </c:pt>
                <c:pt idx="65">
                  <c:v>182595</c:v>
                </c:pt>
                <c:pt idx="66">
                  <c:v>185563</c:v>
                </c:pt>
                <c:pt idx="67">
                  <c:v>188966</c:v>
                </c:pt>
                <c:pt idx="68">
                  <c:v>192371</c:v>
                </c:pt>
                <c:pt idx="69">
                  <c:v>194536</c:v>
                </c:pt>
                <c:pt idx="70">
                  <c:v>194720</c:v>
                </c:pt>
                <c:pt idx="71">
                  <c:v>195275</c:v>
                </c:pt>
                <c:pt idx="72">
                  <c:v>195653</c:v>
                </c:pt>
                <c:pt idx="73">
                  <c:v>195633</c:v>
                </c:pt>
                <c:pt idx="74">
                  <c:v>198109</c:v>
                </c:pt>
                <c:pt idx="75">
                  <c:v>203212</c:v>
                </c:pt>
                <c:pt idx="76">
                  <c:v>203538</c:v>
                </c:pt>
                <c:pt idx="77">
                  <c:v>204192</c:v>
                </c:pt>
                <c:pt idx="78">
                  <c:v>203819</c:v>
                </c:pt>
                <c:pt idx="79">
                  <c:v>202269</c:v>
                </c:pt>
                <c:pt idx="80">
                  <c:v>206125</c:v>
                </c:pt>
                <c:pt idx="81">
                  <c:v>207299</c:v>
                </c:pt>
                <c:pt idx="82">
                  <c:v>205076</c:v>
                </c:pt>
                <c:pt idx="83">
                  <c:v>205719</c:v>
                </c:pt>
                <c:pt idx="84">
                  <c:v>200803</c:v>
                </c:pt>
                <c:pt idx="85">
                  <c:v>200947</c:v>
                </c:pt>
                <c:pt idx="86">
                  <c:v>203670</c:v>
                </c:pt>
                <c:pt idx="87">
                  <c:v>198946</c:v>
                </c:pt>
                <c:pt idx="88">
                  <c:v>193758</c:v>
                </c:pt>
                <c:pt idx="89">
                  <c:v>194649</c:v>
                </c:pt>
                <c:pt idx="90">
                  <c:v>191599</c:v>
                </c:pt>
                <c:pt idx="91">
                  <c:v>192948</c:v>
                </c:pt>
                <c:pt idx="92">
                  <c:v>195648</c:v>
                </c:pt>
                <c:pt idx="93">
                  <c:v>195719</c:v>
                </c:pt>
                <c:pt idx="94">
                  <c:v>198046</c:v>
                </c:pt>
                <c:pt idx="95">
                  <c:v>200309</c:v>
                </c:pt>
                <c:pt idx="96">
                  <c:v>200718</c:v>
                </c:pt>
              </c:numCache>
            </c:numRef>
          </c:val>
          <c:extLst>
            <c:ext xmlns:c16="http://schemas.microsoft.com/office/drawing/2014/chart" uri="{C3380CC4-5D6E-409C-BE32-E72D297353CC}">
              <c16:uniqueId val="{00000012-F3B0-458C-95F3-86FF6F1967AD}"/>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'F113'!$D$5</c:f>
              <c:strCache>
                <c:ptCount val="1"/>
                <c:pt idx="0">
                  <c:v>Promedio</c:v>
                </c:pt>
              </c:strCache>
            </c:strRef>
          </c:tx>
          <c:spPr>
            <a:ln w="28575" cap="rnd">
              <a:solidFill>
                <a:srgbClr val="B69630"/>
              </a:solidFill>
              <a:round/>
            </a:ln>
            <a:effectLst/>
          </c:spPr>
          <c:marker>
            <c:symbol val="none"/>
          </c:marker>
          <c:cat>
            <c:multiLvlStrRef>
              <c:f>'F113'!$A$6:$B$102</c:f>
              <c:multiLvlStrCache>
                <c:ptCount val="9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'F113'!$D$6:$D$102</c:f>
              <c:numCache>
                <c:formatCode>#,##0</c:formatCode>
                <c:ptCount val="97"/>
                <c:pt idx="0">
                  <c:v>125560</c:v>
                </c:pt>
                <c:pt idx="1">
                  <c:v>126180</c:v>
                </c:pt>
                <c:pt idx="2">
                  <c:v>126844</c:v>
                </c:pt>
                <c:pt idx="3">
                  <c:v>127707</c:v>
                </c:pt>
                <c:pt idx="4">
                  <c:v>128808</c:v>
                </c:pt>
                <c:pt idx="5">
                  <c:v>129765</c:v>
                </c:pt>
                <c:pt idx="6">
                  <c:v>130719</c:v>
                </c:pt>
                <c:pt idx="7">
                  <c:v>131835</c:v>
                </c:pt>
                <c:pt idx="8">
                  <c:v>132891</c:v>
                </c:pt>
                <c:pt idx="9">
                  <c:v>133881</c:v>
                </c:pt>
                <c:pt idx="10">
                  <c:v>134732</c:v>
                </c:pt>
                <c:pt idx="11">
                  <c:v>135585</c:v>
                </c:pt>
                <c:pt idx="12">
                  <c:v>135962</c:v>
                </c:pt>
                <c:pt idx="13">
                  <c:v>136478</c:v>
                </c:pt>
                <c:pt idx="14">
                  <c:v>136549</c:v>
                </c:pt>
                <c:pt idx="15">
                  <c:v>136564</c:v>
                </c:pt>
                <c:pt idx="16">
                  <c:v>136446</c:v>
                </c:pt>
                <c:pt idx="17">
                  <c:v>136265</c:v>
                </c:pt>
                <c:pt idx="18">
                  <c:v>136070</c:v>
                </c:pt>
                <c:pt idx="19">
                  <c:v>136129</c:v>
                </c:pt>
                <c:pt idx="20">
                  <c:v>136353</c:v>
                </c:pt>
                <c:pt idx="21">
                  <c:v>136446</c:v>
                </c:pt>
                <c:pt idx="22">
                  <c:v>136813</c:v>
                </c:pt>
                <c:pt idx="23">
                  <c:v>136940</c:v>
                </c:pt>
                <c:pt idx="24">
                  <c:v>137042</c:v>
                </c:pt>
                <c:pt idx="25">
                  <c:v>136800</c:v>
                </c:pt>
                <c:pt idx="26">
                  <c:v>136852</c:v>
                </c:pt>
                <c:pt idx="27">
                  <c:v>137044</c:v>
                </c:pt>
                <c:pt idx="28">
                  <c:v>137309</c:v>
                </c:pt>
                <c:pt idx="29">
                  <c:v>137798</c:v>
                </c:pt>
                <c:pt idx="30">
                  <c:v>138451</c:v>
                </c:pt>
                <c:pt idx="31">
                  <c:v>138824</c:v>
                </c:pt>
                <c:pt idx="32">
                  <c:v>139244</c:v>
                </c:pt>
                <c:pt idx="33">
                  <c:v>139801</c:v>
                </c:pt>
                <c:pt idx="34">
                  <c:v>140287</c:v>
                </c:pt>
                <c:pt idx="35">
                  <c:v>141075</c:v>
                </c:pt>
                <c:pt idx="36">
                  <c:v>141496</c:v>
                </c:pt>
                <c:pt idx="37">
                  <c:v>142235</c:v>
                </c:pt>
                <c:pt idx="38">
                  <c:v>142971</c:v>
                </c:pt>
                <c:pt idx="39">
                  <c:v>143734</c:v>
                </c:pt>
                <c:pt idx="40">
                  <c:v>144318</c:v>
                </c:pt>
                <c:pt idx="41">
                  <c:v>144961</c:v>
                </c:pt>
                <c:pt idx="42">
                  <c:v>145506</c:v>
                </c:pt>
                <c:pt idx="43">
                  <c:v>146495</c:v>
                </c:pt>
                <c:pt idx="44">
                  <c:v>147606</c:v>
                </c:pt>
                <c:pt idx="45">
                  <c:v>149080</c:v>
                </c:pt>
                <c:pt idx="46">
                  <c:v>150700</c:v>
                </c:pt>
                <c:pt idx="47">
                  <c:v>152320</c:v>
                </c:pt>
                <c:pt idx="48">
                  <c:v>154224</c:v>
                </c:pt>
                <c:pt idx="49">
                  <c:v>155982</c:v>
                </c:pt>
                <c:pt idx="50">
                  <c:v>158011</c:v>
                </c:pt>
                <c:pt idx="51">
                  <c:v>159858</c:v>
                </c:pt>
                <c:pt idx="52">
                  <c:v>161649</c:v>
                </c:pt>
                <c:pt idx="53">
                  <c:v>163250</c:v>
                </c:pt>
                <c:pt idx="54">
                  <c:v>165089</c:v>
                </c:pt>
                <c:pt idx="55">
                  <c:v>166521</c:v>
                </c:pt>
                <c:pt idx="56">
                  <c:v>167815</c:v>
                </c:pt>
                <c:pt idx="57">
                  <c:v>168892</c:v>
                </c:pt>
                <c:pt idx="58">
                  <c:v>169815</c:v>
                </c:pt>
                <c:pt idx="59">
                  <c:v>170790</c:v>
                </c:pt>
                <c:pt idx="60">
                  <c:v>171570</c:v>
                </c:pt>
                <c:pt idx="61">
                  <c:v>172391</c:v>
                </c:pt>
                <c:pt idx="62">
                  <c:v>172916</c:v>
                </c:pt>
                <c:pt idx="63">
                  <c:v>173636</c:v>
                </c:pt>
                <c:pt idx="64">
                  <c:v>174744</c:v>
                </c:pt>
                <c:pt idx="65">
                  <c:v>175965</c:v>
                </c:pt>
                <c:pt idx="66">
                  <c:v>177288</c:v>
                </c:pt>
                <c:pt idx="67">
                  <c:v>178874</c:v>
                </c:pt>
                <c:pt idx="68">
                  <c:v>180573</c:v>
                </c:pt>
                <c:pt idx="69">
                  <c:v>182148</c:v>
                </c:pt>
                <c:pt idx="70">
                  <c:v>183596</c:v>
                </c:pt>
                <c:pt idx="71">
                  <c:v>184930</c:v>
                </c:pt>
                <c:pt idx="72">
                  <c:v>186605</c:v>
                </c:pt>
                <c:pt idx="73">
                  <c:v>188315</c:v>
                </c:pt>
                <c:pt idx="74">
                  <c:v>190170</c:v>
                </c:pt>
                <c:pt idx="75">
                  <c:v>192280</c:v>
                </c:pt>
                <c:pt idx="76">
                  <c:v>194181</c:v>
                </c:pt>
                <c:pt idx="77">
                  <c:v>195981</c:v>
                </c:pt>
                <c:pt idx="78">
                  <c:v>197502</c:v>
                </c:pt>
                <c:pt idx="79">
                  <c:v>198611</c:v>
                </c:pt>
                <c:pt idx="80">
                  <c:v>199757</c:v>
                </c:pt>
                <c:pt idx="81">
                  <c:v>200820</c:v>
                </c:pt>
                <c:pt idx="82">
                  <c:v>201683</c:v>
                </c:pt>
                <c:pt idx="83">
                  <c:v>202554</c:v>
                </c:pt>
                <c:pt idx="84">
                  <c:v>202983</c:v>
                </c:pt>
                <c:pt idx="85">
                  <c:v>203426</c:v>
                </c:pt>
                <c:pt idx="86">
                  <c:v>203889</c:v>
                </c:pt>
                <c:pt idx="87">
                  <c:v>203534</c:v>
                </c:pt>
                <c:pt idx="88">
                  <c:v>202719</c:v>
                </c:pt>
                <c:pt idx="89">
                  <c:v>201923</c:v>
                </c:pt>
                <c:pt idx="90">
                  <c:v>200905</c:v>
                </c:pt>
                <c:pt idx="91">
                  <c:v>200128</c:v>
                </c:pt>
                <c:pt idx="92">
                  <c:v>199255</c:v>
                </c:pt>
                <c:pt idx="93">
                  <c:v>198290</c:v>
                </c:pt>
                <c:pt idx="94">
                  <c:v>197704</c:v>
                </c:pt>
                <c:pt idx="95">
                  <c:v>197254</c:v>
                </c:pt>
                <c:pt idx="96">
                  <c:v>197246</c:v>
                </c:pt>
              </c:numCache>
            </c:numRef>
          </c:val>
          <c:smooth val="0"/>
          <c:extLst>
            <c:ext xmlns:c16="http://schemas.microsoft.com/office/drawing/2014/chart" uri="{C3380CC4-5D6E-409C-BE32-E72D297353CC}">
              <c16:uniqueId val="{00000013-F3B0-458C-95F3-86FF6F1967AD}"/>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'F114'!$C$5</c:f>
              <c:strCache>
                <c:ptCount val="1"/>
                <c:pt idx="0">
                  <c:v>Variación</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77F-4A91-8651-D1A46F8A3196}"/>
              </c:ext>
            </c:extLst>
          </c:dPt>
          <c:dPt>
            <c:idx val="12"/>
            <c:invertIfNegative val="0"/>
            <c:bubble3D val="0"/>
            <c:spPr>
              <a:solidFill>
                <a:srgbClr val="7C878E"/>
              </a:solidFill>
              <a:ln>
                <a:noFill/>
              </a:ln>
              <a:effectLst/>
            </c:spPr>
            <c:extLst>
              <c:ext xmlns:c16="http://schemas.microsoft.com/office/drawing/2014/chart" uri="{C3380CC4-5D6E-409C-BE32-E72D297353CC}">
                <c16:uniqueId val="{00000003-B77F-4A91-8651-D1A46F8A3196}"/>
              </c:ext>
            </c:extLst>
          </c:dPt>
          <c:dPt>
            <c:idx val="24"/>
            <c:invertIfNegative val="0"/>
            <c:bubble3D val="0"/>
            <c:spPr>
              <a:solidFill>
                <a:srgbClr val="7C878E"/>
              </a:solidFill>
              <a:ln>
                <a:noFill/>
              </a:ln>
              <a:effectLst/>
            </c:spPr>
            <c:extLst>
              <c:ext xmlns:c16="http://schemas.microsoft.com/office/drawing/2014/chart" uri="{C3380CC4-5D6E-409C-BE32-E72D297353CC}">
                <c16:uniqueId val="{00000005-B77F-4A91-8651-D1A46F8A3196}"/>
              </c:ext>
            </c:extLst>
          </c:dPt>
          <c:dPt>
            <c:idx val="36"/>
            <c:invertIfNegative val="0"/>
            <c:bubble3D val="0"/>
            <c:spPr>
              <a:solidFill>
                <a:srgbClr val="7C878E"/>
              </a:solidFill>
              <a:ln>
                <a:noFill/>
              </a:ln>
              <a:effectLst/>
            </c:spPr>
            <c:extLst>
              <c:ext xmlns:c16="http://schemas.microsoft.com/office/drawing/2014/chart" uri="{C3380CC4-5D6E-409C-BE32-E72D297353CC}">
                <c16:uniqueId val="{00000007-B77F-4A91-8651-D1A46F8A3196}"/>
              </c:ext>
            </c:extLst>
          </c:dPt>
          <c:dPt>
            <c:idx val="48"/>
            <c:invertIfNegative val="0"/>
            <c:bubble3D val="0"/>
            <c:spPr>
              <a:solidFill>
                <a:srgbClr val="7C878E"/>
              </a:solidFill>
              <a:ln>
                <a:noFill/>
              </a:ln>
              <a:effectLst/>
            </c:spPr>
            <c:extLst>
              <c:ext xmlns:c16="http://schemas.microsoft.com/office/drawing/2014/chart" uri="{C3380CC4-5D6E-409C-BE32-E72D297353CC}">
                <c16:uniqueId val="{00000009-B77F-4A91-8651-D1A46F8A3196}"/>
              </c:ext>
            </c:extLst>
          </c:dPt>
          <c:dPt>
            <c:idx val="60"/>
            <c:invertIfNegative val="0"/>
            <c:bubble3D val="0"/>
            <c:spPr>
              <a:solidFill>
                <a:srgbClr val="7C878E"/>
              </a:solidFill>
              <a:ln>
                <a:noFill/>
              </a:ln>
              <a:effectLst/>
            </c:spPr>
            <c:extLst>
              <c:ext xmlns:c16="http://schemas.microsoft.com/office/drawing/2014/chart" uri="{C3380CC4-5D6E-409C-BE32-E72D297353CC}">
                <c16:uniqueId val="{0000000B-B77F-4A91-8651-D1A46F8A3196}"/>
              </c:ext>
            </c:extLst>
          </c:dPt>
          <c:dPt>
            <c:idx val="72"/>
            <c:invertIfNegative val="0"/>
            <c:bubble3D val="0"/>
            <c:spPr>
              <a:solidFill>
                <a:srgbClr val="7C878E"/>
              </a:solidFill>
              <a:ln>
                <a:noFill/>
              </a:ln>
              <a:effectLst/>
            </c:spPr>
            <c:extLst>
              <c:ext xmlns:c16="http://schemas.microsoft.com/office/drawing/2014/chart" uri="{C3380CC4-5D6E-409C-BE32-E72D297353CC}">
                <c16:uniqueId val="{0000000D-B77F-4A91-8651-D1A46F8A3196}"/>
              </c:ext>
            </c:extLst>
          </c:dPt>
          <c:dPt>
            <c:idx val="84"/>
            <c:invertIfNegative val="0"/>
            <c:bubble3D val="0"/>
            <c:spPr>
              <a:solidFill>
                <a:srgbClr val="7C878E"/>
              </a:solidFill>
              <a:ln>
                <a:noFill/>
              </a:ln>
              <a:effectLst/>
            </c:spPr>
            <c:extLst>
              <c:ext xmlns:c16="http://schemas.microsoft.com/office/drawing/2014/chart" uri="{C3380CC4-5D6E-409C-BE32-E72D297353CC}">
                <c16:uniqueId val="{0000000F-B77F-4A91-8651-D1A46F8A3196}"/>
              </c:ext>
            </c:extLst>
          </c:dPt>
          <c:dPt>
            <c:idx val="96"/>
            <c:invertIfNegative val="0"/>
            <c:bubble3D val="0"/>
            <c:spPr>
              <a:solidFill>
                <a:srgbClr val="FBBB27"/>
              </a:solidFill>
              <a:ln>
                <a:noFill/>
              </a:ln>
              <a:effectLst/>
            </c:spPr>
            <c:extLst>
              <c:ext xmlns:c16="http://schemas.microsoft.com/office/drawing/2014/chart" uri="{C3380CC4-5D6E-409C-BE32-E72D297353CC}">
                <c16:uniqueId val="{00000011-B77F-4A91-8651-D1A46F8A3196}"/>
              </c:ext>
            </c:extLst>
          </c:dPt>
          <c:cat>
            <c:multiLvlStrRef>
              <c:f>'F114'!$A$6:$B$102</c:f>
              <c:multiLvlStrCache>
                <c:ptCount val="9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'F114'!$C$6:$C$102</c:f>
              <c:numCache>
                <c:formatCode>0.0</c:formatCode>
                <c:ptCount val="97"/>
                <c:pt idx="0">
                  <c:v>7</c:v>
                </c:pt>
                <c:pt idx="1">
                  <c:v>6</c:v>
                </c:pt>
                <c:pt idx="2">
                  <c:v>6.3</c:v>
                </c:pt>
                <c:pt idx="3">
                  <c:v>8.3000000000000007</c:v>
                </c:pt>
                <c:pt idx="4">
                  <c:v>10.7</c:v>
                </c:pt>
                <c:pt idx="5">
                  <c:v>9.1</c:v>
                </c:pt>
                <c:pt idx="6">
                  <c:v>9.1999999999999993</c:v>
                </c:pt>
                <c:pt idx="7">
                  <c:v>11</c:v>
                </c:pt>
                <c:pt idx="8">
                  <c:v>10.3</c:v>
                </c:pt>
                <c:pt idx="9">
                  <c:v>9.5</c:v>
                </c:pt>
                <c:pt idx="10">
                  <c:v>8.1</c:v>
                </c:pt>
                <c:pt idx="11">
                  <c:v>8.1</c:v>
                </c:pt>
                <c:pt idx="12">
                  <c:v>3.4</c:v>
                </c:pt>
                <c:pt idx="13">
                  <c:v>4.7</c:v>
                </c:pt>
                <c:pt idx="14">
                  <c:v>0.6</c:v>
                </c:pt>
                <c:pt idx="15">
                  <c:v>0.1</c:v>
                </c:pt>
                <c:pt idx="16">
                  <c:v>-1</c:v>
                </c:pt>
                <c:pt idx="17">
                  <c:v>-1.6</c:v>
                </c:pt>
                <c:pt idx="18">
                  <c:v>-1.7</c:v>
                </c:pt>
                <c:pt idx="19">
                  <c:v>0.5</c:v>
                </c:pt>
                <c:pt idx="20">
                  <c:v>2</c:v>
                </c:pt>
                <c:pt idx="21">
                  <c:v>0.8</c:v>
                </c:pt>
                <c:pt idx="22">
                  <c:v>3.2</c:v>
                </c:pt>
                <c:pt idx="23">
                  <c:v>1.1000000000000001</c:v>
                </c:pt>
                <c:pt idx="24">
                  <c:v>0.9</c:v>
                </c:pt>
                <c:pt idx="25">
                  <c:v>-2.1</c:v>
                </c:pt>
                <c:pt idx="26">
                  <c:v>0.5</c:v>
                </c:pt>
                <c:pt idx="27">
                  <c:v>1.7</c:v>
                </c:pt>
                <c:pt idx="28">
                  <c:v>2.2999999999999998</c:v>
                </c:pt>
                <c:pt idx="29">
                  <c:v>4.3</c:v>
                </c:pt>
                <c:pt idx="30">
                  <c:v>5.9</c:v>
                </c:pt>
                <c:pt idx="31">
                  <c:v>3.3</c:v>
                </c:pt>
                <c:pt idx="32">
                  <c:v>3.7</c:v>
                </c:pt>
                <c:pt idx="33">
                  <c:v>4.8</c:v>
                </c:pt>
                <c:pt idx="34">
                  <c:v>4.0999999999999996</c:v>
                </c:pt>
                <c:pt idx="35">
                  <c:v>6.8</c:v>
                </c:pt>
                <c:pt idx="36">
                  <c:v>3.7</c:v>
                </c:pt>
                <c:pt idx="37">
                  <c:v>6.6</c:v>
                </c:pt>
                <c:pt idx="38">
                  <c:v>6.5</c:v>
                </c:pt>
                <c:pt idx="39">
                  <c:v>6.6</c:v>
                </c:pt>
                <c:pt idx="40">
                  <c:v>5</c:v>
                </c:pt>
                <c:pt idx="41">
                  <c:v>5.5</c:v>
                </c:pt>
                <c:pt idx="42">
                  <c:v>4.5999999999999996</c:v>
                </c:pt>
                <c:pt idx="43">
                  <c:v>8.4</c:v>
                </c:pt>
                <c:pt idx="44">
                  <c:v>9.3000000000000007</c:v>
                </c:pt>
                <c:pt idx="45">
                  <c:v>12.2</c:v>
                </c:pt>
                <c:pt idx="46">
                  <c:v>13.2</c:v>
                </c:pt>
                <c:pt idx="47">
                  <c:v>13.1</c:v>
                </c:pt>
                <c:pt idx="48">
                  <c:v>15.9</c:v>
                </c:pt>
                <c:pt idx="49">
                  <c:v>14.6</c:v>
                </c:pt>
                <c:pt idx="50">
                  <c:v>16.8</c:v>
                </c:pt>
                <c:pt idx="51">
                  <c:v>15.1</c:v>
                </c:pt>
                <c:pt idx="52">
                  <c:v>14.7</c:v>
                </c:pt>
                <c:pt idx="53">
                  <c:v>12.9</c:v>
                </c:pt>
                <c:pt idx="54">
                  <c:v>14.9</c:v>
                </c:pt>
                <c:pt idx="55">
                  <c:v>11.3</c:v>
                </c:pt>
                <c:pt idx="56">
                  <c:v>9.9</c:v>
                </c:pt>
                <c:pt idx="57">
                  <c:v>7.9</c:v>
                </c:pt>
                <c:pt idx="58">
                  <c:v>6.7</c:v>
                </c:pt>
                <c:pt idx="59">
                  <c:v>7</c:v>
                </c:pt>
                <c:pt idx="60">
                  <c:v>5.6</c:v>
                </c:pt>
                <c:pt idx="61">
                  <c:v>6</c:v>
                </c:pt>
                <c:pt idx="62">
                  <c:v>3.7</c:v>
                </c:pt>
                <c:pt idx="63">
                  <c:v>5.0999999999999996</c:v>
                </c:pt>
                <c:pt idx="64">
                  <c:v>7.9</c:v>
                </c:pt>
                <c:pt idx="65">
                  <c:v>8.6999999999999993</c:v>
                </c:pt>
                <c:pt idx="66">
                  <c:v>9.4</c:v>
                </c:pt>
                <c:pt idx="67">
                  <c:v>11.2</c:v>
                </c:pt>
                <c:pt idx="68">
                  <c:v>11.9</c:v>
                </c:pt>
                <c:pt idx="69">
                  <c:v>10.8</c:v>
                </c:pt>
                <c:pt idx="70">
                  <c:v>9.8000000000000007</c:v>
                </c:pt>
                <c:pt idx="71">
                  <c:v>8.9</c:v>
                </c:pt>
                <c:pt idx="72">
                  <c:v>11.4</c:v>
                </c:pt>
                <c:pt idx="73">
                  <c:v>11.7</c:v>
                </c:pt>
                <c:pt idx="74">
                  <c:v>12.7</c:v>
                </c:pt>
                <c:pt idx="75">
                  <c:v>14.2</c:v>
                </c:pt>
                <c:pt idx="76">
                  <c:v>12.6</c:v>
                </c:pt>
                <c:pt idx="77">
                  <c:v>11.8</c:v>
                </c:pt>
                <c:pt idx="78">
                  <c:v>9.8000000000000007</c:v>
                </c:pt>
                <c:pt idx="79">
                  <c:v>7</c:v>
                </c:pt>
                <c:pt idx="80">
                  <c:v>7.1</c:v>
                </c:pt>
                <c:pt idx="81">
                  <c:v>6.6</c:v>
                </c:pt>
                <c:pt idx="82">
                  <c:v>5.3</c:v>
                </c:pt>
                <c:pt idx="83">
                  <c:v>5.3</c:v>
                </c:pt>
                <c:pt idx="84">
                  <c:v>2.6</c:v>
                </c:pt>
                <c:pt idx="85">
                  <c:v>2.7</c:v>
                </c:pt>
                <c:pt idx="86">
                  <c:v>2.8</c:v>
                </c:pt>
                <c:pt idx="87">
                  <c:v>-2.1</c:v>
                </c:pt>
                <c:pt idx="88">
                  <c:v>-4.8</c:v>
                </c:pt>
                <c:pt idx="89">
                  <c:v>-4.7</c:v>
                </c:pt>
                <c:pt idx="90">
                  <c:v>-6</c:v>
                </c:pt>
                <c:pt idx="91">
                  <c:v>-4.5999999999999996</c:v>
                </c:pt>
                <c:pt idx="92">
                  <c:v>-5.0999999999999996</c:v>
                </c:pt>
                <c:pt idx="93">
                  <c:v>-5.6</c:v>
                </c:pt>
                <c:pt idx="94">
                  <c:v>-3.4</c:v>
                </c:pt>
                <c:pt idx="95">
                  <c:v>-2.6</c:v>
                </c:pt>
                <c:pt idx="96">
                  <c:v>0</c:v>
                </c:pt>
              </c:numCache>
            </c:numRef>
          </c:val>
          <c:extLst>
            <c:ext xmlns:c16="http://schemas.microsoft.com/office/drawing/2014/chart" uri="{C3380CC4-5D6E-409C-BE32-E72D297353CC}">
              <c16:uniqueId val="{00000012-B77F-4A91-8651-D1A46F8A3196}"/>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'F114'!$D$5</c:f>
              <c:strCache>
                <c:ptCount val="1"/>
                <c:pt idx="0">
                  <c:v>Variación promedio</c:v>
                </c:pt>
              </c:strCache>
            </c:strRef>
          </c:tx>
          <c:spPr>
            <a:ln w="28575" cap="rnd">
              <a:solidFill>
                <a:srgbClr val="B69630"/>
              </a:solidFill>
              <a:round/>
            </a:ln>
            <a:effectLst/>
          </c:spPr>
          <c:marker>
            <c:symbol val="none"/>
          </c:marker>
          <c:cat>
            <c:multiLvlStrRef>
              <c:f>'F114'!$A$6:$B$102</c:f>
              <c:multiLvlStrCache>
                <c:ptCount val="9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'F114'!$D$6:$D$102</c:f>
              <c:numCache>
                <c:formatCode>0.0</c:formatCode>
                <c:ptCount val="97"/>
                <c:pt idx="0">
                  <c:v>4.5</c:v>
                </c:pt>
                <c:pt idx="1">
                  <c:v>4.5999999999999996</c:v>
                </c:pt>
                <c:pt idx="2">
                  <c:v>4.2</c:v>
                </c:pt>
                <c:pt idx="3">
                  <c:v>4.7</c:v>
                </c:pt>
                <c:pt idx="4">
                  <c:v>5.3</c:v>
                </c:pt>
                <c:pt idx="5">
                  <c:v>5.6</c:v>
                </c:pt>
                <c:pt idx="6">
                  <c:v>6</c:v>
                </c:pt>
                <c:pt idx="7">
                  <c:v>6.8</c:v>
                </c:pt>
                <c:pt idx="8">
                  <c:v>7.4</c:v>
                </c:pt>
                <c:pt idx="9">
                  <c:v>7.9</c:v>
                </c:pt>
                <c:pt idx="10">
                  <c:v>8.3000000000000007</c:v>
                </c:pt>
                <c:pt idx="11">
                  <c:v>8.6</c:v>
                </c:pt>
                <c:pt idx="12">
                  <c:v>8.3000000000000007</c:v>
                </c:pt>
                <c:pt idx="13">
                  <c:v>8.1999999999999993</c:v>
                </c:pt>
                <c:pt idx="14">
                  <c:v>7.7</c:v>
                </c:pt>
                <c:pt idx="15">
                  <c:v>7.1</c:v>
                </c:pt>
                <c:pt idx="16">
                  <c:v>6.1</c:v>
                </c:pt>
                <c:pt idx="17">
                  <c:v>5.2</c:v>
                </c:pt>
                <c:pt idx="18">
                  <c:v>4.3</c:v>
                </c:pt>
                <c:pt idx="19">
                  <c:v>3.4</c:v>
                </c:pt>
                <c:pt idx="20">
                  <c:v>2.7</c:v>
                </c:pt>
                <c:pt idx="21">
                  <c:v>2</c:v>
                </c:pt>
                <c:pt idx="22">
                  <c:v>1.6</c:v>
                </c:pt>
                <c:pt idx="23">
                  <c:v>1</c:v>
                </c:pt>
                <c:pt idx="24">
                  <c:v>0.8</c:v>
                </c:pt>
                <c:pt idx="25">
                  <c:v>0.2</c:v>
                </c:pt>
                <c:pt idx="26">
                  <c:v>0.2</c:v>
                </c:pt>
                <c:pt idx="27">
                  <c:v>0.4</c:v>
                </c:pt>
                <c:pt idx="28">
                  <c:v>0.6</c:v>
                </c:pt>
                <c:pt idx="29">
                  <c:v>1.1000000000000001</c:v>
                </c:pt>
                <c:pt idx="30">
                  <c:v>1.8</c:v>
                </c:pt>
                <c:pt idx="31">
                  <c:v>2</c:v>
                </c:pt>
                <c:pt idx="32">
                  <c:v>2.1</c:v>
                </c:pt>
                <c:pt idx="33">
                  <c:v>2.5</c:v>
                </c:pt>
                <c:pt idx="34">
                  <c:v>2.5</c:v>
                </c:pt>
                <c:pt idx="35">
                  <c:v>3</c:v>
                </c:pt>
                <c:pt idx="36">
                  <c:v>3.2</c:v>
                </c:pt>
                <c:pt idx="37">
                  <c:v>4</c:v>
                </c:pt>
                <c:pt idx="38">
                  <c:v>4.5</c:v>
                </c:pt>
                <c:pt idx="39">
                  <c:v>4.9000000000000004</c:v>
                </c:pt>
                <c:pt idx="40">
                  <c:v>5.0999999999999996</c:v>
                </c:pt>
                <c:pt idx="41">
                  <c:v>5.2</c:v>
                </c:pt>
                <c:pt idx="42">
                  <c:v>5.0999999999999996</c:v>
                </c:pt>
                <c:pt idx="43">
                  <c:v>5.5</c:v>
                </c:pt>
                <c:pt idx="44">
                  <c:v>6</c:v>
                </c:pt>
                <c:pt idx="45">
                  <c:v>6.6</c:v>
                </c:pt>
                <c:pt idx="46">
                  <c:v>7.4</c:v>
                </c:pt>
                <c:pt idx="47">
                  <c:v>7.9</c:v>
                </c:pt>
                <c:pt idx="48">
                  <c:v>8.9</c:v>
                </c:pt>
                <c:pt idx="49">
                  <c:v>9.6</c:v>
                </c:pt>
                <c:pt idx="50">
                  <c:v>10.5</c:v>
                </c:pt>
                <c:pt idx="51">
                  <c:v>11.2</c:v>
                </c:pt>
                <c:pt idx="52">
                  <c:v>12</c:v>
                </c:pt>
                <c:pt idx="53">
                  <c:v>12.6</c:v>
                </c:pt>
                <c:pt idx="54">
                  <c:v>13.4</c:v>
                </c:pt>
                <c:pt idx="55">
                  <c:v>13.7</c:v>
                </c:pt>
                <c:pt idx="56">
                  <c:v>13.7</c:v>
                </c:pt>
                <c:pt idx="57">
                  <c:v>13.4</c:v>
                </c:pt>
                <c:pt idx="58">
                  <c:v>12.8</c:v>
                </c:pt>
                <c:pt idx="59">
                  <c:v>12.3</c:v>
                </c:pt>
                <c:pt idx="60">
                  <c:v>11.5</c:v>
                </c:pt>
                <c:pt idx="61">
                  <c:v>10.7</c:v>
                </c:pt>
                <c:pt idx="62">
                  <c:v>9.6</c:v>
                </c:pt>
                <c:pt idx="63">
                  <c:v>8.8000000000000007</c:v>
                </c:pt>
                <c:pt idx="64">
                  <c:v>8.1999999999999993</c:v>
                </c:pt>
                <c:pt idx="65">
                  <c:v>7.9</c:v>
                </c:pt>
                <c:pt idx="66">
                  <c:v>7.4</c:v>
                </c:pt>
                <c:pt idx="67">
                  <c:v>7.4</c:v>
                </c:pt>
                <c:pt idx="68">
                  <c:v>7.6</c:v>
                </c:pt>
                <c:pt idx="69">
                  <c:v>7.8</c:v>
                </c:pt>
                <c:pt idx="70">
                  <c:v>8.1</c:v>
                </c:pt>
                <c:pt idx="71">
                  <c:v>8.1999999999999993</c:v>
                </c:pt>
                <c:pt idx="72">
                  <c:v>8.6999999999999993</c:v>
                </c:pt>
                <c:pt idx="73">
                  <c:v>9.1999999999999993</c:v>
                </c:pt>
                <c:pt idx="74">
                  <c:v>10</c:v>
                </c:pt>
                <c:pt idx="75">
                  <c:v>10.7</c:v>
                </c:pt>
                <c:pt idx="76">
                  <c:v>11.1</c:v>
                </c:pt>
                <c:pt idx="77">
                  <c:v>11.4</c:v>
                </c:pt>
                <c:pt idx="78">
                  <c:v>11.4</c:v>
                </c:pt>
                <c:pt idx="79">
                  <c:v>11.1</c:v>
                </c:pt>
                <c:pt idx="80">
                  <c:v>10.7</c:v>
                </c:pt>
                <c:pt idx="81">
                  <c:v>10.3</c:v>
                </c:pt>
                <c:pt idx="82">
                  <c:v>9.9</c:v>
                </c:pt>
                <c:pt idx="83">
                  <c:v>9.6</c:v>
                </c:pt>
                <c:pt idx="84">
                  <c:v>8.9</c:v>
                </c:pt>
                <c:pt idx="85">
                  <c:v>8.1999999999999993</c:v>
                </c:pt>
                <c:pt idx="86">
                  <c:v>7.3</c:v>
                </c:pt>
                <c:pt idx="87">
                  <c:v>6</c:v>
                </c:pt>
                <c:pt idx="88">
                  <c:v>4.5</c:v>
                </c:pt>
                <c:pt idx="89">
                  <c:v>3.2</c:v>
                </c:pt>
                <c:pt idx="90">
                  <c:v>1.8</c:v>
                </c:pt>
                <c:pt idx="91">
                  <c:v>0.9</c:v>
                </c:pt>
                <c:pt idx="92">
                  <c:v>-0.2</c:v>
                </c:pt>
                <c:pt idx="93">
                  <c:v>-1.2</c:v>
                </c:pt>
                <c:pt idx="94">
                  <c:v>-1.9</c:v>
                </c:pt>
                <c:pt idx="95">
                  <c:v>-2.6</c:v>
                </c:pt>
                <c:pt idx="96">
                  <c:v>-2.8</c:v>
                </c:pt>
              </c:numCache>
            </c:numRef>
          </c:val>
          <c:smooth val="0"/>
          <c:extLst>
            <c:ext xmlns:c16="http://schemas.microsoft.com/office/drawing/2014/chart" uri="{C3380CC4-5D6E-409C-BE32-E72D297353CC}">
              <c16:uniqueId val="{00000013-B77F-4A91-8651-D1A46F8A3196}"/>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263B-43F6-972D-3A781A85422C}"/>
              </c:ext>
            </c:extLst>
          </c:dPt>
          <c:dPt>
            <c:idx val="1"/>
            <c:invertIfNegative val="0"/>
            <c:bubble3D val="0"/>
            <c:spPr>
              <a:solidFill>
                <a:srgbClr val="7C878E"/>
              </a:solidFill>
              <a:ln>
                <a:noFill/>
              </a:ln>
              <a:effectLst/>
            </c:spPr>
            <c:extLst>
              <c:ext xmlns:c16="http://schemas.microsoft.com/office/drawing/2014/chart" uri="{C3380CC4-5D6E-409C-BE32-E72D297353CC}">
                <c16:uniqueId val="{00000003-263B-43F6-972D-3A781A85422C}"/>
              </c:ext>
            </c:extLst>
          </c:dPt>
          <c:dPt>
            <c:idx val="2"/>
            <c:invertIfNegative val="0"/>
            <c:bubble3D val="0"/>
            <c:spPr>
              <a:solidFill>
                <a:srgbClr val="7C878E"/>
              </a:solidFill>
              <a:ln>
                <a:noFill/>
              </a:ln>
              <a:effectLst/>
            </c:spPr>
            <c:extLst>
              <c:ext xmlns:c16="http://schemas.microsoft.com/office/drawing/2014/chart" uri="{C3380CC4-5D6E-409C-BE32-E72D297353CC}">
                <c16:uniqueId val="{00000005-263B-43F6-972D-3A781A85422C}"/>
              </c:ext>
            </c:extLst>
          </c:dPt>
          <c:dPt>
            <c:idx val="3"/>
            <c:invertIfNegative val="0"/>
            <c:bubble3D val="0"/>
            <c:spPr>
              <a:solidFill>
                <a:srgbClr val="7C878E"/>
              </a:solidFill>
              <a:ln>
                <a:noFill/>
              </a:ln>
              <a:effectLst/>
            </c:spPr>
            <c:extLst>
              <c:ext xmlns:c16="http://schemas.microsoft.com/office/drawing/2014/chart" uri="{C3380CC4-5D6E-409C-BE32-E72D297353CC}">
                <c16:uniqueId val="{00000007-263B-43F6-972D-3A781A85422C}"/>
              </c:ext>
            </c:extLst>
          </c:dPt>
          <c:dPt>
            <c:idx val="4"/>
            <c:invertIfNegative val="0"/>
            <c:bubble3D val="0"/>
            <c:spPr>
              <a:solidFill>
                <a:srgbClr val="7C878E"/>
              </a:solidFill>
              <a:ln>
                <a:noFill/>
              </a:ln>
              <a:effectLst/>
            </c:spPr>
            <c:extLst>
              <c:ext xmlns:c16="http://schemas.microsoft.com/office/drawing/2014/chart" uri="{C3380CC4-5D6E-409C-BE32-E72D297353CC}">
                <c16:uniqueId val="{00000009-263B-43F6-972D-3A781A85422C}"/>
              </c:ext>
            </c:extLst>
          </c:dPt>
          <c:dPt>
            <c:idx val="5"/>
            <c:invertIfNegative val="0"/>
            <c:bubble3D val="0"/>
            <c:spPr>
              <a:solidFill>
                <a:srgbClr val="7C878E"/>
              </a:solidFill>
              <a:ln>
                <a:noFill/>
              </a:ln>
              <a:effectLst/>
            </c:spPr>
            <c:extLst>
              <c:ext xmlns:c16="http://schemas.microsoft.com/office/drawing/2014/chart" uri="{C3380CC4-5D6E-409C-BE32-E72D297353CC}">
                <c16:uniqueId val="{0000000B-263B-43F6-972D-3A781A85422C}"/>
              </c:ext>
            </c:extLst>
          </c:dPt>
          <c:dPt>
            <c:idx val="6"/>
            <c:invertIfNegative val="0"/>
            <c:bubble3D val="0"/>
            <c:spPr>
              <a:solidFill>
                <a:srgbClr val="7C878E"/>
              </a:solidFill>
              <a:ln>
                <a:noFill/>
              </a:ln>
              <a:effectLst/>
            </c:spPr>
            <c:extLst>
              <c:ext xmlns:c16="http://schemas.microsoft.com/office/drawing/2014/chart" uri="{C3380CC4-5D6E-409C-BE32-E72D297353CC}">
                <c16:uniqueId val="{0000000D-263B-43F6-972D-3A781A85422C}"/>
              </c:ext>
            </c:extLst>
          </c:dPt>
          <c:dPt>
            <c:idx val="7"/>
            <c:invertIfNegative val="0"/>
            <c:bubble3D val="0"/>
            <c:spPr>
              <a:solidFill>
                <a:srgbClr val="7C878E"/>
              </a:solidFill>
              <a:ln>
                <a:noFill/>
              </a:ln>
              <a:effectLst/>
            </c:spPr>
            <c:extLst>
              <c:ext xmlns:c16="http://schemas.microsoft.com/office/drawing/2014/chart" uri="{C3380CC4-5D6E-409C-BE32-E72D297353CC}">
                <c16:uniqueId val="{0000000F-263B-43F6-972D-3A781A85422C}"/>
              </c:ext>
            </c:extLst>
          </c:dPt>
          <c:dPt>
            <c:idx val="8"/>
            <c:invertIfNegative val="0"/>
            <c:bubble3D val="0"/>
            <c:spPr>
              <a:solidFill>
                <a:srgbClr val="7C878E"/>
              </a:solidFill>
              <a:ln>
                <a:noFill/>
              </a:ln>
              <a:effectLst/>
            </c:spPr>
            <c:extLst>
              <c:ext xmlns:c16="http://schemas.microsoft.com/office/drawing/2014/chart" uri="{C3380CC4-5D6E-409C-BE32-E72D297353CC}">
                <c16:uniqueId val="{00000011-263B-43F6-972D-3A781A85422C}"/>
              </c:ext>
            </c:extLst>
          </c:dPt>
          <c:dPt>
            <c:idx val="9"/>
            <c:invertIfNegative val="0"/>
            <c:bubble3D val="0"/>
            <c:spPr>
              <a:solidFill>
                <a:srgbClr val="7C878E"/>
              </a:solidFill>
              <a:ln>
                <a:noFill/>
              </a:ln>
              <a:effectLst/>
            </c:spPr>
            <c:extLst>
              <c:ext xmlns:c16="http://schemas.microsoft.com/office/drawing/2014/chart" uri="{C3380CC4-5D6E-409C-BE32-E72D297353CC}">
                <c16:uniqueId val="{00000013-263B-43F6-972D-3A781A85422C}"/>
              </c:ext>
            </c:extLst>
          </c:dPt>
          <c:dPt>
            <c:idx val="10"/>
            <c:invertIfNegative val="0"/>
            <c:bubble3D val="0"/>
            <c:spPr>
              <a:solidFill>
                <a:srgbClr val="7C878E"/>
              </a:solidFill>
              <a:ln>
                <a:noFill/>
              </a:ln>
              <a:effectLst/>
            </c:spPr>
            <c:extLst>
              <c:ext xmlns:c16="http://schemas.microsoft.com/office/drawing/2014/chart" uri="{C3380CC4-5D6E-409C-BE32-E72D297353CC}">
                <c16:uniqueId val="{00000015-263B-43F6-972D-3A781A85422C}"/>
              </c:ext>
            </c:extLst>
          </c:dPt>
          <c:dPt>
            <c:idx val="11"/>
            <c:invertIfNegative val="0"/>
            <c:bubble3D val="0"/>
            <c:spPr>
              <a:solidFill>
                <a:srgbClr val="7C878E"/>
              </a:solidFill>
              <a:ln>
                <a:noFill/>
              </a:ln>
              <a:effectLst/>
            </c:spPr>
            <c:extLst>
              <c:ext xmlns:c16="http://schemas.microsoft.com/office/drawing/2014/chart" uri="{C3380CC4-5D6E-409C-BE32-E72D297353CC}">
                <c16:uniqueId val="{00000017-263B-43F6-972D-3A781A85422C}"/>
              </c:ext>
            </c:extLst>
          </c:dPt>
          <c:dPt>
            <c:idx val="12"/>
            <c:invertIfNegative val="0"/>
            <c:bubble3D val="0"/>
            <c:spPr>
              <a:solidFill>
                <a:srgbClr val="7C878E"/>
              </a:solidFill>
              <a:ln>
                <a:noFill/>
              </a:ln>
              <a:effectLst/>
            </c:spPr>
            <c:extLst>
              <c:ext xmlns:c16="http://schemas.microsoft.com/office/drawing/2014/chart" uri="{C3380CC4-5D6E-409C-BE32-E72D297353CC}">
                <c16:uniqueId val="{00000019-263B-43F6-972D-3A781A85422C}"/>
              </c:ext>
            </c:extLst>
          </c:dPt>
          <c:dPt>
            <c:idx val="13"/>
            <c:invertIfNegative val="0"/>
            <c:bubble3D val="0"/>
            <c:spPr>
              <a:solidFill>
                <a:srgbClr val="FBBB27"/>
              </a:solidFill>
              <a:ln>
                <a:noFill/>
              </a:ln>
              <a:effectLst/>
            </c:spPr>
            <c:extLst>
              <c:ext xmlns:c16="http://schemas.microsoft.com/office/drawing/2014/chart" uri="{C3380CC4-5D6E-409C-BE32-E72D297353CC}">
                <c16:uniqueId val="{0000001B-263B-43F6-972D-3A781A85422C}"/>
              </c:ext>
            </c:extLst>
          </c:dPt>
          <c:dPt>
            <c:idx val="14"/>
            <c:invertIfNegative val="0"/>
            <c:bubble3D val="0"/>
            <c:spPr>
              <a:solidFill>
                <a:srgbClr val="7C878E"/>
              </a:solidFill>
              <a:ln>
                <a:noFill/>
              </a:ln>
              <a:effectLst/>
            </c:spPr>
            <c:extLst>
              <c:ext xmlns:c16="http://schemas.microsoft.com/office/drawing/2014/chart" uri="{C3380CC4-5D6E-409C-BE32-E72D297353CC}">
                <c16:uniqueId val="{0000001D-263B-43F6-972D-3A781A85422C}"/>
              </c:ext>
            </c:extLst>
          </c:dPt>
          <c:dPt>
            <c:idx val="15"/>
            <c:invertIfNegative val="0"/>
            <c:bubble3D val="0"/>
            <c:spPr>
              <a:solidFill>
                <a:srgbClr val="7C878E"/>
              </a:solidFill>
              <a:ln>
                <a:noFill/>
              </a:ln>
              <a:effectLst/>
            </c:spPr>
            <c:extLst>
              <c:ext xmlns:c16="http://schemas.microsoft.com/office/drawing/2014/chart" uri="{C3380CC4-5D6E-409C-BE32-E72D297353CC}">
                <c16:uniqueId val="{0000001F-263B-43F6-972D-3A781A85422C}"/>
              </c:ext>
            </c:extLst>
          </c:dPt>
          <c:dPt>
            <c:idx val="16"/>
            <c:invertIfNegative val="0"/>
            <c:bubble3D val="0"/>
            <c:spPr>
              <a:solidFill>
                <a:srgbClr val="7C878E"/>
              </a:solidFill>
              <a:ln>
                <a:noFill/>
              </a:ln>
              <a:effectLst/>
            </c:spPr>
            <c:extLst>
              <c:ext xmlns:c16="http://schemas.microsoft.com/office/drawing/2014/chart" uri="{C3380CC4-5D6E-409C-BE32-E72D297353CC}">
                <c16:uniqueId val="{00000021-263B-43F6-972D-3A781A85422C}"/>
              </c:ext>
            </c:extLst>
          </c:dPt>
          <c:dPt>
            <c:idx val="17"/>
            <c:invertIfNegative val="0"/>
            <c:bubble3D val="0"/>
            <c:spPr>
              <a:solidFill>
                <a:srgbClr val="7C878E"/>
              </a:solidFill>
              <a:ln>
                <a:noFill/>
              </a:ln>
              <a:effectLst/>
            </c:spPr>
            <c:extLst>
              <c:ext xmlns:c16="http://schemas.microsoft.com/office/drawing/2014/chart" uri="{C3380CC4-5D6E-409C-BE32-E72D297353CC}">
                <c16:uniqueId val="{00000023-263B-43F6-972D-3A781A85422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'F115'!$A$6:$A$24</c:f>
              <c:strCache>
                <c:ptCount val="19"/>
                <c:pt idx="0">
                  <c:v>Michoacán</c:v>
                </c:pt>
                <c:pt idx="1">
                  <c:v>Veracruz</c:v>
                </c:pt>
                <c:pt idx="2">
                  <c:v>Yucatán</c:v>
                </c:pt>
                <c:pt idx="3">
                  <c:v>Ciudad de México</c:v>
                </c:pt>
                <c:pt idx="4">
                  <c:v>Sinaloa</c:v>
                </c:pt>
                <c:pt idx="5">
                  <c:v>Durango</c:v>
                </c:pt>
                <c:pt idx="6">
                  <c:v>Aguascalientes</c:v>
                </c:pt>
                <c:pt idx="7">
                  <c:v>Puebla</c:v>
                </c:pt>
                <c:pt idx="8">
                  <c:v>San Luis Potosí</c:v>
                </c:pt>
                <c:pt idx="9">
                  <c:v>Querétaro</c:v>
                </c:pt>
                <c:pt idx="10">
                  <c:v>Estado de México</c:v>
                </c:pt>
                <c:pt idx="11">
                  <c:v>Guanajuato</c:v>
                </c:pt>
                <c:pt idx="12">
                  <c:v>Sonora</c:v>
                </c:pt>
                <c:pt idx="13">
                  <c:v>Jalisco</c:v>
                </c:pt>
                <c:pt idx="14">
                  <c:v>Tamaulipas</c:v>
                </c:pt>
                <c:pt idx="15">
                  <c:v>Coahuila</c:v>
                </c:pt>
                <c:pt idx="16">
                  <c:v>Nuevo León</c:v>
                </c:pt>
                <c:pt idx="17">
                  <c:v>Baja California</c:v>
                </c:pt>
                <c:pt idx="18">
                  <c:v>Chihuahua</c:v>
                </c:pt>
              </c:strCache>
            </c:strRef>
          </c:cat>
          <c:val>
            <c:numRef>
              <c:f>'F115'!$B$6:$B$24</c:f>
              <c:numCache>
                <c:formatCode>0.0</c:formatCode>
                <c:ptCount val="19"/>
                <c:pt idx="0">
                  <c:v>0.2</c:v>
                </c:pt>
                <c:pt idx="1">
                  <c:v>0.6</c:v>
                </c:pt>
                <c:pt idx="2">
                  <c:v>0.7</c:v>
                </c:pt>
                <c:pt idx="3">
                  <c:v>1.1000000000000001</c:v>
                </c:pt>
                <c:pt idx="4">
                  <c:v>1.4</c:v>
                </c:pt>
                <c:pt idx="5">
                  <c:v>1.5</c:v>
                </c:pt>
                <c:pt idx="6">
                  <c:v>2</c:v>
                </c:pt>
                <c:pt idx="7">
                  <c:v>2.5</c:v>
                </c:pt>
                <c:pt idx="8">
                  <c:v>2.9</c:v>
                </c:pt>
                <c:pt idx="9">
                  <c:v>3.4</c:v>
                </c:pt>
                <c:pt idx="10">
                  <c:v>4.4000000000000004</c:v>
                </c:pt>
                <c:pt idx="11">
                  <c:v>5.9</c:v>
                </c:pt>
                <c:pt idx="12">
                  <c:v>6.1</c:v>
                </c:pt>
                <c:pt idx="13">
                  <c:v>6.6</c:v>
                </c:pt>
                <c:pt idx="14">
                  <c:v>8.5</c:v>
                </c:pt>
                <c:pt idx="15">
                  <c:v>8.9</c:v>
                </c:pt>
                <c:pt idx="16">
                  <c:v>9.9</c:v>
                </c:pt>
                <c:pt idx="17">
                  <c:v>13.1</c:v>
                </c:pt>
                <c:pt idx="18">
                  <c:v>14</c:v>
                </c:pt>
              </c:numCache>
            </c:numRef>
          </c:val>
          <c:extLst>
            <c:ext xmlns:c16="http://schemas.microsoft.com/office/drawing/2014/chart" uri="{C3380CC4-5D6E-409C-BE32-E72D297353CC}">
              <c16:uniqueId val="{00000024-263B-43F6-972D-3A781A85422C}"/>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CED-47C8-A062-7DDAB155DBC9}"/>
              </c:ext>
            </c:extLst>
          </c:dPt>
          <c:dPt>
            <c:idx val="1"/>
            <c:invertIfNegative val="0"/>
            <c:bubble3D val="0"/>
            <c:spPr>
              <a:solidFill>
                <a:srgbClr val="7C878E"/>
              </a:solidFill>
              <a:ln>
                <a:noFill/>
              </a:ln>
              <a:effectLst/>
            </c:spPr>
            <c:extLst>
              <c:ext xmlns:c16="http://schemas.microsoft.com/office/drawing/2014/chart" uri="{C3380CC4-5D6E-409C-BE32-E72D297353CC}">
                <c16:uniqueId val="{00000003-ECED-47C8-A062-7DDAB155DBC9}"/>
              </c:ext>
            </c:extLst>
          </c:dPt>
          <c:dPt>
            <c:idx val="2"/>
            <c:invertIfNegative val="0"/>
            <c:bubble3D val="0"/>
            <c:spPr>
              <a:solidFill>
                <a:srgbClr val="7C878E"/>
              </a:solidFill>
              <a:ln>
                <a:noFill/>
              </a:ln>
              <a:effectLst/>
            </c:spPr>
            <c:extLst>
              <c:ext xmlns:c16="http://schemas.microsoft.com/office/drawing/2014/chart" uri="{C3380CC4-5D6E-409C-BE32-E72D297353CC}">
                <c16:uniqueId val="{00000005-ECED-47C8-A062-7DDAB155DBC9}"/>
              </c:ext>
            </c:extLst>
          </c:dPt>
          <c:dPt>
            <c:idx val="3"/>
            <c:invertIfNegative val="0"/>
            <c:bubble3D val="0"/>
            <c:spPr>
              <a:solidFill>
                <a:srgbClr val="7C878E"/>
              </a:solidFill>
              <a:ln>
                <a:noFill/>
              </a:ln>
              <a:effectLst/>
            </c:spPr>
            <c:extLst>
              <c:ext xmlns:c16="http://schemas.microsoft.com/office/drawing/2014/chart" uri="{C3380CC4-5D6E-409C-BE32-E72D297353CC}">
                <c16:uniqueId val="{00000007-ECED-47C8-A062-7DDAB155DBC9}"/>
              </c:ext>
            </c:extLst>
          </c:dPt>
          <c:dPt>
            <c:idx val="4"/>
            <c:invertIfNegative val="0"/>
            <c:bubble3D val="0"/>
            <c:spPr>
              <a:solidFill>
                <a:srgbClr val="7C878E"/>
              </a:solidFill>
              <a:ln>
                <a:noFill/>
              </a:ln>
              <a:effectLst/>
            </c:spPr>
            <c:extLst>
              <c:ext xmlns:c16="http://schemas.microsoft.com/office/drawing/2014/chart" uri="{C3380CC4-5D6E-409C-BE32-E72D297353CC}">
                <c16:uniqueId val="{00000009-ECED-47C8-A062-7DDAB155DBC9}"/>
              </c:ext>
            </c:extLst>
          </c:dPt>
          <c:dPt>
            <c:idx val="5"/>
            <c:invertIfNegative val="0"/>
            <c:bubble3D val="0"/>
            <c:spPr>
              <a:solidFill>
                <a:srgbClr val="7C878E"/>
              </a:solidFill>
              <a:ln>
                <a:noFill/>
              </a:ln>
              <a:effectLst/>
            </c:spPr>
            <c:extLst>
              <c:ext xmlns:c16="http://schemas.microsoft.com/office/drawing/2014/chart" uri="{C3380CC4-5D6E-409C-BE32-E72D297353CC}">
                <c16:uniqueId val="{0000000B-ECED-47C8-A062-7DDAB155DBC9}"/>
              </c:ext>
            </c:extLst>
          </c:dPt>
          <c:dPt>
            <c:idx val="6"/>
            <c:invertIfNegative val="0"/>
            <c:bubble3D val="0"/>
            <c:spPr>
              <a:solidFill>
                <a:srgbClr val="7C878E"/>
              </a:solidFill>
              <a:ln>
                <a:noFill/>
              </a:ln>
              <a:effectLst/>
            </c:spPr>
            <c:extLst>
              <c:ext xmlns:c16="http://schemas.microsoft.com/office/drawing/2014/chart" uri="{C3380CC4-5D6E-409C-BE32-E72D297353CC}">
                <c16:uniqueId val="{0000000D-ECED-47C8-A062-7DDAB155DBC9}"/>
              </c:ext>
            </c:extLst>
          </c:dPt>
          <c:dPt>
            <c:idx val="7"/>
            <c:invertIfNegative val="0"/>
            <c:bubble3D val="0"/>
            <c:spPr>
              <a:solidFill>
                <a:srgbClr val="7C878E"/>
              </a:solidFill>
              <a:ln>
                <a:noFill/>
              </a:ln>
              <a:effectLst/>
            </c:spPr>
            <c:extLst>
              <c:ext xmlns:c16="http://schemas.microsoft.com/office/drawing/2014/chart" uri="{C3380CC4-5D6E-409C-BE32-E72D297353CC}">
                <c16:uniqueId val="{0000000F-ECED-47C8-A062-7DDAB155DBC9}"/>
              </c:ext>
            </c:extLst>
          </c:dPt>
          <c:dPt>
            <c:idx val="8"/>
            <c:invertIfNegative val="0"/>
            <c:bubble3D val="0"/>
            <c:spPr>
              <a:solidFill>
                <a:srgbClr val="7C878E"/>
              </a:solidFill>
              <a:ln>
                <a:noFill/>
              </a:ln>
              <a:effectLst/>
            </c:spPr>
            <c:extLst>
              <c:ext xmlns:c16="http://schemas.microsoft.com/office/drawing/2014/chart" uri="{C3380CC4-5D6E-409C-BE32-E72D297353CC}">
                <c16:uniqueId val="{00000011-ECED-47C8-A062-7DDAB155DBC9}"/>
              </c:ext>
            </c:extLst>
          </c:dPt>
          <c:dPt>
            <c:idx val="9"/>
            <c:invertIfNegative val="0"/>
            <c:bubble3D val="0"/>
            <c:spPr>
              <a:solidFill>
                <a:srgbClr val="7C878E"/>
              </a:solidFill>
              <a:ln>
                <a:noFill/>
              </a:ln>
              <a:effectLst/>
            </c:spPr>
            <c:extLst>
              <c:ext xmlns:c16="http://schemas.microsoft.com/office/drawing/2014/chart" uri="{C3380CC4-5D6E-409C-BE32-E72D297353CC}">
                <c16:uniqueId val="{00000013-ECED-47C8-A062-7DDAB155DBC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ECED-47C8-A062-7DDAB155DBC9}"/>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CED-47C8-A062-7DDAB155DBC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CED-47C8-A062-7DDAB155DBC9}"/>
              </c:ext>
            </c:extLst>
          </c:dPt>
          <c:dPt>
            <c:idx val="13"/>
            <c:invertIfNegative val="0"/>
            <c:bubble3D val="0"/>
            <c:spPr>
              <a:solidFill>
                <a:srgbClr val="7C878E"/>
              </a:solidFill>
              <a:ln>
                <a:noFill/>
              </a:ln>
              <a:effectLst/>
            </c:spPr>
            <c:extLst>
              <c:ext xmlns:c16="http://schemas.microsoft.com/office/drawing/2014/chart" uri="{C3380CC4-5D6E-409C-BE32-E72D297353CC}">
                <c16:uniqueId val="{0000001B-ECED-47C8-A062-7DDAB155DBC9}"/>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CED-47C8-A062-7DDAB155DBC9}"/>
              </c:ext>
            </c:extLst>
          </c:dPt>
          <c:dPt>
            <c:idx val="15"/>
            <c:invertIfNegative val="0"/>
            <c:bubble3D val="0"/>
            <c:spPr>
              <a:solidFill>
                <a:srgbClr val="95682B"/>
              </a:solidFill>
              <a:ln>
                <a:noFill/>
              </a:ln>
              <a:effectLst/>
            </c:spPr>
            <c:extLst>
              <c:ext xmlns:c16="http://schemas.microsoft.com/office/drawing/2014/chart" uri="{C3380CC4-5D6E-409C-BE32-E72D297353CC}">
                <c16:uniqueId val="{0000001F-ECED-47C8-A062-7DDAB155DBC9}"/>
              </c:ext>
            </c:extLst>
          </c:dPt>
          <c:dPt>
            <c:idx val="16"/>
            <c:invertIfNegative val="0"/>
            <c:bubble3D val="0"/>
            <c:spPr>
              <a:solidFill>
                <a:srgbClr val="7C878E"/>
              </a:solidFill>
              <a:ln>
                <a:noFill/>
              </a:ln>
              <a:effectLst/>
            </c:spPr>
            <c:extLst>
              <c:ext xmlns:c16="http://schemas.microsoft.com/office/drawing/2014/chart" uri="{C3380CC4-5D6E-409C-BE32-E72D297353CC}">
                <c16:uniqueId val="{00000021-ECED-47C8-A062-7DDAB155DBC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ECED-47C8-A062-7DDAB155DBC9}"/>
              </c:ext>
            </c:extLst>
          </c:dPt>
          <c:dPt>
            <c:idx val="24"/>
            <c:invertIfNegative val="0"/>
            <c:bubble3D val="0"/>
            <c:spPr>
              <a:solidFill>
                <a:srgbClr val="FBBB27"/>
              </a:solidFill>
              <a:ln>
                <a:noFill/>
              </a:ln>
              <a:effectLst/>
            </c:spPr>
            <c:extLst>
              <c:ext xmlns:c16="http://schemas.microsoft.com/office/drawing/2014/chart" uri="{C3380CC4-5D6E-409C-BE32-E72D297353CC}">
                <c16:uniqueId val="{00000025-ECED-47C8-A062-7DDAB155DBC9}"/>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'F116'!$B$7:$B$39</c:f>
              <c:strCache>
                <c:ptCount val="33"/>
                <c:pt idx="0">
                  <c:v>Quintana Roo</c:v>
                </c:pt>
                <c:pt idx="1">
                  <c:v>Baja California Sur</c:v>
                </c:pt>
                <c:pt idx="2">
                  <c:v>Campeche</c:v>
                </c:pt>
                <c:pt idx="3">
                  <c:v>Sinaloa</c:v>
                </c:pt>
                <c:pt idx="4">
                  <c:v>Colima</c:v>
                </c:pt>
                <c:pt idx="5">
                  <c:v>Veracruz</c:v>
                </c:pt>
                <c:pt idx="6">
                  <c:v>Puebla</c:v>
                </c:pt>
                <c:pt idx="7">
                  <c:v>Oaxaca</c:v>
                </c:pt>
                <c:pt idx="8">
                  <c:v>Guanajuato</c:v>
                </c:pt>
                <c:pt idx="9">
                  <c:v>Querétaro</c:v>
                </c:pt>
                <c:pt idx="10">
                  <c:v>Nayarit</c:v>
                </c:pt>
                <c:pt idx="11">
                  <c:v>Michoacán</c:v>
                </c:pt>
                <c:pt idx="12">
                  <c:v>Sonora</c:v>
                </c:pt>
                <c:pt idx="13">
                  <c:v>Ciudad de México</c:v>
                </c:pt>
                <c:pt idx="14">
                  <c:v>Aguascalientes</c:v>
                </c:pt>
                <c:pt idx="15">
                  <c:v>Nacional</c:v>
                </c:pt>
                <c:pt idx="16">
                  <c:v>Coahuila</c:v>
                </c:pt>
                <c:pt idx="17">
                  <c:v>Nuevo León</c:v>
                </c:pt>
                <c:pt idx="18">
                  <c:v>Tabasco</c:v>
                </c:pt>
                <c:pt idx="19">
                  <c:v>Zacatecas</c:v>
                </c:pt>
                <c:pt idx="20">
                  <c:v>Guerrero</c:v>
                </c:pt>
                <c:pt idx="21">
                  <c:v>Yucatán</c:v>
                </c:pt>
                <c:pt idx="22">
                  <c:v>Morelos</c:v>
                </c:pt>
                <c:pt idx="23">
                  <c:v>Chiapas</c:v>
                </c:pt>
                <c:pt idx="24">
                  <c:v>Jalisco</c:v>
                </c:pt>
                <c:pt idx="25">
                  <c:v>Baja California</c:v>
                </c:pt>
                <c:pt idx="26">
                  <c:v>Chihuahua</c:v>
                </c:pt>
                <c:pt idx="27">
                  <c:v>Durango</c:v>
                </c:pt>
                <c:pt idx="28">
                  <c:v>Tamaulipas</c:v>
                </c:pt>
                <c:pt idx="29">
                  <c:v>San Luis Potosí</c:v>
                </c:pt>
                <c:pt idx="30">
                  <c:v>Hidalgo</c:v>
                </c:pt>
                <c:pt idx="31">
                  <c:v>Estado de México</c:v>
                </c:pt>
                <c:pt idx="32">
                  <c:v>Tlaxcala</c:v>
                </c:pt>
              </c:strCache>
            </c:strRef>
          </c:cat>
          <c:val>
            <c:numRef>
              <c:f>'F116'!$C$7:$C$39</c:f>
              <c:numCache>
                <c:formatCode>0.00</c:formatCode>
                <c:ptCount val="33"/>
                <c:pt idx="0">
                  <c:v>-19.756915090864752</c:v>
                </c:pt>
                <c:pt idx="1">
                  <c:v>-16.248322073659978</c:v>
                </c:pt>
                <c:pt idx="2">
                  <c:v>-16.150357275345595</c:v>
                </c:pt>
                <c:pt idx="3">
                  <c:v>-12.064095740194398</c:v>
                </c:pt>
                <c:pt idx="4">
                  <c:v>-10.256761918003178</c:v>
                </c:pt>
                <c:pt idx="5">
                  <c:v>-10.176208560236336</c:v>
                </c:pt>
                <c:pt idx="6">
                  <c:v>-9.969727373984842</c:v>
                </c:pt>
                <c:pt idx="7">
                  <c:v>-9.6820104858298706</c:v>
                </c:pt>
                <c:pt idx="8">
                  <c:v>-9.3702992072827076</c:v>
                </c:pt>
                <c:pt idx="9">
                  <c:v>-8.7916125284108553</c:v>
                </c:pt>
                <c:pt idx="10">
                  <c:v>-8.1394237494122557</c:v>
                </c:pt>
                <c:pt idx="11">
                  <c:v>-7.5865562001967524</c:v>
                </c:pt>
                <c:pt idx="12">
                  <c:v>-7.4151301911311318</c:v>
                </c:pt>
                <c:pt idx="13">
                  <c:v>-6.8745460543405832</c:v>
                </c:pt>
                <c:pt idx="14">
                  <c:v>-5.381041953022649</c:v>
                </c:pt>
                <c:pt idx="15">
                  <c:v>-4.4658264675376014</c:v>
                </c:pt>
                <c:pt idx="16">
                  <c:v>-3.7586367466789192</c:v>
                </c:pt>
                <c:pt idx="17">
                  <c:v>-3.6637527867366142</c:v>
                </c:pt>
                <c:pt idx="18">
                  <c:v>-3.3102211741452399</c:v>
                </c:pt>
                <c:pt idx="19">
                  <c:v>-2.7630381965364252</c:v>
                </c:pt>
                <c:pt idx="20">
                  <c:v>-2.4181377649964118</c:v>
                </c:pt>
                <c:pt idx="21">
                  <c:v>-1.7871107447543029</c:v>
                </c:pt>
                <c:pt idx="22">
                  <c:v>0.11412731706765247</c:v>
                </c:pt>
                <c:pt idx="23">
                  <c:v>0.46712514186665793</c:v>
                </c:pt>
                <c:pt idx="24">
                  <c:v>1.2498205855108218</c:v>
                </c:pt>
                <c:pt idx="25">
                  <c:v>3.7861629269966635</c:v>
                </c:pt>
                <c:pt idx="26">
                  <c:v>4.4568530572844933</c:v>
                </c:pt>
                <c:pt idx="27">
                  <c:v>4.6709994849869911</c:v>
                </c:pt>
                <c:pt idx="28">
                  <c:v>6.1915516578322629</c:v>
                </c:pt>
                <c:pt idx="29">
                  <c:v>7.2882623297113218</c:v>
                </c:pt>
                <c:pt idx="30">
                  <c:v>10.79012922982813</c:v>
                </c:pt>
                <c:pt idx="31">
                  <c:v>14.353813934871077</c:v>
                </c:pt>
                <c:pt idx="32">
                  <c:v>15.081280575825309</c:v>
                </c:pt>
              </c:numCache>
            </c:numRef>
          </c:val>
          <c:extLst>
            <c:ext xmlns:c16="http://schemas.microsoft.com/office/drawing/2014/chart" uri="{C3380CC4-5D6E-409C-BE32-E72D297353CC}">
              <c16:uniqueId val="{00000026-ECED-47C8-A062-7DDAB155DBC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'F9-11'!$B$7</c:f>
              <c:strCache>
                <c:ptCount val="1"/>
                <c:pt idx="0">
                  <c:v>Número de cabezas</c:v>
                </c:pt>
              </c:strCache>
            </c:strRef>
          </c:tx>
          <c:spPr>
            <a:solidFill>
              <a:srgbClr val="FBBB2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'F9-11'!$C$6:$F$6</c:f>
              <c:strCache>
                <c:ptCount val="4"/>
                <c:pt idx="0">
                  <c:v>Ganado bovino</c:v>
                </c:pt>
                <c:pt idx="1">
                  <c:v>Ganado caprino</c:v>
                </c:pt>
                <c:pt idx="2">
                  <c:v>Ganado ovino</c:v>
                </c:pt>
                <c:pt idx="3">
                  <c:v>Ganado porcino</c:v>
                </c:pt>
              </c:strCache>
            </c:strRef>
          </c:cat>
          <c:val>
            <c:numRef>
              <c:f>'F9-11'!$C$7:$F$7</c:f>
              <c:numCache>
                <c:formatCode>_-* #,##0_-;\-* #,##0_-;_-* "-"??_-;_-@_-</c:formatCode>
                <c:ptCount val="4"/>
                <c:pt idx="0">
                  <c:v>38225</c:v>
                </c:pt>
                <c:pt idx="1">
                  <c:v>442</c:v>
                </c:pt>
                <c:pt idx="2">
                  <c:v>1336</c:v>
                </c:pt>
                <c:pt idx="3">
                  <c:v>83913</c:v>
                </c:pt>
              </c:numCache>
            </c:numRef>
          </c:val>
          <c:extLst>
            <c:ext xmlns:c16="http://schemas.microsoft.com/office/drawing/2014/chart" uri="{C3380CC4-5D6E-409C-BE32-E72D297353CC}">
              <c16:uniqueId val="{00000000-3E49-4D18-A664-5F5C9CCC960B}"/>
            </c:ext>
          </c:extLst>
        </c:ser>
        <c:dLbls>
          <c:dLblPos val="outEnd"/>
          <c:showLegendKey val="0"/>
          <c:showVal val="1"/>
          <c:showCatName val="0"/>
          <c:showSerName val="0"/>
          <c:showPercent val="0"/>
          <c:showBubbleSize val="0"/>
        </c:dLbls>
        <c:gapWidth val="219"/>
        <c:overlap val="-27"/>
        <c:axId val="1433114720"/>
        <c:axId val="1433113472"/>
      </c:barChart>
      <c:catAx>
        <c:axId val="1433114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433113472"/>
        <c:crosses val="autoZero"/>
        <c:auto val="1"/>
        <c:lblAlgn val="ctr"/>
        <c:lblOffset val="100"/>
        <c:noMultiLvlLbl val="0"/>
      </c:catAx>
      <c:valAx>
        <c:axId val="1433113472"/>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433114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0C76-4115-888D-441DC973D168}"/>
              </c:ext>
            </c:extLst>
          </c:dPt>
          <c:dPt>
            <c:idx val="1"/>
            <c:invertIfNegative val="0"/>
            <c:bubble3D val="0"/>
            <c:spPr>
              <a:solidFill>
                <a:srgbClr val="7C878E"/>
              </a:solidFill>
              <a:ln>
                <a:noFill/>
              </a:ln>
              <a:effectLst/>
            </c:spPr>
            <c:extLst>
              <c:ext xmlns:c16="http://schemas.microsoft.com/office/drawing/2014/chart" uri="{C3380CC4-5D6E-409C-BE32-E72D297353CC}">
                <c16:uniqueId val="{00000003-0C76-4115-888D-441DC973D168}"/>
              </c:ext>
            </c:extLst>
          </c:dPt>
          <c:dPt>
            <c:idx val="2"/>
            <c:invertIfNegative val="0"/>
            <c:bubble3D val="0"/>
            <c:spPr>
              <a:solidFill>
                <a:srgbClr val="7C878E"/>
              </a:solidFill>
              <a:ln>
                <a:noFill/>
              </a:ln>
              <a:effectLst/>
            </c:spPr>
            <c:extLst>
              <c:ext xmlns:c16="http://schemas.microsoft.com/office/drawing/2014/chart" uri="{C3380CC4-5D6E-409C-BE32-E72D297353CC}">
                <c16:uniqueId val="{00000005-0C76-4115-888D-441DC973D168}"/>
              </c:ext>
            </c:extLst>
          </c:dPt>
          <c:dPt>
            <c:idx val="3"/>
            <c:invertIfNegative val="0"/>
            <c:bubble3D val="0"/>
            <c:spPr>
              <a:solidFill>
                <a:srgbClr val="7C878E"/>
              </a:solidFill>
              <a:ln>
                <a:noFill/>
              </a:ln>
              <a:effectLst/>
            </c:spPr>
            <c:extLst>
              <c:ext xmlns:c16="http://schemas.microsoft.com/office/drawing/2014/chart" uri="{C3380CC4-5D6E-409C-BE32-E72D297353CC}">
                <c16:uniqueId val="{00000007-0C76-4115-888D-441DC973D168}"/>
              </c:ext>
            </c:extLst>
          </c:dPt>
          <c:dPt>
            <c:idx val="4"/>
            <c:invertIfNegative val="0"/>
            <c:bubble3D val="0"/>
            <c:spPr>
              <a:solidFill>
                <a:srgbClr val="7C878E"/>
              </a:solidFill>
              <a:ln>
                <a:noFill/>
              </a:ln>
              <a:effectLst/>
            </c:spPr>
            <c:extLst>
              <c:ext xmlns:c16="http://schemas.microsoft.com/office/drawing/2014/chart" uri="{C3380CC4-5D6E-409C-BE32-E72D297353CC}">
                <c16:uniqueId val="{00000009-0C76-4115-888D-441DC973D168}"/>
              </c:ext>
            </c:extLst>
          </c:dPt>
          <c:dPt>
            <c:idx val="5"/>
            <c:invertIfNegative val="0"/>
            <c:bubble3D val="0"/>
            <c:spPr>
              <a:solidFill>
                <a:srgbClr val="FBBB27"/>
              </a:solidFill>
              <a:ln>
                <a:noFill/>
              </a:ln>
              <a:effectLst/>
            </c:spPr>
            <c:extLst>
              <c:ext xmlns:c16="http://schemas.microsoft.com/office/drawing/2014/chart" uri="{C3380CC4-5D6E-409C-BE32-E72D297353CC}">
                <c16:uniqueId val="{0000000B-0C76-4115-888D-441DC973D168}"/>
              </c:ext>
            </c:extLst>
          </c:dPt>
          <c:dPt>
            <c:idx val="6"/>
            <c:invertIfNegative val="0"/>
            <c:bubble3D val="0"/>
            <c:spPr>
              <a:solidFill>
                <a:srgbClr val="7C878E"/>
              </a:solidFill>
              <a:ln>
                <a:noFill/>
              </a:ln>
              <a:effectLst/>
            </c:spPr>
            <c:extLst>
              <c:ext xmlns:c16="http://schemas.microsoft.com/office/drawing/2014/chart" uri="{C3380CC4-5D6E-409C-BE32-E72D297353CC}">
                <c16:uniqueId val="{0000000D-0C76-4115-888D-441DC973D168}"/>
              </c:ext>
            </c:extLst>
          </c:dPt>
          <c:dPt>
            <c:idx val="7"/>
            <c:invertIfNegative val="0"/>
            <c:bubble3D val="0"/>
            <c:spPr>
              <a:solidFill>
                <a:srgbClr val="7C878E"/>
              </a:solidFill>
              <a:ln>
                <a:noFill/>
              </a:ln>
              <a:effectLst/>
            </c:spPr>
            <c:extLst>
              <c:ext xmlns:c16="http://schemas.microsoft.com/office/drawing/2014/chart" uri="{C3380CC4-5D6E-409C-BE32-E72D297353CC}">
                <c16:uniqueId val="{0000000F-0C76-4115-888D-441DC973D168}"/>
              </c:ext>
            </c:extLst>
          </c:dPt>
          <c:dPt>
            <c:idx val="8"/>
            <c:invertIfNegative val="0"/>
            <c:bubble3D val="0"/>
            <c:spPr>
              <a:solidFill>
                <a:srgbClr val="7C878E"/>
              </a:solidFill>
              <a:ln>
                <a:noFill/>
              </a:ln>
              <a:effectLst/>
            </c:spPr>
            <c:extLst>
              <c:ext xmlns:c16="http://schemas.microsoft.com/office/drawing/2014/chart" uri="{C3380CC4-5D6E-409C-BE32-E72D297353CC}">
                <c16:uniqueId val="{00000011-0C76-4115-888D-441DC973D168}"/>
              </c:ext>
            </c:extLst>
          </c:dPt>
          <c:dPt>
            <c:idx val="9"/>
            <c:invertIfNegative val="0"/>
            <c:bubble3D val="0"/>
            <c:spPr>
              <a:solidFill>
                <a:srgbClr val="7C878E"/>
              </a:solidFill>
              <a:ln>
                <a:noFill/>
              </a:ln>
              <a:effectLst/>
            </c:spPr>
            <c:extLst>
              <c:ext xmlns:c16="http://schemas.microsoft.com/office/drawing/2014/chart" uri="{C3380CC4-5D6E-409C-BE32-E72D297353CC}">
                <c16:uniqueId val="{00000013-0C76-4115-888D-441DC973D168}"/>
              </c:ext>
            </c:extLst>
          </c:dPt>
          <c:dPt>
            <c:idx val="10"/>
            <c:invertIfNegative val="0"/>
            <c:bubble3D val="0"/>
            <c:spPr>
              <a:solidFill>
                <a:srgbClr val="7C878E"/>
              </a:solidFill>
              <a:ln>
                <a:noFill/>
              </a:ln>
              <a:effectLst/>
            </c:spPr>
            <c:extLst>
              <c:ext xmlns:c16="http://schemas.microsoft.com/office/drawing/2014/chart" uri="{C3380CC4-5D6E-409C-BE32-E72D297353CC}">
                <c16:uniqueId val="{00000015-0C76-4115-888D-441DC973D168}"/>
              </c:ext>
            </c:extLst>
          </c:dPt>
          <c:dPt>
            <c:idx val="11"/>
            <c:invertIfNegative val="0"/>
            <c:bubble3D val="0"/>
            <c:spPr>
              <a:solidFill>
                <a:srgbClr val="95682B"/>
              </a:solidFill>
              <a:ln>
                <a:noFill/>
              </a:ln>
              <a:effectLst/>
            </c:spPr>
            <c:extLst>
              <c:ext xmlns:c16="http://schemas.microsoft.com/office/drawing/2014/chart" uri="{C3380CC4-5D6E-409C-BE32-E72D297353CC}">
                <c16:uniqueId val="{00000017-0C76-4115-888D-441DC973D168}"/>
              </c:ext>
            </c:extLst>
          </c:dPt>
          <c:dPt>
            <c:idx val="12"/>
            <c:invertIfNegative val="0"/>
            <c:bubble3D val="0"/>
            <c:spPr>
              <a:solidFill>
                <a:srgbClr val="7C878E"/>
              </a:solidFill>
              <a:ln>
                <a:noFill/>
              </a:ln>
              <a:effectLst/>
            </c:spPr>
            <c:extLst>
              <c:ext xmlns:c16="http://schemas.microsoft.com/office/drawing/2014/chart" uri="{C3380CC4-5D6E-409C-BE32-E72D297353CC}">
                <c16:uniqueId val="{00000019-0C76-4115-888D-441DC973D168}"/>
              </c:ext>
            </c:extLst>
          </c:dPt>
          <c:dPt>
            <c:idx val="13"/>
            <c:invertIfNegative val="0"/>
            <c:bubble3D val="0"/>
            <c:spPr>
              <a:solidFill>
                <a:srgbClr val="7C878E"/>
              </a:solidFill>
              <a:ln>
                <a:noFill/>
              </a:ln>
              <a:effectLst/>
            </c:spPr>
            <c:extLst>
              <c:ext xmlns:c16="http://schemas.microsoft.com/office/drawing/2014/chart" uri="{C3380CC4-5D6E-409C-BE32-E72D297353CC}">
                <c16:uniqueId val="{0000001B-0C76-4115-888D-441DC973D168}"/>
              </c:ext>
            </c:extLst>
          </c:dPt>
          <c:dPt>
            <c:idx val="14"/>
            <c:invertIfNegative val="0"/>
            <c:bubble3D val="0"/>
            <c:spPr>
              <a:solidFill>
                <a:srgbClr val="7C878E"/>
              </a:solidFill>
              <a:ln>
                <a:noFill/>
              </a:ln>
              <a:effectLst/>
            </c:spPr>
            <c:extLst>
              <c:ext xmlns:c16="http://schemas.microsoft.com/office/drawing/2014/chart" uri="{C3380CC4-5D6E-409C-BE32-E72D297353CC}">
                <c16:uniqueId val="{0000001D-0C76-4115-888D-441DC973D168}"/>
              </c:ext>
            </c:extLst>
          </c:dPt>
          <c:dPt>
            <c:idx val="15"/>
            <c:invertIfNegative val="0"/>
            <c:bubble3D val="0"/>
            <c:spPr>
              <a:solidFill>
                <a:srgbClr val="7C878E"/>
              </a:solidFill>
              <a:ln>
                <a:noFill/>
              </a:ln>
              <a:effectLst/>
            </c:spPr>
            <c:extLst>
              <c:ext xmlns:c16="http://schemas.microsoft.com/office/drawing/2014/chart" uri="{C3380CC4-5D6E-409C-BE32-E72D297353CC}">
                <c16:uniqueId val="{0000001F-0C76-4115-888D-441DC973D168}"/>
              </c:ext>
            </c:extLst>
          </c:dPt>
          <c:dPt>
            <c:idx val="16"/>
            <c:invertIfNegative val="0"/>
            <c:bubble3D val="0"/>
            <c:spPr>
              <a:solidFill>
                <a:srgbClr val="7C878E"/>
              </a:solidFill>
              <a:ln>
                <a:noFill/>
              </a:ln>
              <a:effectLst/>
            </c:spPr>
            <c:extLst>
              <c:ext xmlns:c16="http://schemas.microsoft.com/office/drawing/2014/chart" uri="{C3380CC4-5D6E-409C-BE32-E72D297353CC}">
                <c16:uniqueId val="{00000021-0C76-4115-888D-441DC973D168}"/>
              </c:ext>
            </c:extLst>
          </c:dPt>
          <c:dPt>
            <c:idx val="17"/>
            <c:invertIfNegative val="0"/>
            <c:bubble3D val="0"/>
            <c:spPr>
              <a:solidFill>
                <a:srgbClr val="7C878E"/>
              </a:solidFill>
              <a:ln>
                <a:noFill/>
              </a:ln>
              <a:effectLst/>
            </c:spPr>
            <c:extLst>
              <c:ext xmlns:c16="http://schemas.microsoft.com/office/drawing/2014/chart" uri="{C3380CC4-5D6E-409C-BE32-E72D297353CC}">
                <c16:uniqueId val="{00000023-0C76-4115-888D-441DC973D168}"/>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'F117'!$B$7:$B$39</c:f>
              <c:strCache>
                <c:ptCount val="33"/>
                <c:pt idx="0">
                  <c:v>Campeche</c:v>
                </c:pt>
                <c:pt idx="1">
                  <c:v>Quintana Roo</c:v>
                </c:pt>
                <c:pt idx="2">
                  <c:v>Hidalgo</c:v>
                </c:pt>
                <c:pt idx="3">
                  <c:v>Ciudad de México</c:v>
                </c:pt>
                <c:pt idx="4">
                  <c:v>Chiapas</c:v>
                </c:pt>
                <c:pt idx="5">
                  <c:v>Jalisco</c:v>
                </c:pt>
                <c:pt idx="6">
                  <c:v>Morelos</c:v>
                </c:pt>
                <c:pt idx="7">
                  <c:v>Nuevo León</c:v>
                </c:pt>
                <c:pt idx="8">
                  <c:v>Yucatán</c:v>
                </c:pt>
                <c:pt idx="9">
                  <c:v>Guanajuato</c:v>
                </c:pt>
                <c:pt idx="10">
                  <c:v>Chihuahua</c:v>
                </c:pt>
                <c:pt idx="11">
                  <c:v>Nacional</c:v>
                </c:pt>
                <c:pt idx="12">
                  <c:v>Veracruz</c:v>
                </c:pt>
                <c:pt idx="13">
                  <c:v>Puebla</c:v>
                </c:pt>
                <c:pt idx="14">
                  <c:v>Sinaloa</c:v>
                </c:pt>
                <c:pt idx="15">
                  <c:v>Baja California</c:v>
                </c:pt>
                <c:pt idx="16">
                  <c:v>México</c:v>
                </c:pt>
                <c:pt idx="17">
                  <c:v>Baja California Sur</c:v>
                </c:pt>
                <c:pt idx="18">
                  <c:v>Guerrero</c:v>
                </c:pt>
                <c:pt idx="19">
                  <c:v>Sonora</c:v>
                </c:pt>
                <c:pt idx="20">
                  <c:v>Tabasco</c:v>
                </c:pt>
                <c:pt idx="21">
                  <c:v>Coahuila</c:v>
                </c:pt>
                <c:pt idx="22">
                  <c:v>Tamaulipas</c:v>
                </c:pt>
                <c:pt idx="23">
                  <c:v>Oaxaca</c:v>
                </c:pt>
                <c:pt idx="24">
                  <c:v>Durango</c:v>
                </c:pt>
                <c:pt idx="25">
                  <c:v>Querétaro</c:v>
                </c:pt>
                <c:pt idx="26">
                  <c:v>Michoacán</c:v>
                </c:pt>
                <c:pt idx="27">
                  <c:v>Tlaxcala</c:v>
                </c:pt>
                <c:pt idx="28">
                  <c:v>Colima</c:v>
                </c:pt>
                <c:pt idx="29">
                  <c:v>Zacatecas</c:v>
                </c:pt>
                <c:pt idx="30">
                  <c:v>Aguascalientes</c:v>
                </c:pt>
                <c:pt idx="31">
                  <c:v>San Luis Potosí</c:v>
                </c:pt>
                <c:pt idx="32">
                  <c:v>Nayarit</c:v>
                </c:pt>
              </c:strCache>
            </c:strRef>
          </c:cat>
          <c:val>
            <c:numRef>
              <c:f>'F117'!$C$7:$C$39</c:f>
              <c:numCache>
                <c:formatCode>0.00</c:formatCode>
                <c:ptCount val="33"/>
                <c:pt idx="0">
                  <c:v>-10.899167938105046</c:v>
                </c:pt>
                <c:pt idx="1">
                  <c:v>-8.9550804934244983</c:v>
                </c:pt>
                <c:pt idx="2">
                  <c:v>-6.3342595782886519</c:v>
                </c:pt>
                <c:pt idx="3">
                  <c:v>-5.0494532360096027</c:v>
                </c:pt>
                <c:pt idx="4">
                  <c:v>-4.946393267751052</c:v>
                </c:pt>
                <c:pt idx="5">
                  <c:v>-3.9324986912061504</c:v>
                </c:pt>
                <c:pt idx="6">
                  <c:v>-3.8062184000930732</c:v>
                </c:pt>
                <c:pt idx="7">
                  <c:v>-3.3873987814081534</c:v>
                </c:pt>
                <c:pt idx="8">
                  <c:v>-3.2544233059745591</c:v>
                </c:pt>
                <c:pt idx="9">
                  <c:v>-3.0727009277678867</c:v>
                </c:pt>
                <c:pt idx="10">
                  <c:v>-2.5022962051888848</c:v>
                </c:pt>
                <c:pt idx="11">
                  <c:v>-2.249015186463835</c:v>
                </c:pt>
                <c:pt idx="12">
                  <c:v>-2.2065675291232139</c:v>
                </c:pt>
                <c:pt idx="13">
                  <c:v>-1.8849080538983809</c:v>
                </c:pt>
                <c:pt idx="14">
                  <c:v>-1.1594586421521731</c:v>
                </c:pt>
                <c:pt idx="15">
                  <c:v>-1.0215324463941551</c:v>
                </c:pt>
                <c:pt idx="16">
                  <c:v>-1.0107132437745163</c:v>
                </c:pt>
                <c:pt idx="17">
                  <c:v>-0.87988969746924472</c:v>
                </c:pt>
                <c:pt idx="18">
                  <c:v>-0.71761351374943094</c:v>
                </c:pt>
                <c:pt idx="19">
                  <c:v>-0.3388153255895488</c:v>
                </c:pt>
                <c:pt idx="20">
                  <c:v>-0.10761283617418045</c:v>
                </c:pt>
                <c:pt idx="21">
                  <c:v>0.38668607222796147</c:v>
                </c:pt>
                <c:pt idx="22">
                  <c:v>1.3769276505624228</c:v>
                </c:pt>
                <c:pt idx="23">
                  <c:v>1.4323570066032441</c:v>
                </c:pt>
                <c:pt idx="24">
                  <c:v>1.5473522710062182</c:v>
                </c:pt>
                <c:pt idx="25">
                  <c:v>1.5484075115417024</c:v>
                </c:pt>
                <c:pt idx="26">
                  <c:v>1.6735206083264949</c:v>
                </c:pt>
                <c:pt idx="27">
                  <c:v>2.0544903837014319</c:v>
                </c:pt>
                <c:pt idx="28">
                  <c:v>4.2681723600071617</c:v>
                </c:pt>
                <c:pt idx="29">
                  <c:v>4.4921044515762132</c:v>
                </c:pt>
                <c:pt idx="30">
                  <c:v>4.5364891004425614</c:v>
                </c:pt>
                <c:pt idx="31">
                  <c:v>4.8393301105003346</c:v>
                </c:pt>
                <c:pt idx="32">
                  <c:v>8.4547777309142038</c:v>
                </c:pt>
              </c:numCache>
            </c:numRef>
          </c:val>
          <c:extLst>
            <c:ext xmlns:c16="http://schemas.microsoft.com/office/drawing/2014/chart" uri="{C3380CC4-5D6E-409C-BE32-E72D297353CC}">
              <c16:uniqueId val="{00000024-0C76-4115-888D-441DC973D168}"/>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5E8-460D-9AC8-06CEC6022A45}"/>
              </c:ext>
            </c:extLst>
          </c:dPt>
          <c:dPt>
            <c:idx val="1"/>
            <c:invertIfNegative val="0"/>
            <c:bubble3D val="0"/>
            <c:spPr>
              <a:solidFill>
                <a:srgbClr val="7C878E"/>
              </a:solidFill>
              <a:ln>
                <a:noFill/>
              </a:ln>
              <a:effectLst/>
            </c:spPr>
            <c:extLst>
              <c:ext xmlns:c16="http://schemas.microsoft.com/office/drawing/2014/chart" uri="{C3380CC4-5D6E-409C-BE32-E72D297353CC}">
                <c16:uniqueId val="{00000003-A5E8-460D-9AC8-06CEC6022A45}"/>
              </c:ext>
            </c:extLst>
          </c:dPt>
          <c:dPt>
            <c:idx val="2"/>
            <c:invertIfNegative val="0"/>
            <c:bubble3D val="0"/>
            <c:spPr>
              <a:solidFill>
                <a:srgbClr val="7C878E"/>
              </a:solidFill>
              <a:ln>
                <a:noFill/>
              </a:ln>
              <a:effectLst/>
            </c:spPr>
            <c:extLst>
              <c:ext xmlns:c16="http://schemas.microsoft.com/office/drawing/2014/chart" uri="{C3380CC4-5D6E-409C-BE32-E72D297353CC}">
                <c16:uniqueId val="{00000005-A5E8-460D-9AC8-06CEC6022A45}"/>
              </c:ext>
            </c:extLst>
          </c:dPt>
          <c:dPt>
            <c:idx val="3"/>
            <c:invertIfNegative val="0"/>
            <c:bubble3D val="0"/>
            <c:spPr>
              <a:solidFill>
                <a:srgbClr val="7C878E"/>
              </a:solidFill>
              <a:ln>
                <a:noFill/>
              </a:ln>
              <a:effectLst/>
            </c:spPr>
            <c:extLst>
              <c:ext xmlns:c16="http://schemas.microsoft.com/office/drawing/2014/chart" uri="{C3380CC4-5D6E-409C-BE32-E72D297353CC}">
                <c16:uniqueId val="{00000007-A5E8-460D-9AC8-06CEC6022A45}"/>
              </c:ext>
            </c:extLst>
          </c:dPt>
          <c:dPt>
            <c:idx val="4"/>
            <c:invertIfNegative val="0"/>
            <c:bubble3D val="0"/>
            <c:spPr>
              <a:solidFill>
                <a:srgbClr val="7C878E"/>
              </a:solidFill>
              <a:ln>
                <a:noFill/>
              </a:ln>
              <a:effectLst/>
            </c:spPr>
            <c:extLst>
              <c:ext xmlns:c16="http://schemas.microsoft.com/office/drawing/2014/chart" uri="{C3380CC4-5D6E-409C-BE32-E72D297353CC}">
                <c16:uniqueId val="{00000009-A5E8-460D-9AC8-06CEC6022A45}"/>
              </c:ext>
            </c:extLst>
          </c:dPt>
          <c:dPt>
            <c:idx val="5"/>
            <c:invertIfNegative val="0"/>
            <c:bubble3D val="0"/>
            <c:spPr>
              <a:solidFill>
                <a:srgbClr val="7C878E"/>
              </a:solidFill>
              <a:ln>
                <a:noFill/>
              </a:ln>
              <a:effectLst/>
            </c:spPr>
            <c:extLst>
              <c:ext xmlns:c16="http://schemas.microsoft.com/office/drawing/2014/chart" uri="{C3380CC4-5D6E-409C-BE32-E72D297353CC}">
                <c16:uniqueId val="{0000000B-A5E8-460D-9AC8-06CEC6022A45}"/>
              </c:ext>
            </c:extLst>
          </c:dPt>
          <c:dPt>
            <c:idx val="6"/>
            <c:invertIfNegative val="0"/>
            <c:bubble3D val="0"/>
            <c:spPr>
              <a:solidFill>
                <a:srgbClr val="7C878E"/>
              </a:solidFill>
              <a:ln>
                <a:noFill/>
              </a:ln>
              <a:effectLst/>
            </c:spPr>
            <c:extLst>
              <c:ext xmlns:c16="http://schemas.microsoft.com/office/drawing/2014/chart" uri="{C3380CC4-5D6E-409C-BE32-E72D297353CC}">
                <c16:uniqueId val="{0000000D-A5E8-460D-9AC8-06CEC6022A45}"/>
              </c:ext>
            </c:extLst>
          </c:dPt>
          <c:dPt>
            <c:idx val="7"/>
            <c:invertIfNegative val="0"/>
            <c:bubble3D val="0"/>
            <c:spPr>
              <a:solidFill>
                <a:srgbClr val="7C878E"/>
              </a:solidFill>
              <a:ln>
                <a:noFill/>
              </a:ln>
              <a:effectLst/>
            </c:spPr>
            <c:extLst>
              <c:ext xmlns:c16="http://schemas.microsoft.com/office/drawing/2014/chart" uri="{C3380CC4-5D6E-409C-BE32-E72D297353CC}">
                <c16:uniqueId val="{0000000F-A5E8-460D-9AC8-06CEC6022A45}"/>
              </c:ext>
            </c:extLst>
          </c:dPt>
          <c:dPt>
            <c:idx val="8"/>
            <c:invertIfNegative val="0"/>
            <c:bubble3D val="0"/>
            <c:spPr>
              <a:solidFill>
                <a:srgbClr val="7C878E"/>
              </a:solidFill>
              <a:ln>
                <a:noFill/>
              </a:ln>
              <a:effectLst/>
            </c:spPr>
            <c:extLst>
              <c:ext xmlns:c16="http://schemas.microsoft.com/office/drawing/2014/chart" uri="{C3380CC4-5D6E-409C-BE32-E72D297353CC}">
                <c16:uniqueId val="{00000011-A5E8-460D-9AC8-06CEC6022A45}"/>
              </c:ext>
            </c:extLst>
          </c:dPt>
          <c:dPt>
            <c:idx val="9"/>
            <c:invertIfNegative val="0"/>
            <c:bubble3D val="0"/>
            <c:spPr>
              <a:solidFill>
                <a:srgbClr val="7C878E"/>
              </a:solidFill>
              <a:ln>
                <a:noFill/>
              </a:ln>
              <a:effectLst/>
            </c:spPr>
            <c:extLst>
              <c:ext xmlns:c16="http://schemas.microsoft.com/office/drawing/2014/chart" uri="{C3380CC4-5D6E-409C-BE32-E72D297353CC}">
                <c16:uniqueId val="{00000013-A5E8-460D-9AC8-06CEC6022A45}"/>
              </c:ext>
            </c:extLst>
          </c:dPt>
          <c:dPt>
            <c:idx val="10"/>
            <c:invertIfNegative val="0"/>
            <c:bubble3D val="0"/>
            <c:spPr>
              <a:solidFill>
                <a:srgbClr val="95682B"/>
              </a:solidFill>
              <a:ln>
                <a:noFill/>
              </a:ln>
              <a:effectLst/>
            </c:spPr>
            <c:extLst>
              <c:ext xmlns:c16="http://schemas.microsoft.com/office/drawing/2014/chart" uri="{C3380CC4-5D6E-409C-BE32-E72D297353CC}">
                <c16:uniqueId val="{00000015-A5E8-460D-9AC8-06CEC6022A4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5E8-460D-9AC8-06CEC6022A4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5E8-460D-9AC8-06CEC6022A45}"/>
              </c:ext>
            </c:extLst>
          </c:dPt>
          <c:dPt>
            <c:idx val="13"/>
            <c:invertIfNegative val="0"/>
            <c:bubble3D val="0"/>
            <c:spPr>
              <a:solidFill>
                <a:srgbClr val="7C878E"/>
              </a:solidFill>
              <a:ln>
                <a:noFill/>
              </a:ln>
              <a:effectLst/>
            </c:spPr>
            <c:extLst>
              <c:ext xmlns:c16="http://schemas.microsoft.com/office/drawing/2014/chart" uri="{C3380CC4-5D6E-409C-BE32-E72D297353CC}">
                <c16:uniqueId val="{0000001B-A5E8-460D-9AC8-06CEC6022A4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A5E8-460D-9AC8-06CEC6022A45}"/>
              </c:ext>
            </c:extLst>
          </c:dPt>
          <c:dPt>
            <c:idx val="15"/>
            <c:invertIfNegative val="0"/>
            <c:bubble3D val="0"/>
            <c:spPr>
              <a:solidFill>
                <a:srgbClr val="FBBB27"/>
              </a:solidFill>
              <a:ln>
                <a:noFill/>
              </a:ln>
              <a:effectLst/>
            </c:spPr>
            <c:extLst>
              <c:ext xmlns:c16="http://schemas.microsoft.com/office/drawing/2014/chart" uri="{C3380CC4-5D6E-409C-BE32-E72D297353CC}">
                <c16:uniqueId val="{0000001F-A5E8-460D-9AC8-06CEC6022A4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A5E8-460D-9AC8-06CEC6022A45}"/>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5E8-460D-9AC8-06CEC6022A45}"/>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'F118'!$B$7:$B$39</c:f>
              <c:strCache>
                <c:ptCount val="33"/>
                <c:pt idx="0">
                  <c:v>Ciudad de México</c:v>
                </c:pt>
                <c:pt idx="1">
                  <c:v>Quintana Roo</c:v>
                </c:pt>
                <c:pt idx="2">
                  <c:v>Hidalgo</c:v>
                </c:pt>
                <c:pt idx="3">
                  <c:v>Puebla</c:v>
                </c:pt>
                <c:pt idx="4">
                  <c:v>Querétaro</c:v>
                </c:pt>
                <c:pt idx="5">
                  <c:v>Michoacán de Ocampo</c:v>
                </c:pt>
                <c:pt idx="6">
                  <c:v>San Luis Potosí</c:v>
                </c:pt>
                <c:pt idx="7">
                  <c:v>Estado de México</c:v>
                </c:pt>
                <c:pt idx="8">
                  <c:v>Baja California Sur</c:v>
                </c:pt>
                <c:pt idx="9">
                  <c:v>Tabasco</c:v>
                </c:pt>
                <c:pt idx="10">
                  <c:v>Nacional</c:v>
                </c:pt>
                <c:pt idx="11">
                  <c:v>Yucatán</c:v>
                </c:pt>
                <c:pt idx="12">
                  <c:v>Nuevo León</c:v>
                </c:pt>
                <c:pt idx="13">
                  <c:v>Guanajuato</c:v>
                </c:pt>
                <c:pt idx="14">
                  <c:v>Nayarit</c:v>
                </c:pt>
                <c:pt idx="15">
                  <c:v>Jalisco</c:v>
                </c:pt>
                <c:pt idx="16">
                  <c:v>Morelos</c:v>
                </c:pt>
                <c:pt idx="17">
                  <c:v>Tamaulipas</c:v>
                </c:pt>
                <c:pt idx="18">
                  <c:v>Aguascalientes</c:v>
                </c:pt>
                <c:pt idx="19">
                  <c:v>Zacatecas</c:v>
                </c:pt>
                <c:pt idx="20">
                  <c:v>Chihuahua</c:v>
                </c:pt>
                <c:pt idx="21">
                  <c:v>Veracruz</c:v>
                </c:pt>
                <c:pt idx="22">
                  <c:v>Guerrero</c:v>
                </c:pt>
                <c:pt idx="23">
                  <c:v>Sonora</c:v>
                </c:pt>
                <c:pt idx="24">
                  <c:v>Oaxaca</c:v>
                </c:pt>
                <c:pt idx="25">
                  <c:v>Campeche</c:v>
                </c:pt>
                <c:pt idx="26">
                  <c:v>Tlaxcala</c:v>
                </c:pt>
                <c:pt idx="27">
                  <c:v>Durango</c:v>
                </c:pt>
                <c:pt idx="28">
                  <c:v>Coahuila</c:v>
                </c:pt>
                <c:pt idx="29">
                  <c:v>Chiapas</c:v>
                </c:pt>
                <c:pt idx="30">
                  <c:v>Sinaloa</c:v>
                </c:pt>
                <c:pt idx="31">
                  <c:v>Baja California</c:v>
                </c:pt>
                <c:pt idx="32">
                  <c:v>Colima</c:v>
                </c:pt>
              </c:strCache>
            </c:strRef>
          </c:cat>
          <c:val>
            <c:numRef>
              <c:f>'F118'!$C$7:$C$39</c:f>
              <c:numCache>
                <c:formatCode>0.00</c:formatCode>
                <c:ptCount val="33"/>
                <c:pt idx="0">
                  <c:v>-17.383785862203919</c:v>
                </c:pt>
                <c:pt idx="1">
                  <c:v>-15.729300865861545</c:v>
                </c:pt>
                <c:pt idx="2">
                  <c:v>-15.249456091258986</c:v>
                </c:pt>
                <c:pt idx="3">
                  <c:v>-15.205801690211182</c:v>
                </c:pt>
                <c:pt idx="4">
                  <c:v>-13.828425249297929</c:v>
                </c:pt>
                <c:pt idx="5">
                  <c:v>-9.1566301985492764</c:v>
                </c:pt>
                <c:pt idx="6">
                  <c:v>-8.5918981480029561</c:v>
                </c:pt>
                <c:pt idx="7">
                  <c:v>-8.4720415121767445</c:v>
                </c:pt>
                <c:pt idx="8">
                  <c:v>-8.18634665701099</c:v>
                </c:pt>
                <c:pt idx="9">
                  <c:v>-8.0862905934452485</c:v>
                </c:pt>
                <c:pt idx="10">
                  <c:v>-7.5658333315305191</c:v>
                </c:pt>
                <c:pt idx="11">
                  <c:v>-7.3713890222056833</c:v>
                </c:pt>
                <c:pt idx="12">
                  <c:v>-6.9652487029631196</c:v>
                </c:pt>
                <c:pt idx="13">
                  <c:v>-6.2356043552710396</c:v>
                </c:pt>
                <c:pt idx="14">
                  <c:v>-6.091685151713687</c:v>
                </c:pt>
                <c:pt idx="15">
                  <c:v>-5.4415490611249302</c:v>
                </c:pt>
                <c:pt idx="16">
                  <c:v>-4.8864321953543417</c:v>
                </c:pt>
                <c:pt idx="17">
                  <c:v>-4.6253036417499969</c:v>
                </c:pt>
                <c:pt idx="18">
                  <c:v>-3.5211944182139145</c:v>
                </c:pt>
                <c:pt idx="19">
                  <c:v>-3.412151267011057</c:v>
                </c:pt>
                <c:pt idx="20">
                  <c:v>-3.1051940947372665</c:v>
                </c:pt>
                <c:pt idx="21">
                  <c:v>-2.5464535282294323</c:v>
                </c:pt>
                <c:pt idx="22">
                  <c:v>-1.8154541000791862</c:v>
                </c:pt>
                <c:pt idx="23">
                  <c:v>-1.5508730355261882</c:v>
                </c:pt>
                <c:pt idx="24">
                  <c:v>-0.94722112815628001</c:v>
                </c:pt>
                <c:pt idx="25">
                  <c:v>-0.62690996787469899</c:v>
                </c:pt>
                <c:pt idx="26">
                  <c:v>-0.42261329261645691</c:v>
                </c:pt>
                <c:pt idx="27">
                  <c:v>0.30543692325390298</c:v>
                </c:pt>
                <c:pt idx="28">
                  <c:v>0.4497304509530623</c:v>
                </c:pt>
                <c:pt idx="29">
                  <c:v>2.2438813240502506</c:v>
                </c:pt>
                <c:pt idx="30">
                  <c:v>5.2774352023144706</c:v>
                </c:pt>
                <c:pt idx="31">
                  <c:v>6.5369525985519257</c:v>
                </c:pt>
                <c:pt idx="32">
                  <c:v>7.3720053925249287</c:v>
                </c:pt>
              </c:numCache>
            </c:numRef>
          </c:val>
          <c:extLst>
            <c:ext xmlns:c16="http://schemas.microsoft.com/office/drawing/2014/chart" uri="{C3380CC4-5D6E-409C-BE32-E72D297353CC}">
              <c16:uniqueId val="{00000024-A5E8-460D-9AC8-06CEC6022A4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564-44FA-A99A-A6458746AFF4}"/>
              </c:ext>
            </c:extLst>
          </c:dPt>
          <c:dPt>
            <c:idx val="1"/>
            <c:invertIfNegative val="0"/>
            <c:bubble3D val="0"/>
            <c:spPr>
              <a:solidFill>
                <a:srgbClr val="7C878E"/>
              </a:solidFill>
              <a:ln>
                <a:noFill/>
              </a:ln>
              <a:effectLst/>
            </c:spPr>
            <c:extLst>
              <c:ext xmlns:c16="http://schemas.microsoft.com/office/drawing/2014/chart" uri="{C3380CC4-5D6E-409C-BE32-E72D297353CC}">
                <c16:uniqueId val="{00000003-A564-44FA-A99A-A6458746AFF4}"/>
              </c:ext>
            </c:extLst>
          </c:dPt>
          <c:dPt>
            <c:idx val="2"/>
            <c:invertIfNegative val="0"/>
            <c:bubble3D val="0"/>
            <c:spPr>
              <a:solidFill>
                <a:srgbClr val="7C878E"/>
              </a:solidFill>
              <a:ln>
                <a:noFill/>
              </a:ln>
              <a:effectLst/>
            </c:spPr>
            <c:extLst>
              <c:ext xmlns:c16="http://schemas.microsoft.com/office/drawing/2014/chart" uri="{C3380CC4-5D6E-409C-BE32-E72D297353CC}">
                <c16:uniqueId val="{00000005-A564-44FA-A99A-A6458746AFF4}"/>
              </c:ext>
            </c:extLst>
          </c:dPt>
          <c:dPt>
            <c:idx val="3"/>
            <c:invertIfNegative val="0"/>
            <c:bubble3D val="0"/>
            <c:spPr>
              <a:solidFill>
                <a:srgbClr val="7C878E"/>
              </a:solidFill>
              <a:ln>
                <a:noFill/>
              </a:ln>
              <a:effectLst/>
            </c:spPr>
            <c:extLst>
              <c:ext xmlns:c16="http://schemas.microsoft.com/office/drawing/2014/chart" uri="{C3380CC4-5D6E-409C-BE32-E72D297353CC}">
                <c16:uniqueId val="{00000007-A564-44FA-A99A-A6458746AFF4}"/>
              </c:ext>
            </c:extLst>
          </c:dPt>
          <c:dPt>
            <c:idx val="4"/>
            <c:invertIfNegative val="0"/>
            <c:bubble3D val="0"/>
            <c:spPr>
              <a:solidFill>
                <a:srgbClr val="7C878E"/>
              </a:solidFill>
              <a:ln>
                <a:noFill/>
              </a:ln>
              <a:effectLst/>
            </c:spPr>
            <c:extLst>
              <c:ext xmlns:c16="http://schemas.microsoft.com/office/drawing/2014/chart" uri="{C3380CC4-5D6E-409C-BE32-E72D297353CC}">
                <c16:uniqueId val="{00000009-A564-44FA-A99A-A6458746AFF4}"/>
              </c:ext>
            </c:extLst>
          </c:dPt>
          <c:dPt>
            <c:idx val="5"/>
            <c:invertIfNegative val="0"/>
            <c:bubble3D val="0"/>
            <c:spPr>
              <a:solidFill>
                <a:srgbClr val="7C878E"/>
              </a:solidFill>
              <a:ln>
                <a:noFill/>
              </a:ln>
              <a:effectLst/>
            </c:spPr>
            <c:extLst>
              <c:ext xmlns:c16="http://schemas.microsoft.com/office/drawing/2014/chart" uri="{C3380CC4-5D6E-409C-BE32-E72D297353CC}">
                <c16:uniqueId val="{0000000B-A564-44FA-A99A-A6458746AFF4}"/>
              </c:ext>
            </c:extLst>
          </c:dPt>
          <c:dPt>
            <c:idx val="6"/>
            <c:invertIfNegative val="0"/>
            <c:bubble3D val="0"/>
            <c:spPr>
              <a:solidFill>
                <a:srgbClr val="7C878E"/>
              </a:solidFill>
              <a:ln>
                <a:noFill/>
              </a:ln>
              <a:effectLst/>
            </c:spPr>
            <c:extLst>
              <c:ext xmlns:c16="http://schemas.microsoft.com/office/drawing/2014/chart" uri="{C3380CC4-5D6E-409C-BE32-E72D297353CC}">
                <c16:uniqueId val="{0000000D-A564-44FA-A99A-A6458746AFF4}"/>
              </c:ext>
            </c:extLst>
          </c:dPt>
          <c:dPt>
            <c:idx val="7"/>
            <c:invertIfNegative val="0"/>
            <c:bubble3D val="0"/>
            <c:spPr>
              <a:solidFill>
                <a:srgbClr val="7C878E"/>
              </a:solidFill>
              <a:ln>
                <a:noFill/>
              </a:ln>
              <a:effectLst/>
            </c:spPr>
            <c:extLst>
              <c:ext xmlns:c16="http://schemas.microsoft.com/office/drawing/2014/chart" uri="{C3380CC4-5D6E-409C-BE32-E72D297353CC}">
                <c16:uniqueId val="{0000000F-A564-44FA-A99A-A6458746AFF4}"/>
              </c:ext>
            </c:extLst>
          </c:dPt>
          <c:dPt>
            <c:idx val="8"/>
            <c:invertIfNegative val="0"/>
            <c:bubble3D val="0"/>
            <c:spPr>
              <a:solidFill>
                <a:srgbClr val="7C878E"/>
              </a:solidFill>
              <a:ln>
                <a:noFill/>
              </a:ln>
              <a:effectLst/>
            </c:spPr>
            <c:extLst>
              <c:ext xmlns:c16="http://schemas.microsoft.com/office/drawing/2014/chart" uri="{C3380CC4-5D6E-409C-BE32-E72D297353CC}">
                <c16:uniqueId val="{00000011-A564-44FA-A99A-A6458746AFF4}"/>
              </c:ext>
            </c:extLst>
          </c:dPt>
          <c:dPt>
            <c:idx val="9"/>
            <c:invertIfNegative val="0"/>
            <c:bubble3D val="0"/>
            <c:spPr>
              <a:solidFill>
                <a:srgbClr val="7C878E"/>
              </a:solidFill>
              <a:ln>
                <a:noFill/>
              </a:ln>
              <a:effectLst/>
            </c:spPr>
            <c:extLst>
              <c:ext xmlns:c16="http://schemas.microsoft.com/office/drawing/2014/chart" uri="{C3380CC4-5D6E-409C-BE32-E72D297353CC}">
                <c16:uniqueId val="{00000013-A564-44FA-A99A-A6458746AFF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A564-44FA-A99A-A6458746AFF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564-44FA-A99A-A6458746AFF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564-44FA-A99A-A6458746AFF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A564-44FA-A99A-A6458746AFF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A564-44FA-A99A-A6458746AFF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A564-44FA-A99A-A6458746AFF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A564-44FA-A99A-A6458746AFF4}"/>
              </c:ext>
            </c:extLst>
          </c:dPt>
          <c:dPt>
            <c:idx val="17"/>
            <c:invertIfNegative val="0"/>
            <c:bubble3D val="0"/>
            <c:spPr>
              <a:solidFill>
                <a:srgbClr val="95682B"/>
              </a:solidFill>
              <a:ln>
                <a:noFill/>
              </a:ln>
              <a:effectLst/>
            </c:spPr>
            <c:extLst>
              <c:ext xmlns:c16="http://schemas.microsoft.com/office/drawing/2014/chart" uri="{C3380CC4-5D6E-409C-BE32-E72D297353CC}">
                <c16:uniqueId val="{00000023-A564-44FA-A99A-A6458746AFF4}"/>
              </c:ext>
            </c:extLst>
          </c:dPt>
          <c:dPt>
            <c:idx val="25"/>
            <c:invertIfNegative val="0"/>
            <c:bubble3D val="0"/>
            <c:spPr>
              <a:solidFill>
                <a:srgbClr val="FBBB27"/>
              </a:solidFill>
              <a:ln>
                <a:noFill/>
              </a:ln>
              <a:effectLst/>
            </c:spPr>
            <c:extLst>
              <c:ext xmlns:c16="http://schemas.microsoft.com/office/drawing/2014/chart" uri="{C3380CC4-5D6E-409C-BE32-E72D297353CC}">
                <c16:uniqueId val="{00000025-A564-44FA-A99A-A6458746AFF4}"/>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'F119'!$B$7:$B$39</c:f>
              <c:strCache>
                <c:ptCount val="33"/>
                <c:pt idx="0">
                  <c:v>Puebla</c:v>
                </c:pt>
                <c:pt idx="1">
                  <c:v>Quintana Roo</c:v>
                </c:pt>
                <c:pt idx="2">
                  <c:v>Tamaulipas</c:v>
                </c:pt>
                <c:pt idx="3">
                  <c:v>Ciudad de México</c:v>
                </c:pt>
                <c:pt idx="4">
                  <c:v>Zacatecas</c:v>
                </c:pt>
                <c:pt idx="5">
                  <c:v>Coahuila</c:v>
                </c:pt>
                <c:pt idx="6">
                  <c:v>Hidalgo</c:v>
                </c:pt>
                <c:pt idx="7">
                  <c:v>Durango</c:v>
                </c:pt>
                <c:pt idx="8">
                  <c:v>México</c:v>
                </c:pt>
                <c:pt idx="9">
                  <c:v>Morelos</c:v>
                </c:pt>
                <c:pt idx="10">
                  <c:v>Querétaro</c:v>
                </c:pt>
                <c:pt idx="11">
                  <c:v>Sinaloa</c:v>
                </c:pt>
                <c:pt idx="12">
                  <c:v>Oaxaca</c:v>
                </c:pt>
                <c:pt idx="13">
                  <c:v>Baja California Sur</c:v>
                </c:pt>
                <c:pt idx="14">
                  <c:v>Chiapas</c:v>
                </c:pt>
                <c:pt idx="15">
                  <c:v>Veracruz</c:v>
                </c:pt>
                <c:pt idx="16">
                  <c:v>Campeche</c:v>
                </c:pt>
                <c:pt idx="17">
                  <c:v>Nacional</c:v>
                </c:pt>
                <c:pt idx="18">
                  <c:v>Colima</c:v>
                </c:pt>
                <c:pt idx="19">
                  <c:v>Tabasco</c:v>
                </c:pt>
                <c:pt idx="20">
                  <c:v>Guanajuato</c:v>
                </c:pt>
                <c:pt idx="21">
                  <c:v>San Luis Potosí</c:v>
                </c:pt>
                <c:pt idx="22">
                  <c:v>Aguascalientes</c:v>
                </c:pt>
                <c:pt idx="23">
                  <c:v>Guerrero</c:v>
                </c:pt>
                <c:pt idx="24">
                  <c:v>Tlaxcala</c:v>
                </c:pt>
                <c:pt idx="25">
                  <c:v>Jalisco</c:v>
                </c:pt>
                <c:pt idx="26">
                  <c:v>Sonora</c:v>
                </c:pt>
                <c:pt idx="27">
                  <c:v>Chihuahua</c:v>
                </c:pt>
                <c:pt idx="28">
                  <c:v>Baja California</c:v>
                </c:pt>
                <c:pt idx="29">
                  <c:v>Nayarit</c:v>
                </c:pt>
                <c:pt idx="30">
                  <c:v>Yucatán</c:v>
                </c:pt>
                <c:pt idx="31">
                  <c:v>Michoacán</c:v>
                </c:pt>
                <c:pt idx="32">
                  <c:v>Nuevo León</c:v>
                </c:pt>
              </c:strCache>
            </c:strRef>
          </c:cat>
          <c:val>
            <c:numRef>
              <c:f>'F119'!$C$7:$C$39</c:f>
              <c:numCache>
                <c:formatCode>0.00</c:formatCode>
                <c:ptCount val="33"/>
                <c:pt idx="0">
                  <c:v>-11.305120230189491</c:v>
                </c:pt>
                <c:pt idx="1">
                  <c:v>-10.075344057864127</c:v>
                </c:pt>
                <c:pt idx="2">
                  <c:v>-8.3995994032811794</c:v>
                </c:pt>
                <c:pt idx="3">
                  <c:v>-7.1890449014800861</c:v>
                </c:pt>
                <c:pt idx="4">
                  <c:v>-7.1085660124489563</c:v>
                </c:pt>
                <c:pt idx="5">
                  <c:v>-6.4039246282529518</c:v>
                </c:pt>
                <c:pt idx="6">
                  <c:v>-5.9462033752543171</c:v>
                </c:pt>
                <c:pt idx="7">
                  <c:v>-5.9429218494748666</c:v>
                </c:pt>
                <c:pt idx="8">
                  <c:v>-5.8242167538739196</c:v>
                </c:pt>
                <c:pt idx="9">
                  <c:v>-5.5124482551624441</c:v>
                </c:pt>
                <c:pt idx="10">
                  <c:v>-5.2485360436183894</c:v>
                </c:pt>
                <c:pt idx="11">
                  <c:v>-4.9878950510094135</c:v>
                </c:pt>
                <c:pt idx="12">
                  <c:v>-4.8899302925819921</c:v>
                </c:pt>
                <c:pt idx="13">
                  <c:v>-4.8890293576981767</c:v>
                </c:pt>
                <c:pt idx="14">
                  <c:v>-4.6800228179493129</c:v>
                </c:pt>
                <c:pt idx="15">
                  <c:v>-4.5643862767133578</c:v>
                </c:pt>
                <c:pt idx="16">
                  <c:v>-4.1632972349684563</c:v>
                </c:pt>
                <c:pt idx="17">
                  <c:v>-4.0000855117513243</c:v>
                </c:pt>
                <c:pt idx="18">
                  <c:v>-3.9686572568815297</c:v>
                </c:pt>
                <c:pt idx="19">
                  <c:v>-3.9682066445602175</c:v>
                </c:pt>
                <c:pt idx="20">
                  <c:v>-3.6053742496603749</c:v>
                </c:pt>
                <c:pt idx="21">
                  <c:v>-3.5383117383791842</c:v>
                </c:pt>
                <c:pt idx="22">
                  <c:v>-3.4871822904431653</c:v>
                </c:pt>
                <c:pt idx="23">
                  <c:v>-3.1359197504525436</c:v>
                </c:pt>
                <c:pt idx="24">
                  <c:v>-2.9670232893778499</c:v>
                </c:pt>
                <c:pt idx="25">
                  <c:v>-2.9415989691531563</c:v>
                </c:pt>
                <c:pt idx="26">
                  <c:v>-2.907950728094427</c:v>
                </c:pt>
                <c:pt idx="27">
                  <c:v>-2.8663034279576913</c:v>
                </c:pt>
                <c:pt idx="28">
                  <c:v>-2.2459660577592895</c:v>
                </c:pt>
                <c:pt idx="29">
                  <c:v>-2.2197669923160923</c:v>
                </c:pt>
                <c:pt idx="30">
                  <c:v>-1.7331185533298976</c:v>
                </c:pt>
                <c:pt idx="31">
                  <c:v>-1.2801061680228689</c:v>
                </c:pt>
                <c:pt idx="32">
                  <c:v>-0.38292700661397233</c:v>
                </c:pt>
              </c:numCache>
            </c:numRef>
          </c:val>
          <c:extLst>
            <c:ext xmlns:c16="http://schemas.microsoft.com/office/drawing/2014/chart" uri="{C3380CC4-5D6E-409C-BE32-E72D297353CC}">
              <c16:uniqueId val="{00000026-A564-44FA-A99A-A6458746AFF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[14]HIST!$G$5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D588-4961-A406-5E136C99C29A}"/>
              </c:ext>
            </c:extLst>
          </c:dPt>
          <c:dPt>
            <c:idx val="1"/>
            <c:invertIfNegative val="0"/>
            <c:bubble3D val="0"/>
            <c:extLst>
              <c:ext xmlns:c16="http://schemas.microsoft.com/office/drawing/2014/chart" uri="{C3380CC4-5D6E-409C-BE32-E72D297353CC}">
                <c16:uniqueId val="{00000001-D588-4961-A406-5E136C99C29A}"/>
              </c:ext>
            </c:extLst>
          </c:dPt>
          <c:dPt>
            <c:idx val="11"/>
            <c:invertIfNegative val="0"/>
            <c:bubble3D val="0"/>
            <c:spPr>
              <a:solidFill>
                <a:srgbClr val="FBBB27"/>
              </a:solidFill>
            </c:spPr>
            <c:extLst>
              <c:ext xmlns:c16="http://schemas.microsoft.com/office/drawing/2014/chart" uri="{C3380CC4-5D6E-409C-BE32-E72D297353CC}">
                <c16:uniqueId val="{00000003-D588-4961-A406-5E136C99C29A}"/>
              </c:ext>
            </c:extLst>
          </c:dPt>
          <c:dPt>
            <c:idx val="12"/>
            <c:invertIfNegative val="0"/>
            <c:bubble3D val="0"/>
            <c:extLst>
              <c:ext xmlns:c16="http://schemas.microsoft.com/office/drawing/2014/chart" uri="{C3380CC4-5D6E-409C-BE32-E72D297353CC}">
                <c16:uniqueId val="{00000004-D588-4961-A406-5E136C99C29A}"/>
              </c:ext>
            </c:extLst>
          </c:dPt>
          <c:dPt>
            <c:idx val="13"/>
            <c:invertIfNegative val="0"/>
            <c:bubble3D val="0"/>
            <c:extLst>
              <c:ext xmlns:c16="http://schemas.microsoft.com/office/drawing/2014/chart" uri="{C3380CC4-5D6E-409C-BE32-E72D297353CC}">
                <c16:uniqueId val="{00000005-D588-4961-A406-5E136C99C29A}"/>
              </c:ext>
            </c:extLst>
          </c:dPt>
          <c:dPt>
            <c:idx val="23"/>
            <c:invertIfNegative val="0"/>
            <c:bubble3D val="0"/>
            <c:spPr>
              <a:solidFill>
                <a:srgbClr val="FBBB27"/>
              </a:solidFill>
            </c:spPr>
            <c:extLst>
              <c:ext xmlns:c16="http://schemas.microsoft.com/office/drawing/2014/chart" uri="{C3380CC4-5D6E-409C-BE32-E72D297353CC}">
                <c16:uniqueId val="{00000007-D588-4961-A406-5E136C99C29A}"/>
              </c:ext>
            </c:extLst>
          </c:dPt>
          <c:dPt>
            <c:idx val="24"/>
            <c:invertIfNegative val="0"/>
            <c:bubble3D val="0"/>
            <c:extLst>
              <c:ext xmlns:c16="http://schemas.microsoft.com/office/drawing/2014/chart" uri="{C3380CC4-5D6E-409C-BE32-E72D297353CC}">
                <c16:uniqueId val="{00000008-D588-4961-A406-5E136C99C29A}"/>
              </c:ext>
            </c:extLst>
          </c:dPt>
          <c:dPt>
            <c:idx val="25"/>
            <c:invertIfNegative val="0"/>
            <c:bubble3D val="0"/>
            <c:extLst>
              <c:ext xmlns:c16="http://schemas.microsoft.com/office/drawing/2014/chart" uri="{C3380CC4-5D6E-409C-BE32-E72D297353CC}">
                <c16:uniqueId val="{00000009-D588-4961-A406-5E136C99C29A}"/>
              </c:ext>
            </c:extLst>
          </c:dPt>
          <c:dPt>
            <c:idx val="35"/>
            <c:invertIfNegative val="0"/>
            <c:bubble3D val="0"/>
            <c:spPr>
              <a:solidFill>
                <a:srgbClr val="FBBB27"/>
              </a:solidFill>
            </c:spPr>
            <c:extLst>
              <c:ext xmlns:c16="http://schemas.microsoft.com/office/drawing/2014/chart" uri="{C3380CC4-5D6E-409C-BE32-E72D297353CC}">
                <c16:uniqueId val="{0000000B-D588-4961-A406-5E136C99C29A}"/>
              </c:ext>
            </c:extLst>
          </c:dPt>
          <c:dPt>
            <c:idx val="36"/>
            <c:invertIfNegative val="0"/>
            <c:bubble3D val="0"/>
            <c:extLst>
              <c:ext xmlns:c16="http://schemas.microsoft.com/office/drawing/2014/chart" uri="{C3380CC4-5D6E-409C-BE32-E72D297353CC}">
                <c16:uniqueId val="{0000000C-D588-4961-A406-5E136C99C29A}"/>
              </c:ext>
            </c:extLst>
          </c:dPt>
          <c:dPt>
            <c:idx val="37"/>
            <c:invertIfNegative val="0"/>
            <c:bubble3D val="0"/>
            <c:extLst>
              <c:ext xmlns:c16="http://schemas.microsoft.com/office/drawing/2014/chart" uri="{C3380CC4-5D6E-409C-BE32-E72D297353CC}">
                <c16:uniqueId val="{0000000D-D588-4961-A406-5E136C99C29A}"/>
              </c:ext>
            </c:extLst>
          </c:dPt>
          <c:dPt>
            <c:idx val="47"/>
            <c:invertIfNegative val="0"/>
            <c:bubble3D val="0"/>
            <c:spPr>
              <a:solidFill>
                <a:srgbClr val="FBBB27"/>
              </a:solidFill>
            </c:spPr>
            <c:extLst>
              <c:ext xmlns:c16="http://schemas.microsoft.com/office/drawing/2014/chart" uri="{C3380CC4-5D6E-409C-BE32-E72D297353CC}">
                <c16:uniqueId val="{0000000F-D588-4961-A406-5E136C99C29A}"/>
              </c:ext>
            </c:extLst>
          </c:dPt>
          <c:dPt>
            <c:idx val="59"/>
            <c:invertIfNegative val="0"/>
            <c:bubble3D val="0"/>
            <c:spPr>
              <a:solidFill>
                <a:srgbClr val="FBBB27"/>
              </a:solidFill>
            </c:spPr>
            <c:extLst>
              <c:ext xmlns:c16="http://schemas.microsoft.com/office/drawing/2014/chart" uri="{C3380CC4-5D6E-409C-BE32-E72D297353CC}">
                <c16:uniqueId val="{00000011-D588-4961-A406-5E136C99C29A}"/>
              </c:ext>
            </c:extLst>
          </c:dPt>
          <c:dLbls>
            <c:spPr>
              <a:noFill/>
              <a:ln>
                <a:noFill/>
              </a:ln>
              <a:effectLst/>
            </c:spPr>
            <c:txPr>
              <a:bodyPr/>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[14]HIST!$A$6:$B$65</c:f>
              <c:multiLvlStrCache>
                <c:ptCount val="60"/>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lvl>
                <c:lvl>
                  <c:pt idx="0">
                    <c:v>2016</c:v>
                  </c:pt>
                  <c:pt idx="12">
                    <c:v>2017</c:v>
                  </c:pt>
                  <c:pt idx="24">
                    <c:v>2018</c:v>
                  </c:pt>
                  <c:pt idx="36">
                    <c:v>2019</c:v>
                  </c:pt>
                  <c:pt idx="48">
                    <c:v>2020</c:v>
                  </c:pt>
                </c:lvl>
              </c:multiLvlStrCache>
            </c:multiLvlStrRef>
          </c:cat>
          <c:val>
            <c:numRef>
              <c:f>[14]HIST!$G$6:$G$65</c:f>
              <c:numCache>
                <c:formatCode>General</c:formatCode>
                <c:ptCount val="60"/>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182</c:v>
                </c:pt>
                <c:pt idx="49">
                  <c:v>162</c:v>
                </c:pt>
                <c:pt idx="50">
                  <c:v>136</c:v>
                </c:pt>
                <c:pt idx="51">
                  <c:v>154</c:v>
                </c:pt>
                <c:pt idx="52">
                  <c:v>97</c:v>
                </c:pt>
                <c:pt idx="53">
                  <c:v>154</c:v>
                </c:pt>
                <c:pt idx="54">
                  <c:v>183</c:v>
                </c:pt>
                <c:pt idx="55">
                  <c:v>173</c:v>
                </c:pt>
                <c:pt idx="56">
                  <c:v>147</c:v>
                </c:pt>
                <c:pt idx="57">
                  <c:v>165</c:v>
                </c:pt>
                <c:pt idx="58">
                  <c:v>201</c:v>
                </c:pt>
                <c:pt idx="59">
                  <c:v>345</c:v>
                </c:pt>
              </c:numCache>
            </c:numRef>
          </c:val>
          <c:extLst>
            <c:ext xmlns:c16="http://schemas.microsoft.com/office/drawing/2014/chart" uri="{C3380CC4-5D6E-409C-BE32-E72D297353CC}">
              <c16:uniqueId val="{00000012-D588-4961-A406-5E136C99C29A}"/>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[14]HIST!$H$5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3-D588-4961-A406-5E136C99C29A}"/>
              </c:ext>
            </c:extLst>
          </c:dPt>
          <c:dLbls>
            <c:delete val="1"/>
          </c:dLbls>
          <c:val>
            <c:numRef>
              <c:f>[14]HIST!$H$6:$H$65</c:f>
              <c:numCache>
                <c:formatCode>General</c:formatCode>
                <c:ptCount val="60"/>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50.84</c:v>
                </c:pt>
                <c:pt idx="51">
                  <c:v>34.53</c:v>
                </c:pt>
                <c:pt idx="52">
                  <c:v>36.94</c:v>
                </c:pt>
                <c:pt idx="53">
                  <c:v>52.69</c:v>
                </c:pt>
                <c:pt idx="54">
                  <c:v>55.19</c:v>
                </c:pt>
                <c:pt idx="55">
                  <c:v>56.38</c:v>
                </c:pt>
                <c:pt idx="56">
                  <c:v>49.19</c:v>
                </c:pt>
                <c:pt idx="57">
                  <c:v>64.75</c:v>
                </c:pt>
                <c:pt idx="58">
                  <c:v>75.06</c:v>
                </c:pt>
                <c:pt idx="59">
                  <c:v>110.09</c:v>
                </c:pt>
              </c:numCache>
            </c:numRef>
          </c:val>
          <c:smooth val="0"/>
          <c:extLst>
            <c:ext xmlns:c16="http://schemas.microsoft.com/office/drawing/2014/chart" uri="{C3380CC4-5D6E-409C-BE32-E72D297353CC}">
              <c16:uniqueId val="{00000014-D588-4961-A406-5E136C99C29A}"/>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7C878E"/>
              </a:solidFill>
            </c:spPr>
            <c:extLst>
              <c:ext xmlns:c16="http://schemas.microsoft.com/office/drawing/2014/chart" uri="{C3380CC4-5D6E-409C-BE32-E72D297353CC}">
                <c16:uniqueId val="{00000001-7F4D-435F-8AF5-B667DAE5DE56}"/>
              </c:ext>
            </c:extLst>
          </c:dPt>
          <c:dPt>
            <c:idx val="1"/>
            <c:bubble3D val="0"/>
            <c:spPr>
              <a:solidFill>
                <a:srgbClr val="FAD496"/>
              </a:solidFill>
            </c:spPr>
            <c:extLst>
              <c:ext xmlns:c16="http://schemas.microsoft.com/office/drawing/2014/chart" uri="{C3380CC4-5D6E-409C-BE32-E72D297353CC}">
                <c16:uniqueId val="{00000003-7F4D-435F-8AF5-B667DAE5DE56}"/>
              </c:ext>
            </c:extLst>
          </c:dPt>
          <c:dPt>
            <c:idx val="2"/>
            <c:bubble3D val="0"/>
            <c:spPr>
              <a:solidFill>
                <a:srgbClr val="FBBB27"/>
              </a:solidFill>
            </c:spPr>
            <c:extLst>
              <c:ext xmlns:c16="http://schemas.microsoft.com/office/drawing/2014/chart" uri="{C3380CC4-5D6E-409C-BE32-E72D297353CC}">
                <c16:uniqueId val="{00000005-7F4D-435F-8AF5-B667DAE5DE56}"/>
              </c:ext>
            </c:extLst>
          </c:dPt>
          <c:dLbls>
            <c:dLbl>
              <c:idx val="0"/>
              <c:layout>
                <c:manualLayout>
                  <c:x val="-0.25883195081898186"/>
                  <c:y val="2.60980449339257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F4D-435F-8AF5-B667DAE5DE56}"/>
                </c:ext>
              </c:extLst>
            </c:dLbl>
            <c:dLbl>
              <c:idx val="1"/>
              <c:layout>
                <c:manualLayout>
                  <c:x val="0.21973829833770778"/>
                  <c:y val="9.3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F4D-435F-8AF5-B667DAE5DE56}"/>
                </c:ext>
              </c:extLst>
            </c:dLbl>
            <c:dLbl>
              <c:idx val="2"/>
              <c:layout>
                <c:manualLayout>
                  <c:x val="3.0758967629046369E-2"/>
                  <c:y val="-0.279560002916302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F4D-435F-8AF5-B667DAE5DE56}"/>
                </c:ext>
              </c:extLst>
            </c:dLbl>
            <c:numFmt formatCode="0.00%" sourceLinked="0"/>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[14]PASTEL!$C$6:$E$6</c:f>
              <c:strCache>
                <c:ptCount val="3"/>
                <c:pt idx="0">
                  <c:v>Unidades Vehiculares Eléctricas</c:v>
                </c:pt>
                <c:pt idx="1">
                  <c:v>Unidades Vehiculares Híbridas Plugin (conectables)</c:v>
                </c:pt>
                <c:pt idx="2">
                  <c:v>Unidades Vehiculares Hibridas</c:v>
                </c:pt>
              </c:strCache>
            </c:strRef>
          </c:cat>
          <c:val>
            <c:numRef>
              <c:f>[14]PASTEL!$C$20:$E$20</c:f>
              <c:numCache>
                <c:formatCode>General</c:formatCode>
                <c:ptCount val="3"/>
                <c:pt idx="0">
                  <c:v>6</c:v>
                </c:pt>
                <c:pt idx="1">
                  <c:v>15</c:v>
                </c:pt>
                <c:pt idx="2">
                  <c:v>324</c:v>
                </c:pt>
              </c:numCache>
            </c:numRef>
          </c:val>
          <c:extLst>
            <c:ext xmlns:c16="http://schemas.microsoft.com/office/drawing/2014/chart" uri="{C3380CC4-5D6E-409C-BE32-E72D297353CC}">
              <c16:uniqueId val="{00000006-7F4D-435F-8AF5-B667DAE5DE56}"/>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6FF-4C89-A82A-725D9984C5B2}"/>
              </c:ext>
            </c:extLst>
          </c:dPt>
          <c:dPt>
            <c:idx val="1"/>
            <c:invertIfNegative val="0"/>
            <c:bubble3D val="0"/>
            <c:spPr>
              <a:solidFill>
                <a:srgbClr val="7C878E"/>
              </a:solidFill>
              <a:ln>
                <a:noFill/>
              </a:ln>
              <a:effectLst/>
            </c:spPr>
            <c:extLst>
              <c:ext xmlns:c16="http://schemas.microsoft.com/office/drawing/2014/chart" uri="{C3380CC4-5D6E-409C-BE32-E72D297353CC}">
                <c16:uniqueId val="{00000003-96FF-4C89-A82A-725D9984C5B2}"/>
              </c:ext>
            </c:extLst>
          </c:dPt>
          <c:dPt>
            <c:idx val="2"/>
            <c:invertIfNegative val="0"/>
            <c:bubble3D val="0"/>
            <c:spPr>
              <a:solidFill>
                <a:srgbClr val="7C878E"/>
              </a:solidFill>
              <a:ln>
                <a:noFill/>
              </a:ln>
              <a:effectLst/>
            </c:spPr>
            <c:extLst>
              <c:ext xmlns:c16="http://schemas.microsoft.com/office/drawing/2014/chart" uri="{C3380CC4-5D6E-409C-BE32-E72D297353CC}">
                <c16:uniqueId val="{00000005-96FF-4C89-A82A-725D9984C5B2}"/>
              </c:ext>
            </c:extLst>
          </c:dPt>
          <c:dPt>
            <c:idx val="3"/>
            <c:invertIfNegative val="0"/>
            <c:bubble3D val="0"/>
            <c:spPr>
              <a:solidFill>
                <a:srgbClr val="7C878E"/>
              </a:solidFill>
              <a:ln>
                <a:noFill/>
              </a:ln>
              <a:effectLst/>
            </c:spPr>
            <c:extLst>
              <c:ext xmlns:c16="http://schemas.microsoft.com/office/drawing/2014/chart" uri="{C3380CC4-5D6E-409C-BE32-E72D297353CC}">
                <c16:uniqueId val="{00000007-96FF-4C89-A82A-725D9984C5B2}"/>
              </c:ext>
            </c:extLst>
          </c:dPt>
          <c:dPt>
            <c:idx val="4"/>
            <c:invertIfNegative val="0"/>
            <c:bubble3D val="0"/>
            <c:spPr>
              <a:solidFill>
                <a:srgbClr val="7C878E"/>
              </a:solidFill>
              <a:ln>
                <a:noFill/>
              </a:ln>
              <a:effectLst/>
            </c:spPr>
            <c:extLst>
              <c:ext xmlns:c16="http://schemas.microsoft.com/office/drawing/2014/chart" uri="{C3380CC4-5D6E-409C-BE32-E72D297353CC}">
                <c16:uniqueId val="{00000009-96FF-4C89-A82A-725D9984C5B2}"/>
              </c:ext>
            </c:extLst>
          </c:dPt>
          <c:dPt>
            <c:idx val="5"/>
            <c:invertIfNegative val="0"/>
            <c:bubble3D val="0"/>
            <c:spPr>
              <a:solidFill>
                <a:srgbClr val="7C878E"/>
              </a:solidFill>
              <a:ln>
                <a:noFill/>
              </a:ln>
              <a:effectLst/>
            </c:spPr>
            <c:extLst>
              <c:ext xmlns:c16="http://schemas.microsoft.com/office/drawing/2014/chart" uri="{C3380CC4-5D6E-409C-BE32-E72D297353CC}">
                <c16:uniqueId val="{0000000B-96FF-4C89-A82A-725D9984C5B2}"/>
              </c:ext>
            </c:extLst>
          </c:dPt>
          <c:dPt>
            <c:idx val="6"/>
            <c:invertIfNegative val="0"/>
            <c:bubble3D val="0"/>
            <c:spPr>
              <a:solidFill>
                <a:srgbClr val="7C878E"/>
              </a:solidFill>
              <a:ln>
                <a:noFill/>
              </a:ln>
              <a:effectLst/>
            </c:spPr>
            <c:extLst>
              <c:ext xmlns:c16="http://schemas.microsoft.com/office/drawing/2014/chart" uri="{C3380CC4-5D6E-409C-BE32-E72D297353CC}">
                <c16:uniqueId val="{0000000D-96FF-4C89-A82A-725D9984C5B2}"/>
              </c:ext>
            </c:extLst>
          </c:dPt>
          <c:dPt>
            <c:idx val="7"/>
            <c:invertIfNegative val="0"/>
            <c:bubble3D val="0"/>
            <c:spPr>
              <a:solidFill>
                <a:srgbClr val="7C878E"/>
              </a:solidFill>
              <a:ln>
                <a:noFill/>
              </a:ln>
              <a:effectLst/>
            </c:spPr>
            <c:extLst>
              <c:ext xmlns:c16="http://schemas.microsoft.com/office/drawing/2014/chart" uri="{C3380CC4-5D6E-409C-BE32-E72D297353CC}">
                <c16:uniqueId val="{0000000F-96FF-4C89-A82A-725D9984C5B2}"/>
              </c:ext>
            </c:extLst>
          </c:dPt>
          <c:dPt>
            <c:idx val="8"/>
            <c:invertIfNegative val="0"/>
            <c:bubble3D val="0"/>
            <c:spPr>
              <a:solidFill>
                <a:srgbClr val="7C878E"/>
              </a:solidFill>
              <a:ln>
                <a:noFill/>
              </a:ln>
              <a:effectLst/>
            </c:spPr>
            <c:extLst>
              <c:ext xmlns:c16="http://schemas.microsoft.com/office/drawing/2014/chart" uri="{C3380CC4-5D6E-409C-BE32-E72D297353CC}">
                <c16:uniqueId val="{00000011-96FF-4C89-A82A-725D9984C5B2}"/>
              </c:ext>
            </c:extLst>
          </c:dPt>
          <c:dPt>
            <c:idx val="9"/>
            <c:invertIfNegative val="0"/>
            <c:bubble3D val="0"/>
            <c:spPr>
              <a:solidFill>
                <a:srgbClr val="7C878E"/>
              </a:solidFill>
              <a:ln>
                <a:noFill/>
              </a:ln>
              <a:effectLst/>
            </c:spPr>
            <c:extLst>
              <c:ext xmlns:c16="http://schemas.microsoft.com/office/drawing/2014/chart" uri="{C3380CC4-5D6E-409C-BE32-E72D297353CC}">
                <c16:uniqueId val="{00000013-96FF-4C89-A82A-725D9984C5B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96FF-4C89-A82A-725D9984C5B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96FF-4C89-A82A-725D9984C5B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96FF-4C89-A82A-725D9984C5B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96FF-4C89-A82A-725D9984C5B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96FF-4C89-A82A-725D9984C5B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96FF-4C89-A82A-725D9984C5B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96FF-4C89-A82A-725D9984C5B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96FF-4C89-A82A-725D9984C5B2}"/>
              </c:ext>
            </c:extLst>
          </c:dPt>
          <c:dPt>
            <c:idx val="19"/>
            <c:invertIfNegative val="0"/>
            <c:bubble3D val="0"/>
            <c:spPr>
              <a:solidFill>
                <a:srgbClr val="7C878E"/>
              </a:solidFill>
              <a:ln>
                <a:noFill/>
              </a:ln>
              <a:effectLst/>
            </c:spPr>
            <c:extLst>
              <c:ext xmlns:c16="http://schemas.microsoft.com/office/drawing/2014/chart" uri="{C3380CC4-5D6E-409C-BE32-E72D297353CC}">
                <c16:uniqueId val="{00000025-96FF-4C89-A82A-725D9984C5B2}"/>
              </c:ext>
            </c:extLst>
          </c:dPt>
          <c:dPt>
            <c:idx val="28"/>
            <c:invertIfNegative val="0"/>
            <c:bubble3D val="0"/>
            <c:spPr>
              <a:solidFill>
                <a:srgbClr val="7C878E"/>
              </a:solidFill>
              <a:ln>
                <a:noFill/>
              </a:ln>
              <a:effectLst/>
            </c:spPr>
            <c:extLst>
              <c:ext xmlns:c16="http://schemas.microsoft.com/office/drawing/2014/chart" uri="{C3380CC4-5D6E-409C-BE32-E72D297353CC}">
                <c16:uniqueId val="{00000027-96FF-4C89-A82A-725D9984C5B2}"/>
              </c:ext>
            </c:extLst>
          </c:dPt>
          <c:dPt>
            <c:idx val="29"/>
            <c:invertIfNegative val="0"/>
            <c:bubble3D val="0"/>
            <c:spPr>
              <a:solidFill>
                <a:srgbClr val="FBBB27"/>
              </a:solidFill>
              <a:ln>
                <a:noFill/>
              </a:ln>
              <a:effectLst/>
            </c:spPr>
            <c:extLst>
              <c:ext xmlns:c16="http://schemas.microsoft.com/office/drawing/2014/chart" uri="{C3380CC4-5D6E-409C-BE32-E72D297353CC}">
                <c16:uniqueId val="{00000029-96FF-4C89-A82A-725D9984C5B2}"/>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[14]RANK!$A$7:$A$38</c:f>
              <c:strCache>
                <c:ptCount val="32"/>
                <c:pt idx="0">
                  <c:v>Nayarit</c:v>
                </c:pt>
                <c:pt idx="1">
                  <c:v>Campeche</c:v>
                </c:pt>
                <c:pt idx="2">
                  <c:v>Tabasco</c:v>
                </c:pt>
                <c:pt idx="3">
                  <c:v>Guerrero</c:v>
                </c:pt>
                <c:pt idx="4">
                  <c:v>Zacatecas</c:v>
                </c:pt>
                <c:pt idx="5">
                  <c:v>Durango</c:v>
                </c:pt>
                <c:pt idx="6">
                  <c:v>Quintana Roo</c:v>
                </c:pt>
                <c:pt idx="7">
                  <c:v>Tlaxcala</c:v>
                </c:pt>
                <c:pt idx="8">
                  <c:v>Chiapas</c:v>
                </c:pt>
                <c:pt idx="9">
                  <c:v>Oaxaca</c:v>
                </c:pt>
                <c:pt idx="10">
                  <c:v>Colima</c:v>
                </c:pt>
                <c:pt idx="11">
                  <c:v>Hidalgo</c:v>
                </c:pt>
                <c:pt idx="12">
                  <c:v>Tamaulipas</c:v>
                </c:pt>
                <c:pt idx="13">
                  <c:v>Aguascalientes</c:v>
                </c:pt>
                <c:pt idx="14">
                  <c:v>San Luis Potosí</c:v>
                </c:pt>
                <c:pt idx="15">
                  <c:v>Baja California Sur</c:v>
                </c:pt>
                <c:pt idx="16">
                  <c:v>Morelos</c:v>
                </c:pt>
                <c:pt idx="17">
                  <c:v>Sonora</c:v>
                </c:pt>
                <c:pt idx="18">
                  <c:v>Yucatán</c:v>
                </c:pt>
                <c:pt idx="19">
                  <c:v>Baja California</c:v>
                </c:pt>
                <c:pt idx="20">
                  <c:v>Chihuahua</c:v>
                </c:pt>
                <c:pt idx="21">
                  <c:v>Coahuila</c:v>
                </c:pt>
                <c:pt idx="22">
                  <c:v>Querétaro</c:v>
                </c:pt>
                <c:pt idx="23">
                  <c:v>Sinaloa</c:v>
                </c:pt>
                <c:pt idx="24">
                  <c:v>Veracruz</c:v>
                </c:pt>
                <c:pt idx="25">
                  <c:v>Guanajuato</c:v>
                </c:pt>
                <c:pt idx="26">
                  <c:v>Puebla</c:v>
                </c:pt>
                <c:pt idx="27">
                  <c:v>Michoacán</c:v>
                </c:pt>
                <c:pt idx="28">
                  <c:v>Nuevo León</c:v>
                </c:pt>
                <c:pt idx="29">
                  <c:v>Jalisco</c:v>
                </c:pt>
                <c:pt idx="30">
                  <c:v>Estado de México</c:v>
                </c:pt>
                <c:pt idx="31">
                  <c:v>Ciudad de México</c:v>
                </c:pt>
              </c:strCache>
            </c:strRef>
          </c:cat>
          <c:val>
            <c:numRef>
              <c:f>[14]RANK!$B$7:$B$38</c:f>
              <c:numCache>
                <c:formatCode>General</c:formatCode>
                <c:ptCount val="32"/>
                <c:pt idx="0">
                  <c:v>1</c:v>
                </c:pt>
                <c:pt idx="1">
                  <c:v>4</c:v>
                </c:pt>
                <c:pt idx="2">
                  <c:v>5</c:v>
                </c:pt>
                <c:pt idx="3">
                  <c:v>11</c:v>
                </c:pt>
                <c:pt idx="4">
                  <c:v>12</c:v>
                </c:pt>
                <c:pt idx="5">
                  <c:v>13</c:v>
                </c:pt>
                <c:pt idx="6">
                  <c:v>17</c:v>
                </c:pt>
                <c:pt idx="7">
                  <c:v>17</c:v>
                </c:pt>
                <c:pt idx="8">
                  <c:v>18</c:v>
                </c:pt>
                <c:pt idx="9">
                  <c:v>21</c:v>
                </c:pt>
                <c:pt idx="10">
                  <c:v>27</c:v>
                </c:pt>
                <c:pt idx="11">
                  <c:v>40</c:v>
                </c:pt>
                <c:pt idx="12">
                  <c:v>43</c:v>
                </c:pt>
                <c:pt idx="13">
                  <c:v>44</c:v>
                </c:pt>
                <c:pt idx="14">
                  <c:v>44</c:v>
                </c:pt>
                <c:pt idx="15">
                  <c:v>47</c:v>
                </c:pt>
                <c:pt idx="16">
                  <c:v>49</c:v>
                </c:pt>
                <c:pt idx="17">
                  <c:v>51</c:v>
                </c:pt>
                <c:pt idx="18">
                  <c:v>55</c:v>
                </c:pt>
                <c:pt idx="19">
                  <c:v>67</c:v>
                </c:pt>
                <c:pt idx="20">
                  <c:v>72</c:v>
                </c:pt>
                <c:pt idx="21">
                  <c:v>74</c:v>
                </c:pt>
                <c:pt idx="22">
                  <c:v>85</c:v>
                </c:pt>
                <c:pt idx="23">
                  <c:v>104</c:v>
                </c:pt>
                <c:pt idx="24">
                  <c:v>109</c:v>
                </c:pt>
                <c:pt idx="25">
                  <c:v>112</c:v>
                </c:pt>
                <c:pt idx="26">
                  <c:v>128</c:v>
                </c:pt>
                <c:pt idx="27">
                  <c:v>142</c:v>
                </c:pt>
                <c:pt idx="28">
                  <c:v>339</c:v>
                </c:pt>
                <c:pt idx="29">
                  <c:v>345</c:v>
                </c:pt>
                <c:pt idx="30">
                  <c:v>593</c:v>
                </c:pt>
                <c:pt idx="31">
                  <c:v>834</c:v>
                </c:pt>
              </c:numCache>
            </c:numRef>
          </c:val>
          <c:extLst>
            <c:ext xmlns:c16="http://schemas.microsoft.com/office/drawing/2014/chart" uri="{C3380CC4-5D6E-409C-BE32-E72D297353CC}">
              <c16:uniqueId val="{0000002A-96FF-4C89-A82A-725D9984C5B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72F-4A54-BB68-3320834D4AC2}"/>
              </c:ext>
            </c:extLst>
          </c:dPt>
          <c:dPt>
            <c:idx val="1"/>
            <c:invertIfNegative val="0"/>
            <c:bubble3D val="0"/>
            <c:spPr>
              <a:solidFill>
                <a:srgbClr val="7C878E"/>
              </a:solidFill>
              <a:ln>
                <a:noFill/>
              </a:ln>
              <a:effectLst/>
            </c:spPr>
            <c:extLst>
              <c:ext xmlns:c16="http://schemas.microsoft.com/office/drawing/2014/chart" uri="{C3380CC4-5D6E-409C-BE32-E72D297353CC}">
                <c16:uniqueId val="{00000003-972F-4A54-BB68-3320834D4AC2}"/>
              </c:ext>
            </c:extLst>
          </c:dPt>
          <c:dPt>
            <c:idx val="2"/>
            <c:invertIfNegative val="0"/>
            <c:bubble3D val="0"/>
            <c:spPr>
              <a:solidFill>
                <a:srgbClr val="7C878E"/>
              </a:solidFill>
              <a:ln>
                <a:noFill/>
              </a:ln>
              <a:effectLst/>
            </c:spPr>
            <c:extLst>
              <c:ext xmlns:c16="http://schemas.microsoft.com/office/drawing/2014/chart" uri="{C3380CC4-5D6E-409C-BE32-E72D297353CC}">
                <c16:uniqueId val="{00000005-972F-4A54-BB68-3320834D4AC2}"/>
              </c:ext>
            </c:extLst>
          </c:dPt>
          <c:dPt>
            <c:idx val="3"/>
            <c:invertIfNegative val="0"/>
            <c:bubble3D val="0"/>
            <c:spPr>
              <a:solidFill>
                <a:srgbClr val="7C878E"/>
              </a:solidFill>
              <a:ln>
                <a:noFill/>
              </a:ln>
              <a:effectLst/>
            </c:spPr>
            <c:extLst>
              <c:ext xmlns:c16="http://schemas.microsoft.com/office/drawing/2014/chart" uri="{C3380CC4-5D6E-409C-BE32-E72D297353CC}">
                <c16:uniqueId val="{00000007-972F-4A54-BB68-3320834D4AC2}"/>
              </c:ext>
            </c:extLst>
          </c:dPt>
          <c:dPt>
            <c:idx val="4"/>
            <c:invertIfNegative val="0"/>
            <c:bubble3D val="0"/>
            <c:spPr>
              <a:solidFill>
                <a:srgbClr val="7C878E"/>
              </a:solidFill>
              <a:ln>
                <a:noFill/>
              </a:ln>
              <a:effectLst/>
            </c:spPr>
            <c:extLst>
              <c:ext xmlns:c16="http://schemas.microsoft.com/office/drawing/2014/chart" uri="{C3380CC4-5D6E-409C-BE32-E72D297353CC}">
                <c16:uniqueId val="{00000009-972F-4A54-BB68-3320834D4AC2}"/>
              </c:ext>
            </c:extLst>
          </c:dPt>
          <c:dPt>
            <c:idx val="5"/>
            <c:invertIfNegative val="0"/>
            <c:bubble3D val="0"/>
            <c:spPr>
              <a:solidFill>
                <a:srgbClr val="7C878E"/>
              </a:solidFill>
              <a:ln>
                <a:noFill/>
              </a:ln>
              <a:effectLst/>
            </c:spPr>
            <c:extLst>
              <c:ext xmlns:c16="http://schemas.microsoft.com/office/drawing/2014/chart" uri="{C3380CC4-5D6E-409C-BE32-E72D297353CC}">
                <c16:uniqueId val="{0000000B-972F-4A54-BB68-3320834D4AC2}"/>
              </c:ext>
            </c:extLst>
          </c:dPt>
          <c:dPt>
            <c:idx val="6"/>
            <c:invertIfNegative val="0"/>
            <c:bubble3D val="0"/>
            <c:spPr>
              <a:solidFill>
                <a:srgbClr val="7C878E"/>
              </a:solidFill>
              <a:ln>
                <a:noFill/>
              </a:ln>
              <a:effectLst/>
            </c:spPr>
            <c:extLst>
              <c:ext xmlns:c16="http://schemas.microsoft.com/office/drawing/2014/chart" uri="{C3380CC4-5D6E-409C-BE32-E72D297353CC}">
                <c16:uniqueId val="{0000000D-972F-4A54-BB68-3320834D4AC2}"/>
              </c:ext>
            </c:extLst>
          </c:dPt>
          <c:dPt>
            <c:idx val="7"/>
            <c:invertIfNegative val="0"/>
            <c:bubble3D val="0"/>
            <c:spPr>
              <a:solidFill>
                <a:srgbClr val="7C878E"/>
              </a:solidFill>
              <a:ln>
                <a:noFill/>
              </a:ln>
              <a:effectLst/>
            </c:spPr>
            <c:extLst>
              <c:ext xmlns:c16="http://schemas.microsoft.com/office/drawing/2014/chart" uri="{C3380CC4-5D6E-409C-BE32-E72D297353CC}">
                <c16:uniqueId val="{0000000F-972F-4A54-BB68-3320834D4AC2}"/>
              </c:ext>
            </c:extLst>
          </c:dPt>
          <c:dPt>
            <c:idx val="8"/>
            <c:invertIfNegative val="0"/>
            <c:bubble3D val="0"/>
            <c:spPr>
              <a:solidFill>
                <a:srgbClr val="7C878E"/>
              </a:solidFill>
              <a:ln>
                <a:noFill/>
              </a:ln>
              <a:effectLst/>
            </c:spPr>
            <c:extLst>
              <c:ext xmlns:c16="http://schemas.microsoft.com/office/drawing/2014/chart" uri="{C3380CC4-5D6E-409C-BE32-E72D297353CC}">
                <c16:uniqueId val="{00000011-972F-4A54-BB68-3320834D4AC2}"/>
              </c:ext>
            </c:extLst>
          </c:dPt>
          <c:dPt>
            <c:idx val="9"/>
            <c:invertIfNegative val="0"/>
            <c:bubble3D val="0"/>
            <c:spPr>
              <a:solidFill>
                <a:srgbClr val="7C878E"/>
              </a:solidFill>
              <a:ln>
                <a:noFill/>
              </a:ln>
              <a:effectLst/>
            </c:spPr>
            <c:extLst>
              <c:ext xmlns:c16="http://schemas.microsoft.com/office/drawing/2014/chart" uri="{C3380CC4-5D6E-409C-BE32-E72D297353CC}">
                <c16:uniqueId val="{00000013-972F-4A54-BB68-3320834D4AC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972F-4A54-BB68-3320834D4AC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972F-4A54-BB68-3320834D4AC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972F-4A54-BB68-3320834D4AC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972F-4A54-BB68-3320834D4AC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972F-4A54-BB68-3320834D4AC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972F-4A54-BB68-3320834D4AC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972F-4A54-BB68-3320834D4AC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972F-4A54-BB68-3320834D4AC2}"/>
              </c:ext>
            </c:extLst>
          </c:dPt>
          <c:dPt>
            <c:idx val="19"/>
            <c:invertIfNegative val="0"/>
            <c:bubble3D val="0"/>
            <c:spPr>
              <a:solidFill>
                <a:srgbClr val="7C878E"/>
              </a:solidFill>
              <a:ln>
                <a:noFill/>
              </a:ln>
              <a:effectLst/>
            </c:spPr>
            <c:extLst>
              <c:ext xmlns:c16="http://schemas.microsoft.com/office/drawing/2014/chart" uri="{C3380CC4-5D6E-409C-BE32-E72D297353CC}">
                <c16:uniqueId val="{00000025-972F-4A54-BB68-3320834D4AC2}"/>
              </c:ext>
            </c:extLst>
          </c:dPt>
          <c:dPt>
            <c:idx val="26"/>
            <c:invertIfNegative val="0"/>
            <c:bubble3D val="0"/>
            <c:spPr>
              <a:solidFill>
                <a:srgbClr val="7C878E"/>
              </a:solidFill>
              <a:ln>
                <a:noFill/>
              </a:ln>
              <a:effectLst/>
            </c:spPr>
            <c:extLst>
              <c:ext xmlns:c16="http://schemas.microsoft.com/office/drawing/2014/chart" uri="{C3380CC4-5D6E-409C-BE32-E72D297353CC}">
                <c16:uniqueId val="{00000027-972F-4A54-BB68-3320834D4AC2}"/>
              </c:ext>
            </c:extLst>
          </c:dPt>
          <c:dPt>
            <c:idx val="27"/>
            <c:invertIfNegative val="0"/>
            <c:bubble3D val="0"/>
            <c:spPr>
              <a:solidFill>
                <a:srgbClr val="FFC000"/>
              </a:solidFill>
              <a:ln>
                <a:noFill/>
              </a:ln>
              <a:effectLst/>
            </c:spPr>
            <c:extLst>
              <c:ext xmlns:c16="http://schemas.microsoft.com/office/drawing/2014/chart" uri="{C3380CC4-5D6E-409C-BE32-E72D297353CC}">
                <c16:uniqueId val="{00000029-972F-4A54-BB68-3320834D4AC2}"/>
              </c:ext>
            </c:extLst>
          </c:dPt>
          <c:dPt>
            <c:idx val="28"/>
            <c:invertIfNegative val="0"/>
            <c:bubble3D val="0"/>
            <c:spPr>
              <a:solidFill>
                <a:srgbClr val="7C878E"/>
              </a:solidFill>
              <a:ln>
                <a:noFill/>
              </a:ln>
              <a:effectLst/>
            </c:spPr>
            <c:extLst>
              <c:ext xmlns:c16="http://schemas.microsoft.com/office/drawing/2014/chart" uri="{C3380CC4-5D6E-409C-BE32-E72D297353CC}">
                <c16:uniqueId val="{0000002B-972F-4A54-BB68-3320834D4AC2}"/>
              </c:ext>
            </c:extLst>
          </c:dPt>
          <c:dPt>
            <c:idx val="30"/>
            <c:invertIfNegative val="0"/>
            <c:bubble3D val="0"/>
            <c:spPr>
              <a:solidFill>
                <a:srgbClr val="7C878E"/>
              </a:solidFill>
              <a:ln>
                <a:noFill/>
              </a:ln>
              <a:effectLst/>
            </c:spPr>
            <c:extLst>
              <c:ext xmlns:c16="http://schemas.microsoft.com/office/drawing/2014/chart" uri="{C3380CC4-5D6E-409C-BE32-E72D297353CC}">
                <c16:uniqueId val="{0000002D-972F-4A54-BB68-3320834D4AC2}"/>
              </c:ext>
            </c:extLst>
          </c:dPt>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[14]RANK_POB!$A$7:$A$38</c:f>
              <c:strCache>
                <c:ptCount val="32"/>
                <c:pt idx="0">
                  <c:v>Nayarit</c:v>
                </c:pt>
                <c:pt idx="1">
                  <c:v>Tabasco</c:v>
                </c:pt>
                <c:pt idx="2">
                  <c:v>Guerrero</c:v>
                </c:pt>
                <c:pt idx="3">
                  <c:v>Chiapas</c:v>
                </c:pt>
                <c:pt idx="4">
                  <c:v>Campeche</c:v>
                </c:pt>
                <c:pt idx="5">
                  <c:v>Oaxaca</c:v>
                </c:pt>
                <c:pt idx="6">
                  <c:v>Durango</c:v>
                </c:pt>
                <c:pt idx="7">
                  <c:v>Zacatecas</c:v>
                </c:pt>
                <c:pt idx="8">
                  <c:v>Quintana Roo</c:v>
                </c:pt>
                <c:pt idx="9">
                  <c:v>Tamaulipas</c:v>
                </c:pt>
                <c:pt idx="10">
                  <c:v>Tlaxcala</c:v>
                </c:pt>
                <c:pt idx="11">
                  <c:v>Hidalgo</c:v>
                </c:pt>
                <c:pt idx="12">
                  <c:v>Veracruz</c:v>
                </c:pt>
                <c:pt idx="13">
                  <c:v>San Luis Potosí</c:v>
                </c:pt>
                <c:pt idx="14">
                  <c:v>Sonora</c:v>
                </c:pt>
                <c:pt idx="15">
                  <c:v>Baja California</c:v>
                </c:pt>
                <c:pt idx="16">
                  <c:v>Guanajuato</c:v>
                </c:pt>
                <c:pt idx="17">
                  <c:v>Chihuahua</c:v>
                </c:pt>
                <c:pt idx="18">
                  <c:v>Puebla</c:v>
                </c:pt>
                <c:pt idx="19">
                  <c:v>Coahuila</c:v>
                </c:pt>
                <c:pt idx="20">
                  <c:v>Yucatán</c:v>
                </c:pt>
                <c:pt idx="21">
                  <c:v>Morelos</c:v>
                </c:pt>
                <c:pt idx="22">
                  <c:v>Michoacán</c:v>
                </c:pt>
                <c:pt idx="23">
                  <c:v>Aguascalientes</c:v>
                </c:pt>
                <c:pt idx="24">
                  <c:v>Sinaloa</c:v>
                </c:pt>
                <c:pt idx="25">
                  <c:v>Estado de México</c:v>
                </c:pt>
                <c:pt idx="26">
                  <c:v>Querétaro</c:v>
                </c:pt>
                <c:pt idx="27">
                  <c:v>Colima</c:v>
                </c:pt>
                <c:pt idx="28">
                  <c:v>Jalisco</c:v>
                </c:pt>
                <c:pt idx="29">
                  <c:v>Nuevo León</c:v>
                </c:pt>
                <c:pt idx="30">
                  <c:v>Baja California Sur</c:v>
                </c:pt>
                <c:pt idx="31">
                  <c:v>Ciudad de México</c:v>
                </c:pt>
              </c:strCache>
            </c:strRef>
          </c:cat>
          <c:val>
            <c:numRef>
              <c:f>[14]RANK_POB!$D$7:$D$38</c:f>
              <c:numCache>
                <c:formatCode>General</c:formatCode>
                <c:ptCount val="32"/>
                <c:pt idx="0">
                  <c:v>0.8094177372565271</c:v>
                </c:pt>
                <c:pt idx="1">
                  <c:v>2.0810805636232108</c:v>
                </c:pt>
                <c:pt idx="2">
                  <c:v>3.106743469130973</c:v>
                </c:pt>
                <c:pt idx="3">
                  <c:v>3.2468539788752468</c:v>
                </c:pt>
                <c:pt idx="4">
                  <c:v>4.308659436018023</c:v>
                </c:pt>
                <c:pt idx="5">
                  <c:v>5.0821025771584178</c:v>
                </c:pt>
                <c:pt idx="6">
                  <c:v>7.0935530515919565</c:v>
                </c:pt>
                <c:pt idx="7">
                  <c:v>7.3976443434528996</c:v>
                </c:pt>
                <c:pt idx="8">
                  <c:v>9.1496971181145152</c:v>
                </c:pt>
                <c:pt idx="9">
                  <c:v>12.189124183080645</c:v>
                </c:pt>
                <c:pt idx="10">
                  <c:v>12.658444634569319</c:v>
                </c:pt>
                <c:pt idx="11">
                  <c:v>12.975044772013867</c:v>
                </c:pt>
                <c:pt idx="12">
                  <c:v>13.519247377297015</c:v>
                </c:pt>
                <c:pt idx="13">
                  <c:v>15.590370111843189</c:v>
                </c:pt>
                <c:pt idx="14">
                  <c:v>17.318428165876583</c:v>
                </c:pt>
                <c:pt idx="15">
                  <c:v>17.776504237175711</c:v>
                </c:pt>
                <c:pt idx="16">
                  <c:v>18.161374842020361</c:v>
                </c:pt>
                <c:pt idx="17">
                  <c:v>19.241721182649634</c:v>
                </c:pt>
                <c:pt idx="18">
                  <c:v>19.443201396021859</c:v>
                </c:pt>
                <c:pt idx="19">
                  <c:v>23.516169432094042</c:v>
                </c:pt>
                <c:pt idx="20">
                  <c:v>23.697723898249727</c:v>
                </c:pt>
                <c:pt idx="21">
                  <c:v>24.853919818211327</c:v>
                </c:pt>
                <c:pt idx="22">
                  <c:v>29.9020014546692</c:v>
                </c:pt>
                <c:pt idx="23">
                  <c:v>30.864045981816865</c:v>
                </c:pt>
                <c:pt idx="24">
                  <c:v>34.358096601092257</c:v>
                </c:pt>
                <c:pt idx="25">
                  <c:v>34.89791741234238</c:v>
                </c:pt>
                <c:pt idx="26">
                  <c:v>35.888192657951322</c:v>
                </c:pt>
                <c:pt idx="27">
                  <c:v>36.915958768975827</c:v>
                </c:pt>
                <c:pt idx="28">
                  <c:v>41.326516494490818</c:v>
                </c:pt>
                <c:pt idx="29">
                  <c:v>58.605480009999233</c:v>
                </c:pt>
                <c:pt idx="30">
                  <c:v>58.864270264651253</c:v>
                </c:pt>
                <c:pt idx="31">
                  <c:v>90.554296529924613</c:v>
                </c:pt>
              </c:numCache>
            </c:numRef>
          </c:val>
          <c:extLst>
            <c:ext xmlns:c16="http://schemas.microsoft.com/office/drawing/2014/chart" uri="{C3380CC4-5D6E-409C-BE32-E72D297353CC}">
              <c16:uniqueId val="{0000002E-972F-4A54-BB68-3320834D4AC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6A56-413C-8143-F705A50FA987}"/>
              </c:ext>
            </c:extLst>
          </c:dPt>
          <c:dPt>
            <c:idx val="12"/>
            <c:invertIfNegative val="0"/>
            <c:bubble3D val="0"/>
            <c:extLst>
              <c:ext xmlns:c16="http://schemas.microsoft.com/office/drawing/2014/chart" uri="{C3380CC4-5D6E-409C-BE32-E72D297353CC}">
                <c16:uniqueId val="{00000001-6A56-413C-8143-F705A50FA987}"/>
              </c:ext>
            </c:extLst>
          </c:dPt>
          <c:dPt>
            <c:idx val="13"/>
            <c:invertIfNegative val="0"/>
            <c:bubble3D val="0"/>
            <c:spPr>
              <a:solidFill>
                <a:srgbClr val="FBBB27"/>
              </a:solidFill>
            </c:spPr>
            <c:extLst>
              <c:ext xmlns:c16="http://schemas.microsoft.com/office/drawing/2014/chart" uri="{C3380CC4-5D6E-409C-BE32-E72D297353CC}">
                <c16:uniqueId val="{00000003-6A56-413C-8143-F705A50FA987}"/>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'F124'!$B$5:$B$18</c:f>
              <c:strCache>
                <c:ptCount val="14"/>
                <c:pt idx="0">
                  <c:v>2008/01</c:v>
                </c:pt>
                <c:pt idx="1">
                  <c:v>2009/01</c:v>
                </c:pt>
                <c:pt idx="2">
                  <c:v>2010/01</c:v>
                </c:pt>
                <c:pt idx="3">
                  <c:v>2011/01</c:v>
                </c:pt>
                <c:pt idx="4">
                  <c:v>2012/01</c:v>
                </c:pt>
                <c:pt idx="5">
                  <c:v>2013/01</c:v>
                </c:pt>
                <c:pt idx="6">
                  <c:v>2014/01</c:v>
                </c:pt>
                <c:pt idx="7">
                  <c:v>2015/01</c:v>
                </c:pt>
                <c:pt idx="8">
                  <c:v>2016/01</c:v>
                </c:pt>
                <c:pt idx="9">
                  <c:v>2017/01</c:v>
                </c:pt>
                <c:pt idx="10">
                  <c:v>2018/01</c:v>
                </c:pt>
                <c:pt idx="11">
                  <c:v>2019/01</c:v>
                </c:pt>
                <c:pt idx="12">
                  <c:v>2020/01</c:v>
                </c:pt>
                <c:pt idx="13">
                  <c:v>2021/01</c:v>
                </c:pt>
              </c:strCache>
            </c:strRef>
          </c:cat>
          <c:val>
            <c:numRef>
              <c:f>'F124'!$C$5:$C$18</c:f>
              <c:numCache>
                <c:formatCode>#,##0</c:formatCode>
                <c:ptCount val="14"/>
                <c:pt idx="0">
                  <c:v>120914</c:v>
                </c:pt>
                <c:pt idx="1">
                  <c:v>116925</c:v>
                </c:pt>
                <c:pt idx="2">
                  <c:v>110157</c:v>
                </c:pt>
                <c:pt idx="3">
                  <c:v>112026</c:v>
                </c:pt>
                <c:pt idx="4">
                  <c:v>115786</c:v>
                </c:pt>
                <c:pt idx="5">
                  <c:v>110140</c:v>
                </c:pt>
                <c:pt idx="6">
                  <c:v>101782</c:v>
                </c:pt>
                <c:pt idx="7">
                  <c:v>93098</c:v>
                </c:pt>
                <c:pt idx="8">
                  <c:v>93658</c:v>
                </c:pt>
                <c:pt idx="9">
                  <c:v>91435</c:v>
                </c:pt>
                <c:pt idx="10">
                  <c:v>102524</c:v>
                </c:pt>
                <c:pt idx="11">
                  <c:v>113603</c:v>
                </c:pt>
                <c:pt idx="12">
                  <c:v>110680</c:v>
                </c:pt>
                <c:pt idx="13">
                  <c:v>103761</c:v>
                </c:pt>
              </c:numCache>
            </c:numRef>
          </c:val>
          <c:extLst>
            <c:ext xmlns:c16="http://schemas.microsoft.com/office/drawing/2014/chart" uri="{C3380CC4-5D6E-409C-BE32-E72D297353CC}">
              <c16:uniqueId val="{00000004-6A56-413C-8143-F705A50FA987}"/>
            </c:ext>
          </c:extLst>
        </c:ser>
        <c:dLbls>
          <c:showLegendKey val="0"/>
          <c:showVal val="0"/>
          <c:showCatName val="0"/>
          <c:showSerName val="0"/>
          <c:showPercent val="0"/>
          <c:showBubbleSize val="0"/>
        </c:dLbls>
        <c:gapWidth val="150"/>
        <c:axId val="277620192"/>
        <c:axId val="277620584"/>
      </c:barChart>
      <c:catAx>
        <c:axId val="27762019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277620584"/>
        <c:crosses val="autoZero"/>
        <c:auto val="1"/>
        <c:lblAlgn val="ctr"/>
        <c:lblOffset val="100"/>
        <c:noMultiLvlLbl val="0"/>
      </c:catAx>
      <c:valAx>
        <c:axId val="277620584"/>
        <c:scaling>
          <c:orientation val="minMax"/>
        </c:scaling>
        <c:delete val="0"/>
        <c:axPos val="l"/>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es-MX"/>
          </a:p>
        </c:txPr>
        <c:crossAx val="27762019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37DC-4931-AB27-F605313BEBCE}"/>
              </c:ext>
            </c:extLst>
          </c:dPt>
          <c:dPt>
            <c:idx val="12"/>
            <c:invertIfNegative val="0"/>
            <c:bubble3D val="0"/>
            <c:extLst>
              <c:ext xmlns:c16="http://schemas.microsoft.com/office/drawing/2014/chart" uri="{C3380CC4-5D6E-409C-BE32-E72D297353CC}">
                <c16:uniqueId val="{00000001-37DC-4931-AB27-F605313BEBCE}"/>
              </c:ext>
            </c:extLst>
          </c:dPt>
          <c:dPt>
            <c:idx val="13"/>
            <c:invertIfNegative val="0"/>
            <c:bubble3D val="0"/>
            <c:spPr>
              <a:solidFill>
                <a:srgbClr val="FBBB27"/>
              </a:solidFill>
            </c:spPr>
            <c:extLst>
              <c:ext xmlns:c16="http://schemas.microsoft.com/office/drawing/2014/chart" uri="{C3380CC4-5D6E-409C-BE32-E72D297353CC}">
                <c16:uniqueId val="{00000003-37DC-4931-AB27-F605313BEBCE}"/>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'F125'!$B$6:$B$19</c:f>
              <c:strCache>
                <c:ptCount val="14"/>
                <c:pt idx="0">
                  <c:v>2008/01</c:v>
                </c:pt>
                <c:pt idx="1">
                  <c:v>2009/01</c:v>
                </c:pt>
                <c:pt idx="2">
                  <c:v>2010/01</c:v>
                </c:pt>
                <c:pt idx="3">
                  <c:v>2011/01</c:v>
                </c:pt>
                <c:pt idx="4">
                  <c:v>2012/01</c:v>
                </c:pt>
                <c:pt idx="5">
                  <c:v>2013/01</c:v>
                </c:pt>
                <c:pt idx="6">
                  <c:v>2014/01</c:v>
                </c:pt>
                <c:pt idx="7">
                  <c:v>2015/01</c:v>
                </c:pt>
                <c:pt idx="8">
                  <c:v>2016/01</c:v>
                </c:pt>
                <c:pt idx="9">
                  <c:v>2017/01</c:v>
                </c:pt>
                <c:pt idx="10">
                  <c:v>2018/01</c:v>
                </c:pt>
                <c:pt idx="11">
                  <c:v>2019/01</c:v>
                </c:pt>
                <c:pt idx="12">
                  <c:v>2020/01</c:v>
                </c:pt>
                <c:pt idx="13">
                  <c:v>2021/01</c:v>
                </c:pt>
              </c:strCache>
            </c:strRef>
          </c:cat>
          <c:val>
            <c:numRef>
              <c:f>'F125'!$C$6:$C$19</c:f>
              <c:numCache>
                <c:formatCode>#,##0</c:formatCode>
                <c:ptCount val="14"/>
                <c:pt idx="0">
                  <c:v>14737</c:v>
                </c:pt>
                <c:pt idx="1">
                  <c:v>14927</c:v>
                </c:pt>
                <c:pt idx="2">
                  <c:v>14981</c:v>
                </c:pt>
                <c:pt idx="3">
                  <c:v>15705</c:v>
                </c:pt>
                <c:pt idx="4">
                  <c:v>16328</c:v>
                </c:pt>
                <c:pt idx="5">
                  <c:v>14755</c:v>
                </c:pt>
                <c:pt idx="6">
                  <c:v>13059</c:v>
                </c:pt>
                <c:pt idx="7">
                  <c:v>11818</c:v>
                </c:pt>
                <c:pt idx="8">
                  <c:v>11692</c:v>
                </c:pt>
                <c:pt idx="9">
                  <c:v>11825</c:v>
                </c:pt>
                <c:pt idx="10">
                  <c:v>12497</c:v>
                </c:pt>
                <c:pt idx="11">
                  <c:v>14581</c:v>
                </c:pt>
                <c:pt idx="12">
                  <c:v>15067</c:v>
                </c:pt>
                <c:pt idx="13">
                  <c:v>14801</c:v>
                </c:pt>
              </c:numCache>
            </c:numRef>
          </c:val>
          <c:extLst>
            <c:ext xmlns:c16="http://schemas.microsoft.com/office/drawing/2014/chart" uri="{C3380CC4-5D6E-409C-BE32-E72D297353CC}">
              <c16:uniqueId val="{00000004-37DC-4931-AB27-F605313BEBCE}"/>
            </c:ext>
          </c:extLst>
        </c:ser>
        <c:dLbls>
          <c:showLegendKey val="0"/>
          <c:showVal val="0"/>
          <c:showCatName val="0"/>
          <c:showSerName val="0"/>
          <c:showPercent val="0"/>
          <c:showBubbleSize val="0"/>
        </c:dLbls>
        <c:gapWidth val="150"/>
        <c:axId val="277621368"/>
        <c:axId val="375499136"/>
      </c:barChart>
      <c:catAx>
        <c:axId val="277621368"/>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375499136"/>
        <c:crosses val="autoZero"/>
        <c:auto val="1"/>
        <c:lblAlgn val="ctr"/>
        <c:lblOffset val="100"/>
        <c:noMultiLvlLbl val="0"/>
      </c:catAx>
      <c:valAx>
        <c:axId val="375499136"/>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277621368"/>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E146-4EAB-BD4B-6631F27C0D39}"/>
              </c:ext>
            </c:extLst>
          </c:dPt>
          <c:dPt>
            <c:idx val="12"/>
            <c:invertIfNegative val="0"/>
            <c:bubble3D val="0"/>
            <c:spPr>
              <a:solidFill>
                <a:srgbClr val="FBBB27"/>
              </a:solidFill>
            </c:spPr>
            <c:extLst>
              <c:ext xmlns:c16="http://schemas.microsoft.com/office/drawing/2014/chart" uri="{C3380CC4-5D6E-409C-BE32-E72D297353CC}">
                <c16:uniqueId val="{00000002-E146-4EAB-BD4B-6631F27C0D39}"/>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'F126'!$B$5:$B$17</c:f>
              <c:strCache>
                <c:ptCount val="13"/>
                <c:pt idx="0">
                  <c:v>ene-dic 2008</c:v>
                </c:pt>
                <c:pt idx="1">
                  <c:v>ene-dic 2009</c:v>
                </c:pt>
                <c:pt idx="2">
                  <c:v>ene-dic 2010</c:v>
                </c:pt>
                <c:pt idx="3">
                  <c:v>ene-dic 2011</c:v>
                </c:pt>
                <c:pt idx="4">
                  <c:v>ene-dic 2012</c:v>
                </c:pt>
                <c:pt idx="5">
                  <c:v>ene-dic 2013</c:v>
                </c:pt>
                <c:pt idx="6">
                  <c:v>ene-dic 2014</c:v>
                </c:pt>
                <c:pt idx="7">
                  <c:v>ene-dic 2015</c:v>
                </c:pt>
                <c:pt idx="8">
                  <c:v>ene-dic 2016</c:v>
                </c:pt>
                <c:pt idx="9">
                  <c:v>ene-dic 2017</c:v>
                </c:pt>
                <c:pt idx="10">
                  <c:v>ene-dic 2018</c:v>
                </c:pt>
                <c:pt idx="11">
                  <c:v>ene-dic 2019</c:v>
                </c:pt>
                <c:pt idx="12">
                  <c:v>ene-dic 2020</c:v>
                </c:pt>
              </c:strCache>
            </c:strRef>
          </c:cat>
          <c:val>
            <c:numRef>
              <c:f>'F126'!$C$5:$C$17</c:f>
              <c:numCache>
                <c:formatCode>#,##0</c:formatCode>
                <c:ptCount val="13"/>
                <c:pt idx="0">
                  <c:v>1413735</c:v>
                </c:pt>
                <c:pt idx="1">
                  <c:v>1324054</c:v>
                </c:pt>
                <c:pt idx="2">
                  <c:v>1352529</c:v>
                </c:pt>
                <c:pt idx="3">
                  <c:v>1393912</c:v>
                </c:pt>
                <c:pt idx="4">
                  <c:v>1371884</c:v>
                </c:pt>
                <c:pt idx="5">
                  <c:v>1276568</c:v>
                </c:pt>
                <c:pt idx="6">
                  <c:v>1109846</c:v>
                </c:pt>
                <c:pt idx="7">
                  <c:v>1068608</c:v>
                </c:pt>
                <c:pt idx="8">
                  <c:v>1132486</c:v>
                </c:pt>
                <c:pt idx="9">
                  <c:v>1153138</c:v>
                </c:pt>
                <c:pt idx="10">
                  <c:v>1251973</c:v>
                </c:pt>
                <c:pt idx="11">
                  <c:v>1316843</c:v>
                </c:pt>
                <c:pt idx="12">
                  <c:v>1268733</c:v>
                </c:pt>
              </c:numCache>
            </c:numRef>
          </c:val>
          <c:extLst>
            <c:ext xmlns:c16="http://schemas.microsoft.com/office/drawing/2014/chart" uri="{C3380CC4-5D6E-409C-BE32-E72D297353CC}">
              <c16:uniqueId val="{00000003-E146-4EAB-BD4B-6631F27C0D39}"/>
            </c:ext>
          </c:extLst>
        </c:ser>
        <c:dLbls>
          <c:showLegendKey val="0"/>
          <c:showVal val="0"/>
          <c:showCatName val="0"/>
          <c:showSerName val="0"/>
          <c:showPercent val="0"/>
          <c:showBubbleSize val="0"/>
        </c:dLbls>
        <c:gapWidth val="150"/>
        <c:axId val="375498352"/>
        <c:axId val="375497960"/>
      </c:barChart>
      <c:catAx>
        <c:axId val="37549835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375497960"/>
        <c:crosses val="autoZero"/>
        <c:auto val="1"/>
        <c:lblAlgn val="ctr"/>
        <c:lblOffset val="100"/>
        <c:noMultiLvlLbl val="0"/>
      </c:catAx>
      <c:valAx>
        <c:axId val="375497960"/>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37549835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'F9-11'!$B$8</c:f>
              <c:strCache>
                <c:ptCount val="1"/>
                <c:pt idx="0">
                  <c:v>Producción de carne</c:v>
                </c:pt>
              </c:strCache>
            </c:strRef>
          </c:tx>
          <c:spPr>
            <a:solidFill>
              <a:srgbClr val="95682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'F9-11'!$C$6:$F$6</c:f>
              <c:strCache>
                <c:ptCount val="4"/>
                <c:pt idx="0">
                  <c:v>Ganado bovino</c:v>
                </c:pt>
                <c:pt idx="1">
                  <c:v>Ganado caprino</c:v>
                </c:pt>
                <c:pt idx="2">
                  <c:v>Ganado ovino</c:v>
                </c:pt>
                <c:pt idx="3">
                  <c:v>Ganado porcino</c:v>
                </c:pt>
              </c:strCache>
            </c:strRef>
          </c:cat>
          <c:val>
            <c:numRef>
              <c:f>'F9-11'!$C$8:$F$8</c:f>
              <c:numCache>
                <c:formatCode>_-* #,##0_-;\-* #,##0_-;_-* "-"??_-;_-@_-</c:formatCode>
                <c:ptCount val="4"/>
                <c:pt idx="0">
                  <c:v>11341</c:v>
                </c:pt>
                <c:pt idx="1">
                  <c:v>7</c:v>
                </c:pt>
                <c:pt idx="2">
                  <c:v>29</c:v>
                </c:pt>
                <c:pt idx="3">
                  <c:v>6277</c:v>
                </c:pt>
              </c:numCache>
            </c:numRef>
          </c:val>
          <c:extLst>
            <c:ext xmlns:c16="http://schemas.microsoft.com/office/drawing/2014/chart" uri="{C3380CC4-5D6E-409C-BE32-E72D297353CC}">
              <c16:uniqueId val="{00000000-579F-4353-BC9C-2AAACBA6092C}"/>
            </c:ext>
          </c:extLst>
        </c:ser>
        <c:dLbls>
          <c:dLblPos val="outEnd"/>
          <c:showLegendKey val="0"/>
          <c:showVal val="1"/>
          <c:showCatName val="0"/>
          <c:showSerName val="0"/>
          <c:showPercent val="0"/>
          <c:showBubbleSize val="0"/>
        </c:dLbls>
        <c:gapWidth val="219"/>
        <c:overlap val="-27"/>
        <c:axId val="1433114720"/>
        <c:axId val="1433113472"/>
      </c:barChart>
      <c:catAx>
        <c:axId val="1433114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433113472"/>
        <c:crosses val="autoZero"/>
        <c:auto val="1"/>
        <c:lblAlgn val="ctr"/>
        <c:lblOffset val="100"/>
        <c:noMultiLvlLbl val="0"/>
      </c:catAx>
      <c:valAx>
        <c:axId val="1433113472"/>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433114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9883-486F-8E0F-C161DC06B733}"/>
              </c:ext>
            </c:extLst>
          </c:dPt>
          <c:dPt>
            <c:idx val="12"/>
            <c:invertIfNegative val="0"/>
            <c:bubble3D val="0"/>
            <c:spPr>
              <a:solidFill>
                <a:srgbClr val="FBBB27"/>
              </a:solidFill>
            </c:spPr>
            <c:extLst>
              <c:ext xmlns:c16="http://schemas.microsoft.com/office/drawing/2014/chart" uri="{C3380CC4-5D6E-409C-BE32-E72D297353CC}">
                <c16:uniqueId val="{00000002-9883-486F-8E0F-C161DC06B733}"/>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'F127'!$B$6:$B$18</c:f>
              <c:strCache>
                <c:ptCount val="13"/>
                <c:pt idx="0">
                  <c:v>ene-dic 2008</c:v>
                </c:pt>
                <c:pt idx="1">
                  <c:v>ene-dic 2009</c:v>
                </c:pt>
                <c:pt idx="2">
                  <c:v>ene-dic 2010</c:v>
                </c:pt>
                <c:pt idx="3">
                  <c:v>ene-dic 2011</c:v>
                </c:pt>
                <c:pt idx="4">
                  <c:v>ene-dic 2012</c:v>
                </c:pt>
                <c:pt idx="5">
                  <c:v>ene-dic 2013</c:v>
                </c:pt>
                <c:pt idx="6">
                  <c:v>ene-dic 2014</c:v>
                </c:pt>
                <c:pt idx="7">
                  <c:v>ene-dic 2015</c:v>
                </c:pt>
                <c:pt idx="8">
                  <c:v>ene-dic 2016</c:v>
                </c:pt>
                <c:pt idx="9">
                  <c:v>ene-dic 2017</c:v>
                </c:pt>
                <c:pt idx="10">
                  <c:v>ene-dic 2018</c:v>
                </c:pt>
                <c:pt idx="11">
                  <c:v>ene-dic 2019</c:v>
                </c:pt>
                <c:pt idx="12">
                  <c:v>ene-dic 2020</c:v>
                </c:pt>
              </c:strCache>
            </c:strRef>
          </c:cat>
          <c:val>
            <c:numRef>
              <c:f>'F127'!$C$6:$C$18</c:f>
              <c:numCache>
                <c:formatCode>#,##0</c:formatCode>
                <c:ptCount val="13"/>
                <c:pt idx="0">
                  <c:v>172975</c:v>
                </c:pt>
                <c:pt idx="1">
                  <c:v>171882</c:v>
                </c:pt>
                <c:pt idx="2">
                  <c:v>184111</c:v>
                </c:pt>
                <c:pt idx="3">
                  <c:v>189388</c:v>
                </c:pt>
                <c:pt idx="4">
                  <c:v>185315</c:v>
                </c:pt>
                <c:pt idx="5">
                  <c:v>165869</c:v>
                </c:pt>
                <c:pt idx="6">
                  <c:v>140982</c:v>
                </c:pt>
                <c:pt idx="7">
                  <c:v>134610</c:v>
                </c:pt>
                <c:pt idx="8">
                  <c:v>139887</c:v>
                </c:pt>
                <c:pt idx="9">
                  <c:v>142402</c:v>
                </c:pt>
                <c:pt idx="10">
                  <c:v>157896</c:v>
                </c:pt>
                <c:pt idx="11">
                  <c:v>171368</c:v>
                </c:pt>
                <c:pt idx="12">
                  <c:v>173857</c:v>
                </c:pt>
              </c:numCache>
            </c:numRef>
          </c:val>
          <c:extLst>
            <c:ext xmlns:c16="http://schemas.microsoft.com/office/drawing/2014/chart" uri="{C3380CC4-5D6E-409C-BE32-E72D297353CC}">
              <c16:uniqueId val="{00000003-9883-486F-8E0F-C161DC06B733}"/>
            </c:ext>
          </c:extLst>
        </c:ser>
        <c:dLbls>
          <c:showLegendKey val="0"/>
          <c:showVal val="0"/>
          <c:showCatName val="0"/>
          <c:showSerName val="0"/>
          <c:showPercent val="0"/>
          <c:showBubbleSize val="0"/>
        </c:dLbls>
        <c:gapWidth val="150"/>
        <c:axId val="375120344"/>
        <c:axId val="375123480"/>
      </c:barChart>
      <c:catAx>
        <c:axId val="375120344"/>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375123480"/>
        <c:crosses val="autoZero"/>
        <c:auto val="1"/>
        <c:lblAlgn val="ctr"/>
        <c:lblOffset val="100"/>
        <c:noMultiLvlLbl val="0"/>
      </c:catAx>
      <c:valAx>
        <c:axId val="375123480"/>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375120344"/>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'F128'!$B$8</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A15E-4F6A-A6F0-EDD21F10DB1F}"/>
              </c:ext>
            </c:extLst>
          </c:dPt>
          <c:dPt>
            <c:idx val="1"/>
            <c:invertIfNegative val="0"/>
            <c:bubble3D val="0"/>
            <c:extLst>
              <c:ext xmlns:c16="http://schemas.microsoft.com/office/drawing/2014/chart" uri="{C3380CC4-5D6E-409C-BE32-E72D297353CC}">
                <c16:uniqueId val="{00000001-A15E-4F6A-A6F0-EDD21F10DB1F}"/>
              </c:ext>
            </c:extLst>
          </c:dPt>
          <c:dPt>
            <c:idx val="2"/>
            <c:invertIfNegative val="0"/>
            <c:bubble3D val="0"/>
            <c:extLst>
              <c:ext xmlns:c16="http://schemas.microsoft.com/office/drawing/2014/chart" uri="{C3380CC4-5D6E-409C-BE32-E72D297353CC}">
                <c16:uniqueId val="{00000002-A15E-4F6A-A6F0-EDD21F10DB1F}"/>
              </c:ext>
            </c:extLst>
          </c:dPt>
          <c:dPt>
            <c:idx val="3"/>
            <c:invertIfNegative val="0"/>
            <c:bubble3D val="0"/>
            <c:extLst>
              <c:ext xmlns:c16="http://schemas.microsoft.com/office/drawing/2014/chart" uri="{C3380CC4-5D6E-409C-BE32-E72D297353CC}">
                <c16:uniqueId val="{00000003-A15E-4F6A-A6F0-EDD21F10DB1F}"/>
              </c:ext>
            </c:extLst>
          </c:dPt>
          <c:dPt>
            <c:idx val="4"/>
            <c:invertIfNegative val="0"/>
            <c:bubble3D val="0"/>
            <c:extLst>
              <c:ext xmlns:c16="http://schemas.microsoft.com/office/drawing/2014/chart" uri="{C3380CC4-5D6E-409C-BE32-E72D297353CC}">
                <c16:uniqueId val="{00000004-A15E-4F6A-A6F0-EDD21F10DB1F}"/>
              </c:ext>
            </c:extLst>
          </c:dPt>
          <c:dPt>
            <c:idx val="5"/>
            <c:invertIfNegative val="0"/>
            <c:bubble3D val="0"/>
            <c:extLst>
              <c:ext xmlns:c16="http://schemas.microsoft.com/office/drawing/2014/chart" uri="{C3380CC4-5D6E-409C-BE32-E72D297353CC}">
                <c16:uniqueId val="{00000005-A15E-4F6A-A6F0-EDD21F10DB1F}"/>
              </c:ext>
            </c:extLst>
          </c:dPt>
          <c:dPt>
            <c:idx val="6"/>
            <c:invertIfNegative val="0"/>
            <c:bubble3D val="0"/>
            <c:extLst>
              <c:ext xmlns:c16="http://schemas.microsoft.com/office/drawing/2014/chart" uri="{C3380CC4-5D6E-409C-BE32-E72D297353CC}">
                <c16:uniqueId val="{00000006-A15E-4F6A-A6F0-EDD21F10DB1F}"/>
              </c:ext>
            </c:extLst>
          </c:dPt>
          <c:dPt>
            <c:idx val="7"/>
            <c:invertIfNegative val="0"/>
            <c:bubble3D val="0"/>
            <c:extLst>
              <c:ext xmlns:c16="http://schemas.microsoft.com/office/drawing/2014/chart" uri="{C3380CC4-5D6E-409C-BE32-E72D297353CC}">
                <c16:uniqueId val="{00000007-A15E-4F6A-A6F0-EDD21F10DB1F}"/>
              </c:ext>
            </c:extLst>
          </c:dPt>
          <c:dPt>
            <c:idx val="8"/>
            <c:invertIfNegative val="0"/>
            <c:bubble3D val="0"/>
            <c:extLst>
              <c:ext xmlns:c16="http://schemas.microsoft.com/office/drawing/2014/chart" uri="{C3380CC4-5D6E-409C-BE32-E72D297353CC}">
                <c16:uniqueId val="{00000008-A15E-4F6A-A6F0-EDD21F10DB1F}"/>
              </c:ext>
            </c:extLst>
          </c:dPt>
          <c:dPt>
            <c:idx val="9"/>
            <c:invertIfNegative val="0"/>
            <c:bubble3D val="0"/>
            <c:extLst>
              <c:ext xmlns:c16="http://schemas.microsoft.com/office/drawing/2014/chart" uri="{C3380CC4-5D6E-409C-BE32-E72D297353CC}">
                <c16:uniqueId val="{00000009-A15E-4F6A-A6F0-EDD21F10DB1F}"/>
              </c:ext>
            </c:extLst>
          </c:dPt>
          <c:dPt>
            <c:idx val="10"/>
            <c:invertIfNegative val="0"/>
            <c:bubble3D val="0"/>
            <c:extLst>
              <c:ext xmlns:c16="http://schemas.microsoft.com/office/drawing/2014/chart" uri="{C3380CC4-5D6E-409C-BE32-E72D297353CC}">
                <c16:uniqueId val="{0000000A-A15E-4F6A-A6F0-EDD21F10DB1F}"/>
              </c:ext>
            </c:extLst>
          </c:dPt>
          <c:dPt>
            <c:idx val="11"/>
            <c:invertIfNegative val="0"/>
            <c:bubble3D val="0"/>
            <c:extLst>
              <c:ext xmlns:c16="http://schemas.microsoft.com/office/drawing/2014/chart" uri="{C3380CC4-5D6E-409C-BE32-E72D297353CC}">
                <c16:uniqueId val="{0000000B-A15E-4F6A-A6F0-EDD21F10DB1F}"/>
              </c:ext>
            </c:extLst>
          </c:dPt>
          <c:dPt>
            <c:idx val="12"/>
            <c:invertIfNegative val="0"/>
            <c:bubble3D val="0"/>
            <c:extLst>
              <c:ext xmlns:c16="http://schemas.microsoft.com/office/drawing/2014/chart" uri="{C3380CC4-5D6E-409C-BE32-E72D297353CC}">
                <c16:uniqueId val="{0000000C-A15E-4F6A-A6F0-EDD21F10DB1F}"/>
              </c:ext>
            </c:extLst>
          </c:dPt>
          <c:dPt>
            <c:idx val="13"/>
            <c:invertIfNegative val="0"/>
            <c:bubble3D val="0"/>
            <c:extLst>
              <c:ext xmlns:c16="http://schemas.microsoft.com/office/drawing/2014/chart" uri="{C3380CC4-5D6E-409C-BE32-E72D297353CC}">
                <c16:uniqueId val="{0000000D-A15E-4F6A-A6F0-EDD21F10DB1F}"/>
              </c:ext>
            </c:extLst>
          </c:dPt>
          <c:dPt>
            <c:idx val="14"/>
            <c:invertIfNegative val="0"/>
            <c:bubble3D val="0"/>
            <c:extLst>
              <c:ext xmlns:c16="http://schemas.microsoft.com/office/drawing/2014/chart" uri="{C3380CC4-5D6E-409C-BE32-E72D297353CC}">
                <c16:uniqueId val="{0000000E-A15E-4F6A-A6F0-EDD21F10DB1F}"/>
              </c:ext>
            </c:extLst>
          </c:dPt>
          <c:dPt>
            <c:idx val="15"/>
            <c:invertIfNegative val="0"/>
            <c:bubble3D val="0"/>
            <c:extLst>
              <c:ext xmlns:c16="http://schemas.microsoft.com/office/drawing/2014/chart" uri="{C3380CC4-5D6E-409C-BE32-E72D297353CC}">
                <c16:uniqueId val="{0000000F-A15E-4F6A-A6F0-EDD21F10DB1F}"/>
              </c:ext>
            </c:extLst>
          </c:dPt>
          <c:dPt>
            <c:idx val="16"/>
            <c:invertIfNegative val="0"/>
            <c:bubble3D val="0"/>
            <c:extLst>
              <c:ext xmlns:c16="http://schemas.microsoft.com/office/drawing/2014/chart" uri="{C3380CC4-5D6E-409C-BE32-E72D297353CC}">
                <c16:uniqueId val="{00000010-A15E-4F6A-A6F0-EDD21F10DB1F}"/>
              </c:ext>
            </c:extLst>
          </c:dPt>
          <c:dPt>
            <c:idx val="17"/>
            <c:invertIfNegative val="0"/>
            <c:bubble3D val="0"/>
            <c:extLst>
              <c:ext xmlns:c16="http://schemas.microsoft.com/office/drawing/2014/chart" uri="{C3380CC4-5D6E-409C-BE32-E72D297353CC}">
                <c16:uniqueId val="{00000011-A15E-4F6A-A6F0-EDD21F10DB1F}"/>
              </c:ext>
            </c:extLst>
          </c:dPt>
          <c:dPt>
            <c:idx val="18"/>
            <c:invertIfNegative val="0"/>
            <c:bubble3D val="0"/>
            <c:extLst>
              <c:ext xmlns:c16="http://schemas.microsoft.com/office/drawing/2014/chart" uri="{C3380CC4-5D6E-409C-BE32-E72D297353CC}">
                <c16:uniqueId val="{00000012-A15E-4F6A-A6F0-EDD21F10DB1F}"/>
              </c:ext>
            </c:extLst>
          </c:dPt>
          <c:dPt>
            <c:idx val="19"/>
            <c:invertIfNegative val="0"/>
            <c:bubble3D val="0"/>
            <c:extLst>
              <c:ext xmlns:c16="http://schemas.microsoft.com/office/drawing/2014/chart" uri="{C3380CC4-5D6E-409C-BE32-E72D297353CC}">
                <c16:uniqueId val="{00000013-A15E-4F6A-A6F0-EDD21F10DB1F}"/>
              </c:ext>
            </c:extLst>
          </c:dPt>
          <c:dPt>
            <c:idx val="20"/>
            <c:invertIfNegative val="0"/>
            <c:bubble3D val="0"/>
            <c:extLst>
              <c:ext xmlns:c16="http://schemas.microsoft.com/office/drawing/2014/chart" uri="{C3380CC4-5D6E-409C-BE32-E72D297353CC}">
                <c16:uniqueId val="{00000014-A15E-4F6A-A6F0-EDD21F10DB1F}"/>
              </c:ext>
            </c:extLst>
          </c:dPt>
          <c:dPt>
            <c:idx val="21"/>
            <c:invertIfNegative val="0"/>
            <c:bubble3D val="0"/>
            <c:extLst>
              <c:ext xmlns:c16="http://schemas.microsoft.com/office/drawing/2014/chart" uri="{C3380CC4-5D6E-409C-BE32-E72D297353CC}">
                <c16:uniqueId val="{00000015-A15E-4F6A-A6F0-EDD21F10DB1F}"/>
              </c:ext>
            </c:extLst>
          </c:dPt>
          <c:dPt>
            <c:idx val="22"/>
            <c:invertIfNegative val="0"/>
            <c:bubble3D val="0"/>
            <c:extLst>
              <c:ext xmlns:c16="http://schemas.microsoft.com/office/drawing/2014/chart" uri="{C3380CC4-5D6E-409C-BE32-E72D297353CC}">
                <c16:uniqueId val="{00000016-A15E-4F6A-A6F0-EDD21F10DB1F}"/>
              </c:ext>
            </c:extLst>
          </c:dPt>
          <c:dPt>
            <c:idx val="23"/>
            <c:invertIfNegative val="0"/>
            <c:bubble3D val="0"/>
            <c:extLst>
              <c:ext xmlns:c16="http://schemas.microsoft.com/office/drawing/2014/chart" uri="{C3380CC4-5D6E-409C-BE32-E72D297353CC}">
                <c16:uniqueId val="{00000017-A15E-4F6A-A6F0-EDD21F10DB1F}"/>
              </c:ext>
            </c:extLst>
          </c:dPt>
          <c:dPt>
            <c:idx val="24"/>
            <c:invertIfNegative val="0"/>
            <c:bubble3D val="0"/>
            <c:extLst>
              <c:ext xmlns:c16="http://schemas.microsoft.com/office/drawing/2014/chart" uri="{C3380CC4-5D6E-409C-BE32-E72D297353CC}">
                <c16:uniqueId val="{00000018-A15E-4F6A-A6F0-EDD21F10DB1F}"/>
              </c:ext>
            </c:extLst>
          </c:dPt>
          <c:dPt>
            <c:idx val="25"/>
            <c:invertIfNegative val="0"/>
            <c:bubble3D val="0"/>
            <c:extLst>
              <c:ext xmlns:c16="http://schemas.microsoft.com/office/drawing/2014/chart" uri="{C3380CC4-5D6E-409C-BE32-E72D297353CC}">
                <c16:uniqueId val="{00000019-A15E-4F6A-A6F0-EDD21F10DB1F}"/>
              </c:ext>
            </c:extLst>
          </c:dPt>
          <c:dPt>
            <c:idx val="26"/>
            <c:invertIfNegative val="0"/>
            <c:bubble3D val="0"/>
            <c:extLst>
              <c:ext xmlns:c16="http://schemas.microsoft.com/office/drawing/2014/chart" uri="{C3380CC4-5D6E-409C-BE32-E72D297353CC}">
                <c16:uniqueId val="{0000001A-A15E-4F6A-A6F0-EDD21F10DB1F}"/>
              </c:ext>
            </c:extLst>
          </c:dPt>
          <c:dPt>
            <c:idx val="27"/>
            <c:invertIfNegative val="0"/>
            <c:bubble3D val="0"/>
            <c:extLst>
              <c:ext xmlns:c16="http://schemas.microsoft.com/office/drawing/2014/chart" uri="{C3380CC4-5D6E-409C-BE32-E72D297353CC}">
                <c16:uniqueId val="{0000001B-A15E-4F6A-A6F0-EDD21F10DB1F}"/>
              </c:ext>
            </c:extLst>
          </c:dPt>
          <c:dPt>
            <c:idx val="28"/>
            <c:invertIfNegative val="0"/>
            <c:bubble3D val="0"/>
            <c:extLst>
              <c:ext xmlns:c16="http://schemas.microsoft.com/office/drawing/2014/chart" uri="{C3380CC4-5D6E-409C-BE32-E72D297353CC}">
                <c16:uniqueId val="{0000001C-A15E-4F6A-A6F0-EDD21F10DB1F}"/>
              </c:ext>
            </c:extLst>
          </c:dPt>
          <c:dPt>
            <c:idx val="29"/>
            <c:invertIfNegative val="0"/>
            <c:bubble3D val="0"/>
            <c:extLst>
              <c:ext xmlns:c16="http://schemas.microsoft.com/office/drawing/2014/chart" uri="{C3380CC4-5D6E-409C-BE32-E72D297353CC}">
                <c16:uniqueId val="{0000001D-A15E-4F6A-A6F0-EDD21F10DB1F}"/>
              </c:ext>
            </c:extLst>
          </c:dPt>
          <c:dPt>
            <c:idx val="30"/>
            <c:invertIfNegative val="0"/>
            <c:bubble3D val="0"/>
            <c:spPr>
              <a:solidFill>
                <a:srgbClr val="FBBB27"/>
              </a:solidFill>
            </c:spPr>
            <c:extLst>
              <c:ext xmlns:c16="http://schemas.microsoft.com/office/drawing/2014/chart" uri="{C3380CC4-5D6E-409C-BE32-E72D297353CC}">
                <c16:uniqueId val="{0000001F-A15E-4F6A-A6F0-EDD21F10DB1F}"/>
              </c:ext>
            </c:extLst>
          </c:dPt>
          <c:dLbls>
            <c:dLbl>
              <c:idx val="30"/>
              <c:layout>
                <c:manualLayout>
                  <c:x val="-5.5557730630417619E-3"/>
                  <c:y val="-3.23164827504052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15E-4F6A-A6F0-EDD21F10DB1F}"/>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'F128'!$A$9:$A$39</c:f>
              <c:strCache>
                <c:ptCount val="31"/>
                <c:pt idx="0">
                  <c:v>Baja California</c:v>
                </c:pt>
                <c:pt idx="1">
                  <c:v>Tlaxcala</c:v>
                </c:pt>
                <c:pt idx="2">
                  <c:v>Quintana Roo</c:v>
                </c:pt>
                <c:pt idx="3">
                  <c:v>Baja California Sur</c:v>
                </c:pt>
                <c:pt idx="4">
                  <c:v>Nuevo León</c:v>
                </c:pt>
                <c:pt idx="5">
                  <c:v>Campeche</c:v>
                </c:pt>
                <c:pt idx="6">
                  <c:v>Colima</c:v>
                </c:pt>
                <c:pt idx="7">
                  <c:v>Yucatán</c:v>
                </c:pt>
                <c:pt idx="8">
                  <c:v>Morelos</c:v>
                </c:pt>
                <c:pt idx="9">
                  <c:v>Nayarit</c:v>
                </c:pt>
                <c:pt idx="10">
                  <c:v>Sonora</c:v>
                </c:pt>
                <c:pt idx="11">
                  <c:v>Sinaloa</c:v>
                </c:pt>
                <c:pt idx="12">
                  <c:v>Oaxaca</c:v>
                </c:pt>
                <c:pt idx="13">
                  <c:v>Tabasco</c:v>
                </c:pt>
                <c:pt idx="14">
                  <c:v>Tamaulipas</c:v>
                </c:pt>
                <c:pt idx="15">
                  <c:v>Zacatecas</c:v>
                </c:pt>
                <c:pt idx="16">
                  <c:v>Aguascalientes</c:v>
                </c:pt>
                <c:pt idx="17">
                  <c:v>Durango</c:v>
                </c:pt>
                <c:pt idx="18">
                  <c:v>San Luis Potosí</c:v>
                </c:pt>
                <c:pt idx="19">
                  <c:v>Querétaro</c:v>
                </c:pt>
                <c:pt idx="20">
                  <c:v>Hidalgo</c:v>
                </c:pt>
                <c:pt idx="21">
                  <c:v>Guerrero</c:v>
                </c:pt>
                <c:pt idx="22">
                  <c:v>Puebla</c:v>
                </c:pt>
                <c:pt idx="23">
                  <c:v>Chiapas</c:v>
                </c:pt>
                <c:pt idx="24">
                  <c:v>Veracruz</c:v>
                </c:pt>
                <c:pt idx="25">
                  <c:v>Chihuahua</c:v>
                </c:pt>
                <c:pt idx="26">
                  <c:v>Coahuila</c:v>
                </c:pt>
                <c:pt idx="27">
                  <c:v>Estado de México</c:v>
                </c:pt>
                <c:pt idx="28">
                  <c:v>Guanajuato</c:v>
                </c:pt>
                <c:pt idx="29">
                  <c:v>Michoacán</c:v>
                </c:pt>
                <c:pt idx="30">
                  <c:v>Jalisco</c:v>
                </c:pt>
              </c:strCache>
            </c:strRef>
          </c:cat>
          <c:val>
            <c:numRef>
              <c:f>'F128'!$B$9:$B$39</c:f>
              <c:numCache>
                <c:formatCode>#,##0</c:formatCode>
                <c:ptCount val="31"/>
                <c:pt idx="0">
                  <c:v>91</c:v>
                </c:pt>
                <c:pt idx="1">
                  <c:v>131</c:v>
                </c:pt>
                <c:pt idx="2">
                  <c:v>212</c:v>
                </c:pt>
                <c:pt idx="3">
                  <c:v>219</c:v>
                </c:pt>
                <c:pt idx="4">
                  <c:v>230</c:v>
                </c:pt>
                <c:pt idx="5">
                  <c:v>268</c:v>
                </c:pt>
                <c:pt idx="6">
                  <c:v>303</c:v>
                </c:pt>
                <c:pt idx="7">
                  <c:v>317</c:v>
                </c:pt>
                <c:pt idx="8">
                  <c:v>329</c:v>
                </c:pt>
                <c:pt idx="9">
                  <c:v>491</c:v>
                </c:pt>
                <c:pt idx="10">
                  <c:v>520</c:v>
                </c:pt>
                <c:pt idx="11">
                  <c:v>584</c:v>
                </c:pt>
                <c:pt idx="12">
                  <c:v>683</c:v>
                </c:pt>
                <c:pt idx="13">
                  <c:v>720</c:v>
                </c:pt>
                <c:pt idx="14">
                  <c:v>747</c:v>
                </c:pt>
                <c:pt idx="15">
                  <c:v>888</c:v>
                </c:pt>
                <c:pt idx="16">
                  <c:v>1073</c:v>
                </c:pt>
                <c:pt idx="17">
                  <c:v>1075</c:v>
                </c:pt>
                <c:pt idx="18">
                  <c:v>1114</c:v>
                </c:pt>
                <c:pt idx="19">
                  <c:v>1130</c:v>
                </c:pt>
                <c:pt idx="20">
                  <c:v>1238</c:v>
                </c:pt>
                <c:pt idx="21">
                  <c:v>1332</c:v>
                </c:pt>
                <c:pt idx="22">
                  <c:v>1466</c:v>
                </c:pt>
                <c:pt idx="23">
                  <c:v>1644</c:v>
                </c:pt>
                <c:pt idx="24">
                  <c:v>2180</c:v>
                </c:pt>
                <c:pt idx="25">
                  <c:v>2200</c:v>
                </c:pt>
                <c:pt idx="26">
                  <c:v>2653</c:v>
                </c:pt>
                <c:pt idx="27">
                  <c:v>3656</c:v>
                </c:pt>
                <c:pt idx="28">
                  <c:v>3923</c:v>
                </c:pt>
                <c:pt idx="29">
                  <c:v>5374</c:v>
                </c:pt>
                <c:pt idx="30">
                  <c:v>9818</c:v>
                </c:pt>
              </c:numCache>
            </c:numRef>
          </c:val>
          <c:extLst>
            <c:ext xmlns:c16="http://schemas.microsoft.com/office/drawing/2014/chart" uri="{C3380CC4-5D6E-409C-BE32-E72D297353CC}">
              <c16:uniqueId val="{00000020-A15E-4F6A-A6F0-EDD21F10DB1F}"/>
            </c:ext>
          </c:extLst>
        </c:ser>
        <c:dLbls>
          <c:showLegendKey val="0"/>
          <c:showVal val="0"/>
          <c:showCatName val="0"/>
          <c:showSerName val="0"/>
          <c:showPercent val="0"/>
          <c:showBubbleSize val="0"/>
        </c:dLbls>
        <c:gapWidth val="150"/>
        <c:axId val="375122696"/>
        <c:axId val="375119952"/>
      </c:barChart>
      <c:catAx>
        <c:axId val="375122696"/>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75119952"/>
        <c:crosses val="autoZero"/>
        <c:auto val="1"/>
        <c:lblAlgn val="ctr"/>
        <c:lblOffset val="100"/>
        <c:noMultiLvlLbl val="0"/>
      </c:catAx>
      <c:valAx>
        <c:axId val="375119952"/>
        <c:scaling>
          <c:orientation val="minMax"/>
        </c:scaling>
        <c:delete val="1"/>
        <c:axPos val="b"/>
        <c:numFmt formatCode="#,##0" sourceLinked="1"/>
        <c:majorTickMark val="out"/>
        <c:minorTickMark val="none"/>
        <c:tickLblPos val="nextTo"/>
        <c:crossAx val="375122696"/>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'F129'!$B$9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B7F1-458B-84D2-AB5C3B694E65}"/>
              </c:ext>
            </c:extLst>
          </c:dPt>
          <c:dPt>
            <c:idx val="1"/>
            <c:invertIfNegative val="0"/>
            <c:bubble3D val="0"/>
            <c:extLst>
              <c:ext xmlns:c16="http://schemas.microsoft.com/office/drawing/2014/chart" uri="{C3380CC4-5D6E-409C-BE32-E72D297353CC}">
                <c16:uniqueId val="{00000001-B7F1-458B-84D2-AB5C3B694E65}"/>
              </c:ext>
            </c:extLst>
          </c:dPt>
          <c:dPt>
            <c:idx val="2"/>
            <c:invertIfNegative val="0"/>
            <c:bubble3D val="0"/>
            <c:extLst>
              <c:ext xmlns:c16="http://schemas.microsoft.com/office/drawing/2014/chart" uri="{C3380CC4-5D6E-409C-BE32-E72D297353CC}">
                <c16:uniqueId val="{00000002-B7F1-458B-84D2-AB5C3B694E65}"/>
              </c:ext>
            </c:extLst>
          </c:dPt>
          <c:dPt>
            <c:idx val="3"/>
            <c:invertIfNegative val="0"/>
            <c:bubble3D val="0"/>
            <c:extLst>
              <c:ext xmlns:c16="http://schemas.microsoft.com/office/drawing/2014/chart" uri="{C3380CC4-5D6E-409C-BE32-E72D297353CC}">
                <c16:uniqueId val="{00000003-B7F1-458B-84D2-AB5C3B694E65}"/>
              </c:ext>
            </c:extLst>
          </c:dPt>
          <c:dPt>
            <c:idx val="4"/>
            <c:invertIfNegative val="0"/>
            <c:bubble3D val="0"/>
            <c:extLst>
              <c:ext xmlns:c16="http://schemas.microsoft.com/office/drawing/2014/chart" uri="{C3380CC4-5D6E-409C-BE32-E72D297353CC}">
                <c16:uniqueId val="{00000004-B7F1-458B-84D2-AB5C3B694E65}"/>
              </c:ext>
            </c:extLst>
          </c:dPt>
          <c:dPt>
            <c:idx val="5"/>
            <c:invertIfNegative val="0"/>
            <c:bubble3D val="0"/>
            <c:extLst>
              <c:ext xmlns:c16="http://schemas.microsoft.com/office/drawing/2014/chart" uri="{C3380CC4-5D6E-409C-BE32-E72D297353CC}">
                <c16:uniqueId val="{00000005-B7F1-458B-84D2-AB5C3B694E65}"/>
              </c:ext>
            </c:extLst>
          </c:dPt>
          <c:dPt>
            <c:idx val="6"/>
            <c:invertIfNegative val="0"/>
            <c:bubble3D val="0"/>
            <c:extLst>
              <c:ext xmlns:c16="http://schemas.microsoft.com/office/drawing/2014/chart" uri="{C3380CC4-5D6E-409C-BE32-E72D297353CC}">
                <c16:uniqueId val="{00000006-B7F1-458B-84D2-AB5C3B694E65}"/>
              </c:ext>
            </c:extLst>
          </c:dPt>
          <c:dPt>
            <c:idx val="7"/>
            <c:invertIfNegative val="0"/>
            <c:bubble3D val="0"/>
            <c:extLst>
              <c:ext xmlns:c16="http://schemas.microsoft.com/office/drawing/2014/chart" uri="{C3380CC4-5D6E-409C-BE32-E72D297353CC}">
                <c16:uniqueId val="{00000007-B7F1-458B-84D2-AB5C3B694E65}"/>
              </c:ext>
            </c:extLst>
          </c:dPt>
          <c:dPt>
            <c:idx val="8"/>
            <c:invertIfNegative val="0"/>
            <c:bubble3D val="0"/>
            <c:extLst>
              <c:ext xmlns:c16="http://schemas.microsoft.com/office/drawing/2014/chart" uri="{C3380CC4-5D6E-409C-BE32-E72D297353CC}">
                <c16:uniqueId val="{00000008-B7F1-458B-84D2-AB5C3B694E65}"/>
              </c:ext>
            </c:extLst>
          </c:dPt>
          <c:dPt>
            <c:idx val="9"/>
            <c:invertIfNegative val="0"/>
            <c:bubble3D val="0"/>
            <c:extLst>
              <c:ext xmlns:c16="http://schemas.microsoft.com/office/drawing/2014/chart" uri="{C3380CC4-5D6E-409C-BE32-E72D297353CC}">
                <c16:uniqueId val="{00000009-B7F1-458B-84D2-AB5C3B694E65}"/>
              </c:ext>
            </c:extLst>
          </c:dPt>
          <c:dPt>
            <c:idx val="10"/>
            <c:invertIfNegative val="0"/>
            <c:bubble3D val="0"/>
            <c:extLst>
              <c:ext xmlns:c16="http://schemas.microsoft.com/office/drawing/2014/chart" uri="{C3380CC4-5D6E-409C-BE32-E72D297353CC}">
                <c16:uniqueId val="{0000000A-B7F1-458B-84D2-AB5C3B694E65}"/>
              </c:ext>
            </c:extLst>
          </c:dPt>
          <c:dPt>
            <c:idx val="11"/>
            <c:invertIfNegative val="0"/>
            <c:bubble3D val="0"/>
            <c:extLst>
              <c:ext xmlns:c16="http://schemas.microsoft.com/office/drawing/2014/chart" uri="{C3380CC4-5D6E-409C-BE32-E72D297353CC}">
                <c16:uniqueId val="{0000000B-B7F1-458B-84D2-AB5C3B694E65}"/>
              </c:ext>
            </c:extLst>
          </c:dPt>
          <c:dPt>
            <c:idx val="12"/>
            <c:invertIfNegative val="0"/>
            <c:bubble3D val="0"/>
            <c:extLst>
              <c:ext xmlns:c16="http://schemas.microsoft.com/office/drawing/2014/chart" uri="{C3380CC4-5D6E-409C-BE32-E72D297353CC}">
                <c16:uniqueId val="{0000000C-B7F1-458B-84D2-AB5C3B694E65}"/>
              </c:ext>
            </c:extLst>
          </c:dPt>
          <c:dPt>
            <c:idx val="13"/>
            <c:invertIfNegative val="0"/>
            <c:bubble3D val="0"/>
            <c:extLst>
              <c:ext xmlns:c16="http://schemas.microsoft.com/office/drawing/2014/chart" uri="{C3380CC4-5D6E-409C-BE32-E72D297353CC}">
                <c16:uniqueId val="{0000000D-B7F1-458B-84D2-AB5C3B694E65}"/>
              </c:ext>
            </c:extLst>
          </c:dPt>
          <c:dPt>
            <c:idx val="14"/>
            <c:invertIfNegative val="0"/>
            <c:bubble3D val="0"/>
            <c:extLst>
              <c:ext xmlns:c16="http://schemas.microsoft.com/office/drawing/2014/chart" uri="{C3380CC4-5D6E-409C-BE32-E72D297353CC}">
                <c16:uniqueId val="{0000000E-B7F1-458B-84D2-AB5C3B694E65}"/>
              </c:ext>
            </c:extLst>
          </c:dPt>
          <c:dPt>
            <c:idx val="15"/>
            <c:invertIfNegative val="0"/>
            <c:bubble3D val="0"/>
            <c:extLst>
              <c:ext xmlns:c16="http://schemas.microsoft.com/office/drawing/2014/chart" uri="{C3380CC4-5D6E-409C-BE32-E72D297353CC}">
                <c16:uniqueId val="{0000000F-B7F1-458B-84D2-AB5C3B694E65}"/>
              </c:ext>
            </c:extLst>
          </c:dPt>
          <c:dPt>
            <c:idx val="16"/>
            <c:invertIfNegative val="0"/>
            <c:bubble3D val="0"/>
            <c:extLst>
              <c:ext xmlns:c16="http://schemas.microsoft.com/office/drawing/2014/chart" uri="{C3380CC4-5D6E-409C-BE32-E72D297353CC}">
                <c16:uniqueId val="{00000010-B7F1-458B-84D2-AB5C3B694E65}"/>
              </c:ext>
            </c:extLst>
          </c:dPt>
          <c:dPt>
            <c:idx val="17"/>
            <c:invertIfNegative val="0"/>
            <c:bubble3D val="0"/>
            <c:extLst>
              <c:ext xmlns:c16="http://schemas.microsoft.com/office/drawing/2014/chart" uri="{C3380CC4-5D6E-409C-BE32-E72D297353CC}">
                <c16:uniqueId val="{00000011-B7F1-458B-84D2-AB5C3B694E65}"/>
              </c:ext>
            </c:extLst>
          </c:dPt>
          <c:dPt>
            <c:idx val="18"/>
            <c:invertIfNegative val="0"/>
            <c:bubble3D val="0"/>
            <c:extLst>
              <c:ext xmlns:c16="http://schemas.microsoft.com/office/drawing/2014/chart" uri="{C3380CC4-5D6E-409C-BE32-E72D297353CC}">
                <c16:uniqueId val="{00000012-B7F1-458B-84D2-AB5C3B694E65}"/>
              </c:ext>
            </c:extLst>
          </c:dPt>
          <c:dPt>
            <c:idx val="19"/>
            <c:invertIfNegative val="0"/>
            <c:bubble3D val="0"/>
            <c:extLst>
              <c:ext xmlns:c16="http://schemas.microsoft.com/office/drawing/2014/chart" uri="{C3380CC4-5D6E-409C-BE32-E72D297353CC}">
                <c16:uniqueId val="{00000013-B7F1-458B-84D2-AB5C3B694E65}"/>
              </c:ext>
            </c:extLst>
          </c:dPt>
          <c:dPt>
            <c:idx val="20"/>
            <c:invertIfNegative val="0"/>
            <c:bubble3D val="0"/>
            <c:extLst>
              <c:ext xmlns:c16="http://schemas.microsoft.com/office/drawing/2014/chart" uri="{C3380CC4-5D6E-409C-BE32-E72D297353CC}">
                <c16:uniqueId val="{00000014-B7F1-458B-84D2-AB5C3B694E65}"/>
              </c:ext>
            </c:extLst>
          </c:dPt>
          <c:dPt>
            <c:idx val="21"/>
            <c:invertIfNegative val="0"/>
            <c:bubble3D val="0"/>
            <c:extLst>
              <c:ext xmlns:c16="http://schemas.microsoft.com/office/drawing/2014/chart" uri="{C3380CC4-5D6E-409C-BE32-E72D297353CC}">
                <c16:uniqueId val="{00000015-B7F1-458B-84D2-AB5C3B694E65}"/>
              </c:ext>
            </c:extLst>
          </c:dPt>
          <c:dPt>
            <c:idx val="22"/>
            <c:invertIfNegative val="0"/>
            <c:bubble3D val="0"/>
            <c:extLst>
              <c:ext xmlns:c16="http://schemas.microsoft.com/office/drawing/2014/chart" uri="{C3380CC4-5D6E-409C-BE32-E72D297353CC}">
                <c16:uniqueId val="{00000016-B7F1-458B-84D2-AB5C3B694E65}"/>
              </c:ext>
            </c:extLst>
          </c:dPt>
          <c:dPt>
            <c:idx val="23"/>
            <c:invertIfNegative val="0"/>
            <c:bubble3D val="0"/>
            <c:extLst>
              <c:ext xmlns:c16="http://schemas.microsoft.com/office/drawing/2014/chart" uri="{C3380CC4-5D6E-409C-BE32-E72D297353CC}">
                <c16:uniqueId val="{00000017-B7F1-458B-84D2-AB5C3B694E65}"/>
              </c:ext>
            </c:extLst>
          </c:dPt>
          <c:dPt>
            <c:idx val="24"/>
            <c:invertIfNegative val="0"/>
            <c:bubble3D val="0"/>
            <c:extLst>
              <c:ext xmlns:c16="http://schemas.microsoft.com/office/drawing/2014/chart" uri="{C3380CC4-5D6E-409C-BE32-E72D297353CC}">
                <c16:uniqueId val="{00000018-B7F1-458B-84D2-AB5C3B694E65}"/>
              </c:ext>
            </c:extLst>
          </c:dPt>
          <c:dPt>
            <c:idx val="25"/>
            <c:invertIfNegative val="0"/>
            <c:bubble3D val="0"/>
            <c:extLst>
              <c:ext xmlns:c16="http://schemas.microsoft.com/office/drawing/2014/chart" uri="{C3380CC4-5D6E-409C-BE32-E72D297353CC}">
                <c16:uniqueId val="{00000019-B7F1-458B-84D2-AB5C3B694E65}"/>
              </c:ext>
            </c:extLst>
          </c:dPt>
          <c:dPt>
            <c:idx val="26"/>
            <c:invertIfNegative val="0"/>
            <c:bubble3D val="0"/>
            <c:extLst>
              <c:ext xmlns:c16="http://schemas.microsoft.com/office/drawing/2014/chart" uri="{C3380CC4-5D6E-409C-BE32-E72D297353CC}">
                <c16:uniqueId val="{0000001A-B7F1-458B-84D2-AB5C3B694E65}"/>
              </c:ext>
            </c:extLst>
          </c:dPt>
          <c:dPt>
            <c:idx val="27"/>
            <c:invertIfNegative val="0"/>
            <c:bubble3D val="0"/>
            <c:extLst>
              <c:ext xmlns:c16="http://schemas.microsoft.com/office/drawing/2014/chart" uri="{C3380CC4-5D6E-409C-BE32-E72D297353CC}">
                <c16:uniqueId val="{0000001B-B7F1-458B-84D2-AB5C3B694E65}"/>
              </c:ext>
            </c:extLst>
          </c:dPt>
          <c:dPt>
            <c:idx val="28"/>
            <c:invertIfNegative val="0"/>
            <c:bubble3D val="0"/>
            <c:extLst>
              <c:ext xmlns:c16="http://schemas.microsoft.com/office/drawing/2014/chart" uri="{C3380CC4-5D6E-409C-BE32-E72D297353CC}">
                <c16:uniqueId val="{0000001C-B7F1-458B-84D2-AB5C3B694E65}"/>
              </c:ext>
            </c:extLst>
          </c:dPt>
          <c:dPt>
            <c:idx val="29"/>
            <c:invertIfNegative val="0"/>
            <c:bubble3D val="0"/>
            <c:extLst>
              <c:ext xmlns:c16="http://schemas.microsoft.com/office/drawing/2014/chart" uri="{C3380CC4-5D6E-409C-BE32-E72D297353CC}">
                <c16:uniqueId val="{0000001D-B7F1-458B-84D2-AB5C3B694E65}"/>
              </c:ext>
            </c:extLst>
          </c:dPt>
          <c:dPt>
            <c:idx val="30"/>
            <c:invertIfNegative val="0"/>
            <c:bubble3D val="0"/>
            <c:spPr>
              <a:solidFill>
                <a:srgbClr val="FBBB27"/>
              </a:solidFill>
            </c:spPr>
            <c:extLst>
              <c:ext xmlns:c16="http://schemas.microsoft.com/office/drawing/2014/chart" uri="{C3380CC4-5D6E-409C-BE32-E72D297353CC}">
                <c16:uniqueId val="{0000001F-B7F1-458B-84D2-AB5C3B694E65}"/>
              </c:ext>
            </c:extLst>
          </c:dPt>
          <c:dLbls>
            <c:dLbl>
              <c:idx val="30"/>
              <c:layout>
                <c:manualLayout>
                  <c:x val="0"/>
                  <c:y val="1.626643405205166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7F1-458B-84D2-AB5C3B694E65}"/>
                </c:ext>
              </c:extLst>
            </c:dLbl>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'F129'!$A$10:$A$40</c:f>
              <c:strCache>
                <c:ptCount val="31"/>
                <c:pt idx="0">
                  <c:v>Baja California</c:v>
                </c:pt>
                <c:pt idx="1">
                  <c:v>Baja California Sur</c:v>
                </c:pt>
                <c:pt idx="2">
                  <c:v>Nuevo León</c:v>
                </c:pt>
                <c:pt idx="3">
                  <c:v>Durango</c:v>
                </c:pt>
                <c:pt idx="4">
                  <c:v>Tabasco</c:v>
                </c:pt>
                <c:pt idx="5">
                  <c:v>Chiapas</c:v>
                </c:pt>
                <c:pt idx="6">
                  <c:v>Tamaulipas</c:v>
                </c:pt>
                <c:pt idx="7">
                  <c:v>Chihuahua</c:v>
                </c:pt>
                <c:pt idx="8">
                  <c:v>Oaxaca</c:v>
                </c:pt>
                <c:pt idx="9">
                  <c:v>Sinaloa</c:v>
                </c:pt>
                <c:pt idx="10">
                  <c:v>Tlaxcala</c:v>
                </c:pt>
                <c:pt idx="11">
                  <c:v>Campeche</c:v>
                </c:pt>
                <c:pt idx="12">
                  <c:v>Coahuila</c:v>
                </c:pt>
                <c:pt idx="13">
                  <c:v>Sonora</c:v>
                </c:pt>
                <c:pt idx="14">
                  <c:v>Nayarit</c:v>
                </c:pt>
                <c:pt idx="15">
                  <c:v>Quintana Roo</c:v>
                </c:pt>
                <c:pt idx="16">
                  <c:v>Zacatecas</c:v>
                </c:pt>
                <c:pt idx="17">
                  <c:v>Colima</c:v>
                </c:pt>
                <c:pt idx="18">
                  <c:v>San Luis Potosí</c:v>
                </c:pt>
                <c:pt idx="19">
                  <c:v>Hidalgo</c:v>
                </c:pt>
                <c:pt idx="20">
                  <c:v>Aguascalientes</c:v>
                </c:pt>
                <c:pt idx="21">
                  <c:v>Guerrero</c:v>
                </c:pt>
                <c:pt idx="22">
                  <c:v>Morelos</c:v>
                </c:pt>
                <c:pt idx="23">
                  <c:v>Querétaro</c:v>
                </c:pt>
                <c:pt idx="24">
                  <c:v>Veracruz</c:v>
                </c:pt>
                <c:pt idx="25">
                  <c:v>Michoacán</c:v>
                </c:pt>
                <c:pt idx="26">
                  <c:v>Puebla</c:v>
                </c:pt>
                <c:pt idx="27">
                  <c:v>Guanajuato</c:v>
                </c:pt>
                <c:pt idx="28">
                  <c:v>Yucatán</c:v>
                </c:pt>
                <c:pt idx="29">
                  <c:v>Estado de México</c:v>
                </c:pt>
                <c:pt idx="30">
                  <c:v>Jalisco</c:v>
                </c:pt>
              </c:strCache>
            </c:strRef>
          </c:cat>
          <c:val>
            <c:numRef>
              <c:f>'F129'!$B$10:$B$40</c:f>
              <c:numCache>
                <c:formatCode>#,##0</c:formatCode>
                <c:ptCount val="31"/>
                <c:pt idx="0">
                  <c:v>14</c:v>
                </c:pt>
                <c:pt idx="1">
                  <c:v>14</c:v>
                </c:pt>
                <c:pt idx="2">
                  <c:v>26</c:v>
                </c:pt>
                <c:pt idx="3">
                  <c:v>28</c:v>
                </c:pt>
                <c:pt idx="4">
                  <c:v>38</c:v>
                </c:pt>
                <c:pt idx="5">
                  <c:v>65</c:v>
                </c:pt>
                <c:pt idx="6">
                  <c:v>75</c:v>
                </c:pt>
                <c:pt idx="7">
                  <c:v>129</c:v>
                </c:pt>
                <c:pt idx="8">
                  <c:v>199</c:v>
                </c:pt>
                <c:pt idx="9">
                  <c:v>206</c:v>
                </c:pt>
                <c:pt idx="10">
                  <c:v>246</c:v>
                </c:pt>
                <c:pt idx="11">
                  <c:v>249</c:v>
                </c:pt>
                <c:pt idx="12">
                  <c:v>340</c:v>
                </c:pt>
                <c:pt idx="13">
                  <c:v>342</c:v>
                </c:pt>
                <c:pt idx="14">
                  <c:v>345</c:v>
                </c:pt>
                <c:pt idx="15">
                  <c:v>400</c:v>
                </c:pt>
                <c:pt idx="16">
                  <c:v>411</c:v>
                </c:pt>
                <c:pt idx="17">
                  <c:v>441</c:v>
                </c:pt>
                <c:pt idx="18">
                  <c:v>601</c:v>
                </c:pt>
                <c:pt idx="19">
                  <c:v>978</c:v>
                </c:pt>
                <c:pt idx="20">
                  <c:v>982</c:v>
                </c:pt>
                <c:pt idx="21">
                  <c:v>1020</c:v>
                </c:pt>
                <c:pt idx="22">
                  <c:v>1081</c:v>
                </c:pt>
                <c:pt idx="23">
                  <c:v>1318</c:v>
                </c:pt>
                <c:pt idx="24">
                  <c:v>1488</c:v>
                </c:pt>
                <c:pt idx="25">
                  <c:v>1903</c:v>
                </c:pt>
                <c:pt idx="26">
                  <c:v>2154</c:v>
                </c:pt>
                <c:pt idx="27">
                  <c:v>2378</c:v>
                </c:pt>
                <c:pt idx="28">
                  <c:v>2554</c:v>
                </c:pt>
                <c:pt idx="29">
                  <c:v>4353</c:v>
                </c:pt>
                <c:pt idx="30">
                  <c:v>4955</c:v>
                </c:pt>
              </c:numCache>
            </c:numRef>
          </c:val>
          <c:extLst>
            <c:ext xmlns:c16="http://schemas.microsoft.com/office/drawing/2014/chart" uri="{C3380CC4-5D6E-409C-BE32-E72D297353CC}">
              <c16:uniqueId val="{00000020-B7F1-458B-84D2-AB5C3B694E65}"/>
            </c:ext>
          </c:extLst>
        </c:ser>
        <c:dLbls>
          <c:showLegendKey val="0"/>
          <c:showVal val="0"/>
          <c:showCatName val="0"/>
          <c:showSerName val="0"/>
          <c:showPercent val="0"/>
          <c:showBubbleSize val="0"/>
        </c:dLbls>
        <c:gapWidth val="150"/>
        <c:axId val="277196592"/>
        <c:axId val="277196200"/>
      </c:barChart>
      <c:catAx>
        <c:axId val="277196592"/>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277196200"/>
        <c:crosses val="autoZero"/>
        <c:auto val="1"/>
        <c:lblAlgn val="ctr"/>
        <c:lblOffset val="100"/>
        <c:noMultiLvlLbl val="0"/>
      </c:catAx>
      <c:valAx>
        <c:axId val="277196200"/>
        <c:scaling>
          <c:orientation val="minMax"/>
        </c:scaling>
        <c:delete val="1"/>
        <c:axPos val="b"/>
        <c:numFmt formatCode="#,##0" sourceLinked="1"/>
        <c:majorTickMark val="out"/>
        <c:minorTickMark val="none"/>
        <c:tickLblPos val="nextTo"/>
        <c:crossAx val="277196592"/>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'F130'!$B$9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8459-4A8A-8736-EBB61FF0183C}"/>
              </c:ext>
            </c:extLst>
          </c:dPt>
          <c:dPt>
            <c:idx val="1"/>
            <c:invertIfNegative val="0"/>
            <c:bubble3D val="0"/>
            <c:extLst>
              <c:ext xmlns:c16="http://schemas.microsoft.com/office/drawing/2014/chart" uri="{C3380CC4-5D6E-409C-BE32-E72D297353CC}">
                <c16:uniqueId val="{00000001-8459-4A8A-8736-EBB61FF0183C}"/>
              </c:ext>
            </c:extLst>
          </c:dPt>
          <c:dPt>
            <c:idx val="2"/>
            <c:invertIfNegative val="0"/>
            <c:bubble3D val="0"/>
            <c:extLst>
              <c:ext xmlns:c16="http://schemas.microsoft.com/office/drawing/2014/chart" uri="{C3380CC4-5D6E-409C-BE32-E72D297353CC}">
                <c16:uniqueId val="{00000002-8459-4A8A-8736-EBB61FF0183C}"/>
              </c:ext>
            </c:extLst>
          </c:dPt>
          <c:dPt>
            <c:idx val="3"/>
            <c:invertIfNegative val="0"/>
            <c:bubble3D val="0"/>
            <c:extLst>
              <c:ext xmlns:c16="http://schemas.microsoft.com/office/drawing/2014/chart" uri="{C3380CC4-5D6E-409C-BE32-E72D297353CC}">
                <c16:uniqueId val="{00000003-8459-4A8A-8736-EBB61FF0183C}"/>
              </c:ext>
            </c:extLst>
          </c:dPt>
          <c:dPt>
            <c:idx val="4"/>
            <c:invertIfNegative val="0"/>
            <c:bubble3D val="0"/>
            <c:extLst>
              <c:ext xmlns:c16="http://schemas.microsoft.com/office/drawing/2014/chart" uri="{C3380CC4-5D6E-409C-BE32-E72D297353CC}">
                <c16:uniqueId val="{00000004-8459-4A8A-8736-EBB61FF0183C}"/>
              </c:ext>
            </c:extLst>
          </c:dPt>
          <c:dPt>
            <c:idx val="5"/>
            <c:invertIfNegative val="0"/>
            <c:bubble3D val="0"/>
            <c:extLst>
              <c:ext xmlns:c16="http://schemas.microsoft.com/office/drawing/2014/chart" uri="{C3380CC4-5D6E-409C-BE32-E72D297353CC}">
                <c16:uniqueId val="{00000005-8459-4A8A-8736-EBB61FF0183C}"/>
              </c:ext>
            </c:extLst>
          </c:dPt>
          <c:dPt>
            <c:idx val="6"/>
            <c:invertIfNegative val="0"/>
            <c:bubble3D val="0"/>
            <c:extLst>
              <c:ext xmlns:c16="http://schemas.microsoft.com/office/drawing/2014/chart" uri="{C3380CC4-5D6E-409C-BE32-E72D297353CC}">
                <c16:uniqueId val="{00000006-8459-4A8A-8736-EBB61FF0183C}"/>
              </c:ext>
            </c:extLst>
          </c:dPt>
          <c:dPt>
            <c:idx val="7"/>
            <c:invertIfNegative val="0"/>
            <c:bubble3D val="0"/>
            <c:extLst>
              <c:ext xmlns:c16="http://schemas.microsoft.com/office/drawing/2014/chart" uri="{C3380CC4-5D6E-409C-BE32-E72D297353CC}">
                <c16:uniqueId val="{00000007-8459-4A8A-8736-EBB61FF0183C}"/>
              </c:ext>
            </c:extLst>
          </c:dPt>
          <c:dPt>
            <c:idx val="8"/>
            <c:invertIfNegative val="0"/>
            <c:bubble3D val="0"/>
            <c:extLst>
              <c:ext xmlns:c16="http://schemas.microsoft.com/office/drawing/2014/chart" uri="{C3380CC4-5D6E-409C-BE32-E72D297353CC}">
                <c16:uniqueId val="{00000008-8459-4A8A-8736-EBB61FF0183C}"/>
              </c:ext>
            </c:extLst>
          </c:dPt>
          <c:dPt>
            <c:idx val="9"/>
            <c:invertIfNegative val="0"/>
            <c:bubble3D val="0"/>
            <c:extLst>
              <c:ext xmlns:c16="http://schemas.microsoft.com/office/drawing/2014/chart" uri="{C3380CC4-5D6E-409C-BE32-E72D297353CC}">
                <c16:uniqueId val="{00000009-8459-4A8A-8736-EBB61FF0183C}"/>
              </c:ext>
            </c:extLst>
          </c:dPt>
          <c:dPt>
            <c:idx val="10"/>
            <c:invertIfNegative val="0"/>
            <c:bubble3D val="0"/>
            <c:extLst>
              <c:ext xmlns:c16="http://schemas.microsoft.com/office/drawing/2014/chart" uri="{C3380CC4-5D6E-409C-BE32-E72D297353CC}">
                <c16:uniqueId val="{0000000A-8459-4A8A-8736-EBB61FF0183C}"/>
              </c:ext>
            </c:extLst>
          </c:dPt>
          <c:dPt>
            <c:idx val="11"/>
            <c:invertIfNegative val="0"/>
            <c:bubble3D val="0"/>
            <c:extLst>
              <c:ext xmlns:c16="http://schemas.microsoft.com/office/drawing/2014/chart" uri="{C3380CC4-5D6E-409C-BE32-E72D297353CC}">
                <c16:uniqueId val="{0000000B-8459-4A8A-8736-EBB61FF0183C}"/>
              </c:ext>
            </c:extLst>
          </c:dPt>
          <c:dPt>
            <c:idx val="12"/>
            <c:invertIfNegative val="0"/>
            <c:bubble3D val="0"/>
            <c:extLst>
              <c:ext xmlns:c16="http://schemas.microsoft.com/office/drawing/2014/chart" uri="{C3380CC4-5D6E-409C-BE32-E72D297353CC}">
                <c16:uniqueId val="{0000000C-8459-4A8A-8736-EBB61FF0183C}"/>
              </c:ext>
            </c:extLst>
          </c:dPt>
          <c:dPt>
            <c:idx val="13"/>
            <c:invertIfNegative val="0"/>
            <c:bubble3D val="0"/>
            <c:extLst>
              <c:ext xmlns:c16="http://schemas.microsoft.com/office/drawing/2014/chart" uri="{C3380CC4-5D6E-409C-BE32-E72D297353CC}">
                <c16:uniqueId val="{0000000D-8459-4A8A-8736-EBB61FF0183C}"/>
              </c:ext>
            </c:extLst>
          </c:dPt>
          <c:dPt>
            <c:idx val="14"/>
            <c:invertIfNegative val="0"/>
            <c:bubble3D val="0"/>
            <c:extLst>
              <c:ext xmlns:c16="http://schemas.microsoft.com/office/drawing/2014/chart" uri="{C3380CC4-5D6E-409C-BE32-E72D297353CC}">
                <c16:uniqueId val="{0000000E-8459-4A8A-8736-EBB61FF0183C}"/>
              </c:ext>
            </c:extLst>
          </c:dPt>
          <c:dPt>
            <c:idx val="15"/>
            <c:invertIfNegative val="0"/>
            <c:bubble3D val="0"/>
            <c:extLst>
              <c:ext xmlns:c16="http://schemas.microsoft.com/office/drawing/2014/chart" uri="{C3380CC4-5D6E-409C-BE32-E72D297353CC}">
                <c16:uniqueId val="{0000000F-8459-4A8A-8736-EBB61FF0183C}"/>
              </c:ext>
            </c:extLst>
          </c:dPt>
          <c:dPt>
            <c:idx val="16"/>
            <c:invertIfNegative val="0"/>
            <c:bubble3D val="0"/>
            <c:extLst>
              <c:ext xmlns:c16="http://schemas.microsoft.com/office/drawing/2014/chart" uri="{C3380CC4-5D6E-409C-BE32-E72D297353CC}">
                <c16:uniqueId val="{00000010-8459-4A8A-8736-EBB61FF0183C}"/>
              </c:ext>
            </c:extLst>
          </c:dPt>
          <c:dPt>
            <c:idx val="17"/>
            <c:invertIfNegative val="0"/>
            <c:bubble3D val="0"/>
            <c:extLst>
              <c:ext xmlns:c16="http://schemas.microsoft.com/office/drawing/2014/chart" uri="{C3380CC4-5D6E-409C-BE32-E72D297353CC}">
                <c16:uniqueId val="{00000011-8459-4A8A-8736-EBB61FF0183C}"/>
              </c:ext>
            </c:extLst>
          </c:dPt>
          <c:dPt>
            <c:idx val="18"/>
            <c:invertIfNegative val="0"/>
            <c:bubble3D val="0"/>
            <c:extLst>
              <c:ext xmlns:c16="http://schemas.microsoft.com/office/drawing/2014/chart" uri="{C3380CC4-5D6E-409C-BE32-E72D297353CC}">
                <c16:uniqueId val="{00000012-8459-4A8A-8736-EBB61FF0183C}"/>
              </c:ext>
            </c:extLst>
          </c:dPt>
          <c:dPt>
            <c:idx val="19"/>
            <c:invertIfNegative val="0"/>
            <c:bubble3D val="0"/>
            <c:extLst>
              <c:ext xmlns:c16="http://schemas.microsoft.com/office/drawing/2014/chart" uri="{C3380CC4-5D6E-409C-BE32-E72D297353CC}">
                <c16:uniqueId val="{00000013-8459-4A8A-8736-EBB61FF0183C}"/>
              </c:ext>
            </c:extLst>
          </c:dPt>
          <c:dPt>
            <c:idx val="20"/>
            <c:invertIfNegative val="0"/>
            <c:bubble3D val="0"/>
            <c:extLst>
              <c:ext xmlns:c16="http://schemas.microsoft.com/office/drawing/2014/chart" uri="{C3380CC4-5D6E-409C-BE32-E72D297353CC}">
                <c16:uniqueId val="{00000014-8459-4A8A-8736-EBB61FF0183C}"/>
              </c:ext>
            </c:extLst>
          </c:dPt>
          <c:dPt>
            <c:idx val="21"/>
            <c:invertIfNegative val="0"/>
            <c:bubble3D val="0"/>
            <c:extLst>
              <c:ext xmlns:c16="http://schemas.microsoft.com/office/drawing/2014/chart" uri="{C3380CC4-5D6E-409C-BE32-E72D297353CC}">
                <c16:uniqueId val="{00000015-8459-4A8A-8736-EBB61FF0183C}"/>
              </c:ext>
            </c:extLst>
          </c:dPt>
          <c:dPt>
            <c:idx val="22"/>
            <c:invertIfNegative val="0"/>
            <c:bubble3D val="0"/>
            <c:extLst>
              <c:ext xmlns:c16="http://schemas.microsoft.com/office/drawing/2014/chart" uri="{C3380CC4-5D6E-409C-BE32-E72D297353CC}">
                <c16:uniqueId val="{00000016-8459-4A8A-8736-EBB61FF0183C}"/>
              </c:ext>
            </c:extLst>
          </c:dPt>
          <c:dPt>
            <c:idx val="23"/>
            <c:invertIfNegative val="0"/>
            <c:bubble3D val="0"/>
            <c:extLst>
              <c:ext xmlns:c16="http://schemas.microsoft.com/office/drawing/2014/chart" uri="{C3380CC4-5D6E-409C-BE32-E72D297353CC}">
                <c16:uniqueId val="{00000017-8459-4A8A-8736-EBB61FF0183C}"/>
              </c:ext>
            </c:extLst>
          </c:dPt>
          <c:dPt>
            <c:idx val="24"/>
            <c:invertIfNegative val="0"/>
            <c:bubble3D val="0"/>
            <c:extLst>
              <c:ext xmlns:c16="http://schemas.microsoft.com/office/drawing/2014/chart" uri="{C3380CC4-5D6E-409C-BE32-E72D297353CC}">
                <c16:uniqueId val="{00000018-8459-4A8A-8736-EBB61FF0183C}"/>
              </c:ext>
            </c:extLst>
          </c:dPt>
          <c:dPt>
            <c:idx val="25"/>
            <c:invertIfNegative val="0"/>
            <c:bubble3D val="0"/>
            <c:extLst>
              <c:ext xmlns:c16="http://schemas.microsoft.com/office/drawing/2014/chart" uri="{C3380CC4-5D6E-409C-BE32-E72D297353CC}">
                <c16:uniqueId val="{00000019-8459-4A8A-8736-EBB61FF0183C}"/>
              </c:ext>
            </c:extLst>
          </c:dPt>
          <c:dPt>
            <c:idx val="26"/>
            <c:invertIfNegative val="0"/>
            <c:bubble3D val="0"/>
            <c:extLst>
              <c:ext xmlns:c16="http://schemas.microsoft.com/office/drawing/2014/chart" uri="{C3380CC4-5D6E-409C-BE32-E72D297353CC}">
                <c16:uniqueId val="{0000001A-8459-4A8A-8736-EBB61FF0183C}"/>
              </c:ext>
            </c:extLst>
          </c:dPt>
          <c:dPt>
            <c:idx val="27"/>
            <c:invertIfNegative val="0"/>
            <c:bubble3D val="0"/>
            <c:extLst>
              <c:ext xmlns:c16="http://schemas.microsoft.com/office/drawing/2014/chart" uri="{C3380CC4-5D6E-409C-BE32-E72D297353CC}">
                <c16:uniqueId val="{0000001B-8459-4A8A-8736-EBB61FF0183C}"/>
              </c:ext>
            </c:extLst>
          </c:dPt>
          <c:dPt>
            <c:idx val="28"/>
            <c:invertIfNegative val="0"/>
            <c:bubble3D val="0"/>
            <c:spPr>
              <a:solidFill>
                <a:srgbClr val="FBBB27"/>
              </a:solidFill>
            </c:spPr>
            <c:extLst>
              <c:ext xmlns:c16="http://schemas.microsoft.com/office/drawing/2014/chart" uri="{C3380CC4-5D6E-409C-BE32-E72D297353CC}">
                <c16:uniqueId val="{0000001D-8459-4A8A-8736-EBB61FF0183C}"/>
              </c:ext>
            </c:extLst>
          </c:dPt>
          <c:dPt>
            <c:idx val="29"/>
            <c:invertIfNegative val="0"/>
            <c:bubble3D val="0"/>
            <c:extLst>
              <c:ext xmlns:c16="http://schemas.microsoft.com/office/drawing/2014/chart" uri="{C3380CC4-5D6E-409C-BE32-E72D297353CC}">
                <c16:uniqueId val="{0000001E-8459-4A8A-8736-EBB61FF0183C}"/>
              </c:ext>
            </c:extLst>
          </c:dPt>
          <c:dPt>
            <c:idx val="30"/>
            <c:invertIfNegative val="0"/>
            <c:bubble3D val="0"/>
            <c:extLst>
              <c:ext xmlns:c16="http://schemas.microsoft.com/office/drawing/2014/chart" uri="{C3380CC4-5D6E-409C-BE32-E72D297353CC}">
                <c16:uniqueId val="{0000001F-8459-4A8A-8736-EBB61FF0183C}"/>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'F130'!$A$10:$A$40</c:f>
              <c:strCache>
                <c:ptCount val="31"/>
                <c:pt idx="0">
                  <c:v>Baja California</c:v>
                </c:pt>
                <c:pt idx="1">
                  <c:v>Baja California Sur</c:v>
                </c:pt>
                <c:pt idx="2">
                  <c:v>Campeche</c:v>
                </c:pt>
                <c:pt idx="3">
                  <c:v>Chiapas</c:v>
                </c:pt>
                <c:pt idx="4">
                  <c:v>Durango</c:v>
                </c:pt>
                <c:pt idx="5">
                  <c:v>Guerrero</c:v>
                </c:pt>
                <c:pt idx="6">
                  <c:v>Morelos</c:v>
                </c:pt>
                <c:pt idx="7">
                  <c:v>Nayarit</c:v>
                </c:pt>
                <c:pt idx="8">
                  <c:v>Nuevo León</c:v>
                </c:pt>
                <c:pt idx="9">
                  <c:v>Sonora</c:v>
                </c:pt>
                <c:pt idx="10">
                  <c:v>Tabasco</c:v>
                </c:pt>
                <c:pt idx="11">
                  <c:v>Tlaxcala</c:v>
                </c:pt>
                <c:pt idx="12">
                  <c:v>Veracruz</c:v>
                </c:pt>
                <c:pt idx="13">
                  <c:v>Coahuila</c:v>
                </c:pt>
                <c:pt idx="14">
                  <c:v>Chihuahua</c:v>
                </c:pt>
                <c:pt idx="15">
                  <c:v>Tamaulipas</c:v>
                </c:pt>
                <c:pt idx="16">
                  <c:v>Colima</c:v>
                </c:pt>
                <c:pt idx="17">
                  <c:v>Oaxaca</c:v>
                </c:pt>
                <c:pt idx="18">
                  <c:v>Puebla</c:v>
                </c:pt>
                <c:pt idx="19">
                  <c:v>Quintana Roo</c:v>
                </c:pt>
                <c:pt idx="20">
                  <c:v>Hidalgo</c:v>
                </c:pt>
                <c:pt idx="21">
                  <c:v>San Luis Potosí</c:v>
                </c:pt>
                <c:pt idx="22">
                  <c:v>Yucatán</c:v>
                </c:pt>
                <c:pt idx="23">
                  <c:v>Michoacán</c:v>
                </c:pt>
                <c:pt idx="24">
                  <c:v>Sinaloa</c:v>
                </c:pt>
                <c:pt idx="25">
                  <c:v>Zacatecas</c:v>
                </c:pt>
                <c:pt idx="26">
                  <c:v>Guanajuato</c:v>
                </c:pt>
                <c:pt idx="27">
                  <c:v>Querétaro</c:v>
                </c:pt>
                <c:pt idx="28">
                  <c:v>Jalisco</c:v>
                </c:pt>
                <c:pt idx="29">
                  <c:v>Estado de México</c:v>
                </c:pt>
                <c:pt idx="30">
                  <c:v>Aguascalientes</c:v>
                </c:pt>
              </c:strCache>
            </c:strRef>
          </c:cat>
          <c:val>
            <c:numRef>
              <c:f>'F130'!$B$10:$B$40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2</c:v>
                </c:pt>
                <c:pt idx="17">
                  <c:v>2</c:v>
                </c:pt>
                <c:pt idx="18">
                  <c:v>2</c:v>
                </c:pt>
                <c:pt idx="19">
                  <c:v>2</c:v>
                </c:pt>
                <c:pt idx="20">
                  <c:v>3</c:v>
                </c:pt>
                <c:pt idx="21">
                  <c:v>3</c:v>
                </c:pt>
                <c:pt idx="22">
                  <c:v>3</c:v>
                </c:pt>
                <c:pt idx="23">
                  <c:v>7</c:v>
                </c:pt>
                <c:pt idx="24">
                  <c:v>7</c:v>
                </c:pt>
                <c:pt idx="25">
                  <c:v>11</c:v>
                </c:pt>
                <c:pt idx="26">
                  <c:v>13</c:v>
                </c:pt>
                <c:pt idx="27">
                  <c:v>14</c:v>
                </c:pt>
                <c:pt idx="28">
                  <c:v>23</c:v>
                </c:pt>
                <c:pt idx="29">
                  <c:v>47</c:v>
                </c:pt>
                <c:pt idx="30">
                  <c:v>64</c:v>
                </c:pt>
              </c:numCache>
            </c:numRef>
          </c:val>
          <c:extLst>
            <c:ext xmlns:c16="http://schemas.microsoft.com/office/drawing/2014/chart" uri="{C3380CC4-5D6E-409C-BE32-E72D297353CC}">
              <c16:uniqueId val="{00000020-8459-4A8A-8736-EBB61FF0183C}"/>
            </c:ext>
          </c:extLst>
        </c:ser>
        <c:dLbls>
          <c:showLegendKey val="0"/>
          <c:showVal val="0"/>
          <c:showCatName val="0"/>
          <c:showSerName val="0"/>
          <c:showPercent val="0"/>
          <c:showBubbleSize val="0"/>
        </c:dLbls>
        <c:gapWidth val="150"/>
        <c:axId val="277198160"/>
        <c:axId val="277198944"/>
      </c:barChart>
      <c:catAx>
        <c:axId val="277198160"/>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277198944"/>
        <c:crosses val="autoZero"/>
        <c:auto val="1"/>
        <c:lblAlgn val="ctr"/>
        <c:lblOffset val="100"/>
        <c:noMultiLvlLbl val="0"/>
      </c:catAx>
      <c:valAx>
        <c:axId val="277198944"/>
        <c:scaling>
          <c:orientation val="minMax"/>
        </c:scaling>
        <c:delete val="1"/>
        <c:axPos val="b"/>
        <c:numFmt formatCode="General" sourceLinked="1"/>
        <c:majorTickMark val="out"/>
        <c:minorTickMark val="none"/>
        <c:tickLblPos val="nextTo"/>
        <c:crossAx val="277198160"/>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'F131'!$B$9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4C22-4503-9EA0-38738427017B}"/>
              </c:ext>
            </c:extLst>
          </c:dPt>
          <c:dPt>
            <c:idx val="1"/>
            <c:invertIfNegative val="0"/>
            <c:bubble3D val="0"/>
            <c:extLst>
              <c:ext xmlns:c16="http://schemas.microsoft.com/office/drawing/2014/chart" uri="{C3380CC4-5D6E-409C-BE32-E72D297353CC}">
                <c16:uniqueId val="{00000001-4C22-4503-9EA0-38738427017B}"/>
              </c:ext>
            </c:extLst>
          </c:dPt>
          <c:dPt>
            <c:idx val="2"/>
            <c:invertIfNegative val="0"/>
            <c:bubble3D val="0"/>
            <c:extLst>
              <c:ext xmlns:c16="http://schemas.microsoft.com/office/drawing/2014/chart" uri="{C3380CC4-5D6E-409C-BE32-E72D297353CC}">
                <c16:uniqueId val="{00000002-4C22-4503-9EA0-38738427017B}"/>
              </c:ext>
            </c:extLst>
          </c:dPt>
          <c:dPt>
            <c:idx val="3"/>
            <c:invertIfNegative val="0"/>
            <c:bubble3D val="0"/>
            <c:extLst>
              <c:ext xmlns:c16="http://schemas.microsoft.com/office/drawing/2014/chart" uri="{C3380CC4-5D6E-409C-BE32-E72D297353CC}">
                <c16:uniqueId val="{00000003-4C22-4503-9EA0-38738427017B}"/>
              </c:ext>
            </c:extLst>
          </c:dPt>
          <c:dPt>
            <c:idx val="4"/>
            <c:invertIfNegative val="0"/>
            <c:bubble3D val="0"/>
            <c:extLst>
              <c:ext xmlns:c16="http://schemas.microsoft.com/office/drawing/2014/chart" uri="{C3380CC4-5D6E-409C-BE32-E72D297353CC}">
                <c16:uniqueId val="{00000004-4C22-4503-9EA0-38738427017B}"/>
              </c:ext>
            </c:extLst>
          </c:dPt>
          <c:dPt>
            <c:idx val="5"/>
            <c:invertIfNegative val="0"/>
            <c:bubble3D val="0"/>
            <c:extLst>
              <c:ext xmlns:c16="http://schemas.microsoft.com/office/drawing/2014/chart" uri="{C3380CC4-5D6E-409C-BE32-E72D297353CC}">
                <c16:uniqueId val="{00000005-4C22-4503-9EA0-38738427017B}"/>
              </c:ext>
            </c:extLst>
          </c:dPt>
          <c:dPt>
            <c:idx val="6"/>
            <c:invertIfNegative val="0"/>
            <c:bubble3D val="0"/>
            <c:extLst>
              <c:ext xmlns:c16="http://schemas.microsoft.com/office/drawing/2014/chart" uri="{C3380CC4-5D6E-409C-BE32-E72D297353CC}">
                <c16:uniqueId val="{00000006-4C22-4503-9EA0-38738427017B}"/>
              </c:ext>
            </c:extLst>
          </c:dPt>
          <c:dPt>
            <c:idx val="7"/>
            <c:invertIfNegative val="0"/>
            <c:bubble3D val="0"/>
            <c:extLst>
              <c:ext xmlns:c16="http://schemas.microsoft.com/office/drawing/2014/chart" uri="{C3380CC4-5D6E-409C-BE32-E72D297353CC}">
                <c16:uniqueId val="{00000007-4C22-4503-9EA0-38738427017B}"/>
              </c:ext>
            </c:extLst>
          </c:dPt>
          <c:dPt>
            <c:idx val="8"/>
            <c:invertIfNegative val="0"/>
            <c:bubble3D val="0"/>
            <c:extLst>
              <c:ext xmlns:c16="http://schemas.microsoft.com/office/drawing/2014/chart" uri="{C3380CC4-5D6E-409C-BE32-E72D297353CC}">
                <c16:uniqueId val="{00000008-4C22-4503-9EA0-38738427017B}"/>
              </c:ext>
            </c:extLst>
          </c:dPt>
          <c:dPt>
            <c:idx val="9"/>
            <c:invertIfNegative val="0"/>
            <c:bubble3D val="0"/>
            <c:extLst>
              <c:ext xmlns:c16="http://schemas.microsoft.com/office/drawing/2014/chart" uri="{C3380CC4-5D6E-409C-BE32-E72D297353CC}">
                <c16:uniqueId val="{00000009-4C22-4503-9EA0-38738427017B}"/>
              </c:ext>
            </c:extLst>
          </c:dPt>
          <c:dPt>
            <c:idx val="10"/>
            <c:invertIfNegative val="0"/>
            <c:bubble3D val="0"/>
            <c:extLst>
              <c:ext xmlns:c16="http://schemas.microsoft.com/office/drawing/2014/chart" uri="{C3380CC4-5D6E-409C-BE32-E72D297353CC}">
                <c16:uniqueId val="{0000000A-4C22-4503-9EA0-38738427017B}"/>
              </c:ext>
            </c:extLst>
          </c:dPt>
          <c:dPt>
            <c:idx val="11"/>
            <c:invertIfNegative val="0"/>
            <c:bubble3D val="0"/>
            <c:extLst>
              <c:ext xmlns:c16="http://schemas.microsoft.com/office/drawing/2014/chart" uri="{C3380CC4-5D6E-409C-BE32-E72D297353CC}">
                <c16:uniqueId val="{0000000B-4C22-4503-9EA0-38738427017B}"/>
              </c:ext>
            </c:extLst>
          </c:dPt>
          <c:dPt>
            <c:idx val="12"/>
            <c:invertIfNegative val="0"/>
            <c:bubble3D val="0"/>
            <c:extLst>
              <c:ext xmlns:c16="http://schemas.microsoft.com/office/drawing/2014/chart" uri="{C3380CC4-5D6E-409C-BE32-E72D297353CC}">
                <c16:uniqueId val="{0000000C-4C22-4503-9EA0-38738427017B}"/>
              </c:ext>
            </c:extLst>
          </c:dPt>
          <c:dPt>
            <c:idx val="13"/>
            <c:invertIfNegative val="0"/>
            <c:bubble3D val="0"/>
            <c:extLst>
              <c:ext xmlns:c16="http://schemas.microsoft.com/office/drawing/2014/chart" uri="{C3380CC4-5D6E-409C-BE32-E72D297353CC}">
                <c16:uniqueId val="{0000000D-4C22-4503-9EA0-38738427017B}"/>
              </c:ext>
            </c:extLst>
          </c:dPt>
          <c:dPt>
            <c:idx val="14"/>
            <c:invertIfNegative val="0"/>
            <c:bubble3D val="0"/>
            <c:extLst>
              <c:ext xmlns:c16="http://schemas.microsoft.com/office/drawing/2014/chart" uri="{C3380CC4-5D6E-409C-BE32-E72D297353CC}">
                <c16:uniqueId val="{0000000E-4C22-4503-9EA0-38738427017B}"/>
              </c:ext>
            </c:extLst>
          </c:dPt>
          <c:dPt>
            <c:idx val="15"/>
            <c:invertIfNegative val="0"/>
            <c:bubble3D val="0"/>
            <c:extLst>
              <c:ext xmlns:c16="http://schemas.microsoft.com/office/drawing/2014/chart" uri="{C3380CC4-5D6E-409C-BE32-E72D297353CC}">
                <c16:uniqueId val="{0000000F-4C22-4503-9EA0-38738427017B}"/>
              </c:ext>
            </c:extLst>
          </c:dPt>
          <c:dPt>
            <c:idx val="16"/>
            <c:invertIfNegative val="0"/>
            <c:bubble3D val="0"/>
            <c:extLst>
              <c:ext xmlns:c16="http://schemas.microsoft.com/office/drawing/2014/chart" uri="{C3380CC4-5D6E-409C-BE32-E72D297353CC}">
                <c16:uniqueId val="{00000010-4C22-4503-9EA0-38738427017B}"/>
              </c:ext>
            </c:extLst>
          </c:dPt>
          <c:dPt>
            <c:idx val="17"/>
            <c:invertIfNegative val="0"/>
            <c:bubble3D val="0"/>
            <c:extLst>
              <c:ext xmlns:c16="http://schemas.microsoft.com/office/drawing/2014/chart" uri="{C3380CC4-5D6E-409C-BE32-E72D297353CC}">
                <c16:uniqueId val="{00000011-4C22-4503-9EA0-38738427017B}"/>
              </c:ext>
            </c:extLst>
          </c:dPt>
          <c:dPt>
            <c:idx val="18"/>
            <c:invertIfNegative val="0"/>
            <c:bubble3D val="0"/>
            <c:extLst>
              <c:ext xmlns:c16="http://schemas.microsoft.com/office/drawing/2014/chart" uri="{C3380CC4-5D6E-409C-BE32-E72D297353CC}">
                <c16:uniqueId val="{00000012-4C22-4503-9EA0-38738427017B}"/>
              </c:ext>
            </c:extLst>
          </c:dPt>
          <c:dPt>
            <c:idx val="19"/>
            <c:invertIfNegative val="0"/>
            <c:bubble3D val="0"/>
            <c:extLst>
              <c:ext xmlns:c16="http://schemas.microsoft.com/office/drawing/2014/chart" uri="{C3380CC4-5D6E-409C-BE32-E72D297353CC}">
                <c16:uniqueId val="{00000013-4C22-4503-9EA0-38738427017B}"/>
              </c:ext>
            </c:extLst>
          </c:dPt>
          <c:dPt>
            <c:idx val="20"/>
            <c:invertIfNegative val="0"/>
            <c:bubble3D val="0"/>
            <c:extLst>
              <c:ext xmlns:c16="http://schemas.microsoft.com/office/drawing/2014/chart" uri="{C3380CC4-5D6E-409C-BE32-E72D297353CC}">
                <c16:uniqueId val="{00000014-4C22-4503-9EA0-38738427017B}"/>
              </c:ext>
            </c:extLst>
          </c:dPt>
          <c:dPt>
            <c:idx val="21"/>
            <c:invertIfNegative val="0"/>
            <c:bubble3D val="0"/>
            <c:extLst>
              <c:ext xmlns:c16="http://schemas.microsoft.com/office/drawing/2014/chart" uri="{C3380CC4-5D6E-409C-BE32-E72D297353CC}">
                <c16:uniqueId val="{00000015-4C22-4503-9EA0-38738427017B}"/>
              </c:ext>
            </c:extLst>
          </c:dPt>
          <c:dPt>
            <c:idx val="22"/>
            <c:invertIfNegative val="0"/>
            <c:bubble3D val="0"/>
            <c:extLst>
              <c:ext xmlns:c16="http://schemas.microsoft.com/office/drawing/2014/chart" uri="{C3380CC4-5D6E-409C-BE32-E72D297353CC}">
                <c16:uniqueId val="{00000016-4C22-4503-9EA0-38738427017B}"/>
              </c:ext>
            </c:extLst>
          </c:dPt>
          <c:dPt>
            <c:idx val="23"/>
            <c:invertIfNegative val="0"/>
            <c:bubble3D val="0"/>
            <c:extLst>
              <c:ext xmlns:c16="http://schemas.microsoft.com/office/drawing/2014/chart" uri="{C3380CC4-5D6E-409C-BE32-E72D297353CC}">
                <c16:uniqueId val="{00000017-4C22-4503-9EA0-38738427017B}"/>
              </c:ext>
            </c:extLst>
          </c:dPt>
          <c:dPt>
            <c:idx val="24"/>
            <c:invertIfNegative val="0"/>
            <c:bubble3D val="0"/>
            <c:extLst>
              <c:ext xmlns:c16="http://schemas.microsoft.com/office/drawing/2014/chart" uri="{C3380CC4-5D6E-409C-BE32-E72D297353CC}">
                <c16:uniqueId val="{00000018-4C22-4503-9EA0-38738427017B}"/>
              </c:ext>
            </c:extLst>
          </c:dPt>
          <c:dPt>
            <c:idx val="25"/>
            <c:invertIfNegative val="0"/>
            <c:bubble3D val="0"/>
            <c:extLst>
              <c:ext xmlns:c16="http://schemas.microsoft.com/office/drawing/2014/chart" uri="{C3380CC4-5D6E-409C-BE32-E72D297353CC}">
                <c16:uniqueId val="{00000019-4C22-4503-9EA0-38738427017B}"/>
              </c:ext>
            </c:extLst>
          </c:dPt>
          <c:dPt>
            <c:idx val="26"/>
            <c:invertIfNegative val="0"/>
            <c:bubble3D val="0"/>
            <c:extLst>
              <c:ext xmlns:c16="http://schemas.microsoft.com/office/drawing/2014/chart" uri="{C3380CC4-5D6E-409C-BE32-E72D297353CC}">
                <c16:uniqueId val="{0000001A-4C22-4503-9EA0-38738427017B}"/>
              </c:ext>
            </c:extLst>
          </c:dPt>
          <c:dPt>
            <c:idx val="27"/>
            <c:invertIfNegative val="0"/>
            <c:bubble3D val="0"/>
            <c:spPr>
              <a:solidFill>
                <a:srgbClr val="FBBB27"/>
              </a:solidFill>
            </c:spPr>
            <c:extLst>
              <c:ext xmlns:c16="http://schemas.microsoft.com/office/drawing/2014/chart" uri="{C3380CC4-5D6E-409C-BE32-E72D297353CC}">
                <c16:uniqueId val="{0000001C-4C22-4503-9EA0-38738427017B}"/>
              </c:ext>
            </c:extLst>
          </c:dPt>
          <c:dPt>
            <c:idx val="28"/>
            <c:invertIfNegative val="0"/>
            <c:bubble3D val="0"/>
            <c:extLst>
              <c:ext xmlns:c16="http://schemas.microsoft.com/office/drawing/2014/chart" uri="{C3380CC4-5D6E-409C-BE32-E72D297353CC}">
                <c16:uniqueId val="{0000001D-4C22-4503-9EA0-38738427017B}"/>
              </c:ext>
            </c:extLst>
          </c:dPt>
          <c:dPt>
            <c:idx val="29"/>
            <c:invertIfNegative val="0"/>
            <c:bubble3D val="0"/>
            <c:extLst>
              <c:ext xmlns:c16="http://schemas.microsoft.com/office/drawing/2014/chart" uri="{C3380CC4-5D6E-409C-BE32-E72D297353CC}">
                <c16:uniqueId val="{0000001E-4C22-4503-9EA0-38738427017B}"/>
              </c:ext>
            </c:extLst>
          </c:dPt>
          <c:dPt>
            <c:idx val="30"/>
            <c:invertIfNegative val="0"/>
            <c:bubble3D val="0"/>
            <c:extLst>
              <c:ext xmlns:c16="http://schemas.microsoft.com/office/drawing/2014/chart" uri="{C3380CC4-5D6E-409C-BE32-E72D297353CC}">
                <c16:uniqueId val="{0000001F-4C22-4503-9EA0-38738427017B}"/>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'F131'!$A$10:$A$40</c:f>
              <c:strCache>
                <c:ptCount val="31"/>
                <c:pt idx="0">
                  <c:v>Baja California Sur</c:v>
                </c:pt>
                <c:pt idx="1">
                  <c:v>Campeche</c:v>
                </c:pt>
                <c:pt idx="2">
                  <c:v>Coahuila</c:v>
                </c:pt>
                <c:pt idx="3">
                  <c:v>Chiapas</c:v>
                </c:pt>
                <c:pt idx="4">
                  <c:v>Chihuahua</c:v>
                </c:pt>
                <c:pt idx="5">
                  <c:v>Durango</c:v>
                </c:pt>
                <c:pt idx="6">
                  <c:v>Guerrero</c:v>
                </c:pt>
                <c:pt idx="7">
                  <c:v>Hidalgo</c:v>
                </c:pt>
                <c:pt idx="8">
                  <c:v>Estado de México</c:v>
                </c:pt>
                <c:pt idx="9">
                  <c:v>Morelos</c:v>
                </c:pt>
                <c:pt idx="10">
                  <c:v>Nayarit</c:v>
                </c:pt>
                <c:pt idx="11">
                  <c:v>Puebla</c:v>
                </c:pt>
                <c:pt idx="12">
                  <c:v>Querétaro</c:v>
                </c:pt>
                <c:pt idx="13">
                  <c:v>Quintana Roo</c:v>
                </c:pt>
                <c:pt idx="14">
                  <c:v>San Luis Potosí</c:v>
                </c:pt>
                <c:pt idx="15">
                  <c:v>Tabasco</c:v>
                </c:pt>
                <c:pt idx="16">
                  <c:v>Tlaxcala</c:v>
                </c:pt>
                <c:pt idx="17">
                  <c:v>Veracruz</c:v>
                </c:pt>
                <c:pt idx="18">
                  <c:v>Yucatán</c:v>
                </c:pt>
                <c:pt idx="19">
                  <c:v>Colima</c:v>
                </c:pt>
                <c:pt idx="20">
                  <c:v>Nuevo León</c:v>
                </c:pt>
                <c:pt idx="21">
                  <c:v>Oaxaca</c:v>
                </c:pt>
                <c:pt idx="22">
                  <c:v>Sonora</c:v>
                </c:pt>
                <c:pt idx="23">
                  <c:v>Tamaulipas</c:v>
                </c:pt>
                <c:pt idx="24">
                  <c:v>Zacatecas</c:v>
                </c:pt>
                <c:pt idx="25">
                  <c:v>Aguascalientes</c:v>
                </c:pt>
                <c:pt idx="26">
                  <c:v>Baja California</c:v>
                </c:pt>
                <c:pt idx="27">
                  <c:v>Jalisco</c:v>
                </c:pt>
                <c:pt idx="28">
                  <c:v>Sinaloa</c:v>
                </c:pt>
                <c:pt idx="29">
                  <c:v>Michoacán</c:v>
                </c:pt>
                <c:pt idx="30">
                  <c:v>Guanajuato</c:v>
                </c:pt>
              </c:strCache>
            </c:strRef>
          </c:cat>
          <c:val>
            <c:numRef>
              <c:f>'F131'!$B$10:$B$40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1</c:v>
                </c:pt>
                <c:pt idx="21">
                  <c:v>1</c:v>
                </c:pt>
                <c:pt idx="22">
                  <c:v>1</c:v>
                </c:pt>
                <c:pt idx="23">
                  <c:v>1</c:v>
                </c:pt>
                <c:pt idx="24">
                  <c:v>1</c:v>
                </c:pt>
                <c:pt idx="25">
                  <c:v>2</c:v>
                </c:pt>
                <c:pt idx="26">
                  <c:v>3</c:v>
                </c:pt>
                <c:pt idx="27">
                  <c:v>5</c:v>
                </c:pt>
                <c:pt idx="28">
                  <c:v>6</c:v>
                </c:pt>
                <c:pt idx="29">
                  <c:v>8</c:v>
                </c:pt>
                <c:pt idx="30">
                  <c:v>13</c:v>
                </c:pt>
              </c:numCache>
            </c:numRef>
          </c:val>
          <c:extLst>
            <c:ext xmlns:c16="http://schemas.microsoft.com/office/drawing/2014/chart" uri="{C3380CC4-5D6E-409C-BE32-E72D297353CC}">
              <c16:uniqueId val="{00000020-4C22-4503-9EA0-38738427017B}"/>
            </c:ext>
          </c:extLst>
        </c:ser>
        <c:dLbls>
          <c:showLegendKey val="0"/>
          <c:showVal val="0"/>
          <c:showCatName val="0"/>
          <c:showSerName val="0"/>
          <c:showPercent val="0"/>
          <c:showBubbleSize val="0"/>
        </c:dLbls>
        <c:gapWidth val="150"/>
        <c:axId val="277195808"/>
        <c:axId val="277196984"/>
      </c:barChart>
      <c:catAx>
        <c:axId val="277195808"/>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277196984"/>
        <c:crosses val="autoZero"/>
        <c:auto val="1"/>
        <c:lblAlgn val="ctr"/>
        <c:lblOffset val="100"/>
        <c:noMultiLvlLbl val="0"/>
      </c:catAx>
      <c:valAx>
        <c:axId val="277196984"/>
        <c:scaling>
          <c:orientation val="minMax"/>
        </c:scaling>
        <c:delete val="1"/>
        <c:axPos val="b"/>
        <c:numFmt formatCode="General" sourceLinked="1"/>
        <c:majorTickMark val="out"/>
        <c:minorTickMark val="none"/>
        <c:tickLblPos val="nextTo"/>
        <c:crossAx val="277195808"/>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bovino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7702155659093638"/>
        </c:manualLayout>
      </c:layout>
      <c:barChart>
        <c:barDir val="col"/>
        <c:grouping val="clustered"/>
        <c:varyColors val="0"/>
        <c:ser>
          <c:idx val="1"/>
          <c:order val="0"/>
          <c:tx>
            <c:strRef>
              <c:f>'F132 Bovino'!$J$22</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5387-464D-BA9A-C7EF08E604D4}"/>
              </c:ext>
            </c:extLst>
          </c:dPt>
          <c:dPt>
            <c:idx val="1"/>
            <c:invertIfNegative val="0"/>
            <c:bubble3D val="0"/>
            <c:extLst>
              <c:ext xmlns:c16="http://schemas.microsoft.com/office/drawing/2014/chart" uri="{C3380CC4-5D6E-409C-BE32-E72D297353CC}">
                <c16:uniqueId val="{00000001-5387-464D-BA9A-C7EF08E604D4}"/>
              </c:ext>
            </c:extLst>
          </c:dPt>
          <c:dPt>
            <c:idx val="2"/>
            <c:invertIfNegative val="0"/>
            <c:bubble3D val="0"/>
            <c:extLst>
              <c:ext xmlns:c16="http://schemas.microsoft.com/office/drawing/2014/chart" uri="{C3380CC4-5D6E-409C-BE32-E72D297353CC}">
                <c16:uniqueId val="{00000002-5387-464D-BA9A-C7EF08E604D4}"/>
              </c:ext>
            </c:extLst>
          </c:dPt>
          <c:dPt>
            <c:idx val="3"/>
            <c:invertIfNegative val="0"/>
            <c:bubble3D val="0"/>
            <c:extLst>
              <c:ext xmlns:c16="http://schemas.microsoft.com/office/drawing/2014/chart" uri="{C3380CC4-5D6E-409C-BE32-E72D297353CC}">
                <c16:uniqueId val="{00000003-5387-464D-BA9A-C7EF08E604D4}"/>
              </c:ext>
            </c:extLst>
          </c:dPt>
          <c:dPt>
            <c:idx val="4"/>
            <c:invertIfNegative val="0"/>
            <c:bubble3D val="0"/>
            <c:extLst>
              <c:ext xmlns:c16="http://schemas.microsoft.com/office/drawing/2014/chart" uri="{C3380CC4-5D6E-409C-BE32-E72D297353CC}">
                <c16:uniqueId val="{00000004-5387-464D-BA9A-C7EF08E604D4}"/>
              </c:ext>
            </c:extLst>
          </c:dPt>
          <c:dPt>
            <c:idx val="5"/>
            <c:invertIfNegative val="0"/>
            <c:bubble3D val="0"/>
            <c:extLst>
              <c:ext xmlns:c16="http://schemas.microsoft.com/office/drawing/2014/chart" uri="{C3380CC4-5D6E-409C-BE32-E72D297353CC}">
                <c16:uniqueId val="{00000005-5387-464D-BA9A-C7EF08E604D4}"/>
              </c:ext>
            </c:extLst>
          </c:dPt>
          <c:dPt>
            <c:idx val="6"/>
            <c:invertIfNegative val="0"/>
            <c:bubble3D val="0"/>
            <c:extLst>
              <c:ext xmlns:c16="http://schemas.microsoft.com/office/drawing/2014/chart" uri="{C3380CC4-5D6E-409C-BE32-E72D297353CC}">
                <c16:uniqueId val="{00000006-5387-464D-BA9A-C7EF08E604D4}"/>
              </c:ext>
            </c:extLst>
          </c:dPt>
          <c:dPt>
            <c:idx val="7"/>
            <c:invertIfNegative val="0"/>
            <c:bubble3D val="0"/>
            <c:extLst>
              <c:ext xmlns:c16="http://schemas.microsoft.com/office/drawing/2014/chart" uri="{C3380CC4-5D6E-409C-BE32-E72D297353CC}">
                <c16:uniqueId val="{00000007-5387-464D-BA9A-C7EF08E604D4}"/>
              </c:ext>
            </c:extLst>
          </c:dPt>
          <c:dPt>
            <c:idx val="8"/>
            <c:invertIfNegative val="0"/>
            <c:bubble3D val="0"/>
            <c:extLst>
              <c:ext xmlns:c16="http://schemas.microsoft.com/office/drawing/2014/chart" uri="{C3380CC4-5D6E-409C-BE32-E72D297353CC}">
                <c16:uniqueId val="{00000008-5387-464D-BA9A-C7EF08E604D4}"/>
              </c:ext>
            </c:extLst>
          </c:dPt>
          <c:dPt>
            <c:idx val="9"/>
            <c:invertIfNegative val="0"/>
            <c:bubble3D val="0"/>
            <c:extLst>
              <c:ext xmlns:c16="http://schemas.microsoft.com/office/drawing/2014/chart" uri="{C3380CC4-5D6E-409C-BE32-E72D297353CC}">
                <c16:uniqueId val="{00000009-5387-464D-BA9A-C7EF08E604D4}"/>
              </c:ext>
            </c:extLst>
          </c:dPt>
          <c:dPt>
            <c:idx val="10"/>
            <c:invertIfNegative val="0"/>
            <c:bubble3D val="0"/>
            <c:extLst>
              <c:ext xmlns:c16="http://schemas.microsoft.com/office/drawing/2014/chart" uri="{C3380CC4-5D6E-409C-BE32-E72D297353CC}">
                <c16:uniqueId val="{0000000A-5387-464D-BA9A-C7EF08E604D4}"/>
              </c:ext>
            </c:extLst>
          </c:dPt>
          <c:dPt>
            <c:idx val="11"/>
            <c:invertIfNegative val="0"/>
            <c:bubble3D val="0"/>
            <c:extLst>
              <c:ext xmlns:c16="http://schemas.microsoft.com/office/drawing/2014/chart" uri="{C3380CC4-5D6E-409C-BE32-E72D297353CC}">
                <c16:uniqueId val="{0000000B-5387-464D-BA9A-C7EF08E604D4}"/>
              </c:ext>
            </c:extLst>
          </c:dPt>
          <c:dPt>
            <c:idx val="12"/>
            <c:invertIfNegative val="0"/>
            <c:bubble3D val="0"/>
            <c:spPr>
              <a:solidFill>
                <a:srgbClr val="FBBB27"/>
              </a:solidFill>
            </c:spPr>
            <c:extLst>
              <c:ext xmlns:c16="http://schemas.microsoft.com/office/drawing/2014/chart" uri="{C3380CC4-5D6E-409C-BE32-E72D297353CC}">
                <c16:uniqueId val="{0000000D-5387-464D-BA9A-C7EF08E604D4}"/>
              </c:ext>
            </c:extLst>
          </c:dPt>
          <c:dLbls>
            <c:dLbl>
              <c:idx val="6"/>
              <c:layout>
                <c:manualLayout>
                  <c:x val="-3.5947712418300651E-2"/>
                  <c:y val="9.356721699416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87-464D-BA9A-C7EF08E604D4}"/>
                </c:ext>
              </c:extLst>
            </c:dLbl>
            <c:dLbl>
              <c:idx val="8"/>
              <c:layout>
                <c:manualLayout>
                  <c:x val="-4.9019607843137254E-2"/>
                  <c:y val="4.6783608497082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387-464D-BA9A-C7EF08E604D4}"/>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'F132 Bovino'!$G$23:$H$59</c15:sqref>
                  </c15:fullRef>
                </c:ext>
              </c:extLst>
              <c:f>'F132 Bovino'!$G$47:$H$59</c:f>
              <c:multiLvlStrCache>
                <c:ptCount val="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lvl>
                <c:lvl>
                  <c:pt idx="0">
                    <c:v>2019-2020</c:v>
                  </c:pt>
                  <c:pt idx="12">
                    <c:v>2020-2021</c:v>
                  </c:pt>
                </c:lvl>
              </c:multiLvlStrCache>
            </c:multiLvlStrRef>
          </c:cat>
          <c:val>
            <c:numRef>
              <c:extLst>
                <c:ext xmlns:c15="http://schemas.microsoft.com/office/drawing/2012/chart" uri="{02D57815-91ED-43cb-92C2-25804820EDAC}">
                  <c15:fullRef>
                    <c15:sqref>'F132 Bovino'!$J$23:$J$59</c15:sqref>
                  </c15:fullRef>
                </c:ext>
              </c:extLst>
              <c:f>'F132 Bovino'!$J$47:$J$59</c:f>
              <c:numCache>
                <c:formatCode>0.0%</c:formatCode>
                <c:ptCount val="13"/>
                <c:pt idx="0">
                  <c:v>7.389668149161821E-2</c:v>
                </c:pt>
                <c:pt idx="1">
                  <c:v>6.6388926219594246E-2</c:v>
                </c:pt>
                <c:pt idx="2">
                  <c:v>-2.706985342664725E-2</c:v>
                </c:pt>
                <c:pt idx="3">
                  <c:v>-4.5703839122486212E-3</c:v>
                </c:pt>
                <c:pt idx="4">
                  <c:v>-2.3587554756823503E-2</c:v>
                </c:pt>
                <c:pt idx="5">
                  <c:v>8.4499160604364798E-2</c:v>
                </c:pt>
                <c:pt idx="6">
                  <c:v>0.13138932672821446</c:v>
                </c:pt>
                <c:pt idx="7">
                  <c:v>1.706892802783222E-2</c:v>
                </c:pt>
                <c:pt idx="8">
                  <c:v>0.13530680728667299</c:v>
                </c:pt>
                <c:pt idx="9">
                  <c:v>0.1256935794360774</c:v>
                </c:pt>
                <c:pt idx="10">
                  <c:v>5.2806009721608538E-2</c:v>
                </c:pt>
                <c:pt idx="11">
                  <c:v>0.17206167670785244</c:v>
                </c:pt>
                <c:pt idx="12">
                  <c:v>4.2582563449081512E-2</c:v>
                </c:pt>
              </c:numCache>
            </c:numRef>
          </c:val>
          <c:extLst>
            <c:ext xmlns:c15="http://schemas.microsoft.com/office/drawing/2012/chart" uri="{02D57815-91ED-43cb-92C2-25804820EDAC}">
              <c15:categoryFilterExceptions>
                <c15:categoryFilterException>
                  <c15:sqref>'[15]F63 Bovino'!$J$36</c15:sqref>
                  <c15:invertIfNegative val="0"/>
                  <c15:bubble3D val="0"/>
                </c15:categoryFilterException>
                <c15:categoryFilterException>
                  <c15:sqref>'[15]F63 Bovino'!$J$37</c15:sqref>
                  <c15:invertIfNegative val="0"/>
                  <c15:bubble3D val="0"/>
                </c15:categoryFilterException>
                <c15:categoryFilterException>
                  <c15:sqref>'[15]F63 Bovino'!$J$38</c15:sqref>
                  <c15:invertIfNegative val="0"/>
                  <c15:bubble3D val="0"/>
                </c15:categoryFilterException>
                <c15:categoryFilterException>
                  <c15:sqref>'[15]F63 Bovino'!$J$39</c15:sqref>
                  <c15:invertIfNegative val="0"/>
                  <c15:bubble3D val="0"/>
                </c15:categoryFilterException>
                <c15:categoryFilterException>
                  <c15:sqref>'[15]F63 Bovino'!$J$40</c15:sqref>
                  <c15:invertIfNegative val="0"/>
                  <c15:bubble3D val="0"/>
                </c15:categoryFilterException>
                <c15:categoryFilterException>
                  <c15:sqref>'[15]F63 Bovino'!$J$41</c15:sqref>
                  <c15:invertIfNegative val="0"/>
                  <c15:bubble3D val="0"/>
                </c15:categoryFilterException>
                <c15:categoryFilterException>
                  <c15:sqref>'[15]F63 Bovino'!$J$42</c15:sqref>
                  <c15:invertIfNegative val="0"/>
                  <c15:bubble3D val="0"/>
                </c15:categoryFilterException>
                <c15:categoryFilterException>
                  <c15:sqref>'[15]F63 Bovino'!$J$43</c15:sqref>
                  <c15:invertIfNegative val="0"/>
                  <c15:bubble3D val="0"/>
                </c15:categoryFilterException>
                <c15:categoryFilterException>
                  <c15:sqref>'[15]F63 Bovino'!$J$44</c15:sqref>
                  <c15:invertIfNegative val="0"/>
                  <c15:bubble3D val="0"/>
                </c15:categoryFilterException>
                <c15:categoryFilterException>
                  <c15:sqref>'[15]F63 Bovino'!$J$45</c15:sqref>
                  <c15:invertIfNegative val="0"/>
                  <c15:bubble3D val="0"/>
                </c15:categoryFilterException>
                <c15:categoryFilterException>
                  <c15:sqref>'[15]F63 Bovino'!$J$46</c15:sqref>
                  <c15:invertIfNegative val="0"/>
                  <c15:bubble3D val="0"/>
                </c15:categoryFilterException>
              </c15:categoryFilterExceptions>
            </c:ext>
            <c:ext xmlns:c16="http://schemas.microsoft.com/office/drawing/2014/chart" uri="{C3380CC4-5D6E-409C-BE32-E72D297353CC}">
              <c16:uniqueId val="{0000000E-5387-464D-BA9A-C7EF08E604D4}"/>
            </c:ext>
          </c:extLst>
        </c:ser>
        <c:dLbls>
          <c:showLegendKey val="0"/>
          <c:showVal val="0"/>
          <c:showCatName val="0"/>
          <c:showSerName val="0"/>
          <c:showPercent val="0"/>
          <c:showBubbleSize val="0"/>
        </c:dLbls>
        <c:gapWidth val="150"/>
        <c:axId val="277197768"/>
        <c:axId val="375123088"/>
      </c:barChart>
      <c:catAx>
        <c:axId val="277197768"/>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75123088"/>
        <c:crosses val="autoZero"/>
        <c:auto val="1"/>
        <c:lblAlgn val="ctr"/>
        <c:lblOffset val="100"/>
        <c:noMultiLvlLbl val="0"/>
      </c:catAx>
      <c:valAx>
        <c:axId val="375123088"/>
        <c:scaling>
          <c:orientation val="minMax"/>
        </c:scaling>
        <c:delete val="1"/>
        <c:axPos val="l"/>
        <c:numFmt formatCode="0.0%" sourceLinked="1"/>
        <c:majorTickMark val="none"/>
        <c:minorTickMark val="none"/>
        <c:tickLblPos val="nextTo"/>
        <c:crossAx val="277197768"/>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caprino</a:t>
            </a:r>
            <a:endParaRPr lang="es-MX" sz="900">
              <a:latin typeface="Arial" panose="020B0604020202020204" pitchFamily="34" charset="0"/>
              <a:cs typeface="Arial" panose="020B0604020202020204" pitchFamily="34" charset="0"/>
            </a:endParaRPr>
          </a:p>
        </c:rich>
      </c:tx>
      <c:layout>
        <c:manualLayout>
          <c:xMode val="edge"/>
          <c:yMode val="edge"/>
          <c:x val="0.25207040296433531"/>
          <c:y val="1.2098621338962102E-2"/>
        </c:manualLayout>
      </c:layout>
      <c:overlay val="0"/>
    </c:title>
    <c:autoTitleDeleted val="0"/>
    <c:plotArea>
      <c:layout>
        <c:manualLayout>
          <c:layoutTarget val="inner"/>
          <c:xMode val="edge"/>
          <c:yMode val="edge"/>
          <c:x val="3.6429872495446269E-2"/>
          <c:y val="8.4353464548486995E-2"/>
          <c:w val="0.95777729969546155"/>
          <c:h val="0.78536907425832758"/>
        </c:manualLayout>
      </c:layout>
      <c:barChart>
        <c:barDir val="col"/>
        <c:grouping val="clustered"/>
        <c:varyColors val="0"/>
        <c:ser>
          <c:idx val="1"/>
          <c:order val="0"/>
          <c:tx>
            <c:strRef>
              <c:f>'F132 Caprino'!$J$23</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0022-4F6D-AFEE-9894921EFD31}"/>
              </c:ext>
            </c:extLst>
          </c:dPt>
          <c:dPt>
            <c:idx val="1"/>
            <c:invertIfNegative val="0"/>
            <c:bubble3D val="0"/>
            <c:extLst>
              <c:ext xmlns:c16="http://schemas.microsoft.com/office/drawing/2014/chart" uri="{C3380CC4-5D6E-409C-BE32-E72D297353CC}">
                <c16:uniqueId val="{00000001-0022-4F6D-AFEE-9894921EFD31}"/>
              </c:ext>
            </c:extLst>
          </c:dPt>
          <c:dPt>
            <c:idx val="2"/>
            <c:invertIfNegative val="0"/>
            <c:bubble3D val="0"/>
            <c:extLst>
              <c:ext xmlns:c16="http://schemas.microsoft.com/office/drawing/2014/chart" uri="{C3380CC4-5D6E-409C-BE32-E72D297353CC}">
                <c16:uniqueId val="{00000002-0022-4F6D-AFEE-9894921EFD31}"/>
              </c:ext>
            </c:extLst>
          </c:dPt>
          <c:dPt>
            <c:idx val="3"/>
            <c:invertIfNegative val="0"/>
            <c:bubble3D val="0"/>
            <c:extLst>
              <c:ext xmlns:c16="http://schemas.microsoft.com/office/drawing/2014/chart" uri="{C3380CC4-5D6E-409C-BE32-E72D297353CC}">
                <c16:uniqueId val="{00000003-0022-4F6D-AFEE-9894921EFD31}"/>
              </c:ext>
            </c:extLst>
          </c:dPt>
          <c:dPt>
            <c:idx val="4"/>
            <c:invertIfNegative val="0"/>
            <c:bubble3D val="0"/>
            <c:extLst>
              <c:ext xmlns:c16="http://schemas.microsoft.com/office/drawing/2014/chart" uri="{C3380CC4-5D6E-409C-BE32-E72D297353CC}">
                <c16:uniqueId val="{00000004-0022-4F6D-AFEE-9894921EFD31}"/>
              </c:ext>
            </c:extLst>
          </c:dPt>
          <c:dPt>
            <c:idx val="5"/>
            <c:invertIfNegative val="0"/>
            <c:bubble3D val="0"/>
            <c:extLst>
              <c:ext xmlns:c16="http://schemas.microsoft.com/office/drawing/2014/chart" uri="{C3380CC4-5D6E-409C-BE32-E72D297353CC}">
                <c16:uniqueId val="{00000005-0022-4F6D-AFEE-9894921EFD31}"/>
              </c:ext>
            </c:extLst>
          </c:dPt>
          <c:dPt>
            <c:idx val="6"/>
            <c:invertIfNegative val="0"/>
            <c:bubble3D val="0"/>
            <c:extLst>
              <c:ext xmlns:c16="http://schemas.microsoft.com/office/drawing/2014/chart" uri="{C3380CC4-5D6E-409C-BE32-E72D297353CC}">
                <c16:uniqueId val="{00000006-0022-4F6D-AFEE-9894921EFD31}"/>
              </c:ext>
            </c:extLst>
          </c:dPt>
          <c:dPt>
            <c:idx val="7"/>
            <c:invertIfNegative val="0"/>
            <c:bubble3D val="0"/>
            <c:extLst>
              <c:ext xmlns:c16="http://schemas.microsoft.com/office/drawing/2014/chart" uri="{C3380CC4-5D6E-409C-BE32-E72D297353CC}">
                <c16:uniqueId val="{00000007-0022-4F6D-AFEE-9894921EFD31}"/>
              </c:ext>
            </c:extLst>
          </c:dPt>
          <c:dPt>
            <c:idx val="8"/>
            <c:invertIfNegative val="0"/>
            <c:bubble3D val="0"/>
            <c:extLst>
              <c:ext xmlns:c16="http://schemas.microsoft.com/office/drawing/2014/chart" uri="{C3380CC4-5D6E-409C-BE32-E72D297353CC}">
                <c16:uniqueId val="{00000008-0022-4F6D-AFEE-9894921EFD31}"/>
              </c:ext>
            </c:extLst>
          </c:dPt>
          <c:dPt>
            <c:idx val="9"/>
            <c:invertIfNegative val="0"/>
            <c:bubble3D val="0"/>
            <c:spPr>
              <a:solidFill>
                <a:srgbClr val="FBBB27"/>
              </a:solidFill>
            </c:spPr>
            <c:extLst>
              <c:ext xmlns:c16="http://schemas.microsoft.com/office/drawing/2014/chart" uri="{C3380CC4-5D6E-409C-BE32-E72D297353CC}">
                <c16:uniqueId val="{0000000A-0022-4F6D-AFEE-9894921EFD31}"/>
              </c:ext>
            </c:extLst>
          </c:dPt>
          <c:dPt>
            <c:idx val="11"/>
            <c:invertIfNegative val="0"/>
            <c:bubble3D val="0"/>
            <c:extLst>
              <c:ext xmlns:c16="http://schemas.microsoft.com/office/drawing/2014/chart" uri="{C3380CC4-5D6E-409C-BE32-E72D297353CC}">
                <c16:uniqueId val="{0000000B-0022-4F6D-AFEE-9894921EFD31}"/>
              </c:ext>
            </c:extLst>
          </c:dPt>
          <c:dPt>
            <c:idx val="12"/>
            <c:invertIfNegative val="0"/>
            <c:bubble3D val="0"/>
            <c:spPr>
              <a:solidFill>
                <a:srgbClr val="FBBB27"/>
              </a:solidFill>
            </c:spPr>
            <c:extLst>
              <c:ext xmlns:c16="http://schemas.microsoft.com/office/drawing/2014/chart" uri="{C3380CC4-5D6E-409C-BE32-E72D297353CC}">
                <c16:uniqueId val="{0000000D-0022-4F6D-AFEE-9894921EFD31}"/>
              </c:ext>
            </c:extLst>
          </c:dPt>
          <c:dLbls>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'F132 Caprino'!$G$24:$H$60</c15:sqref>
                  </c15:fullRef>
                </c:ext>
              </c:extLst>
              <c:f>'F132 Caprino'!$G$48:$H$60</c:f>
              <c:multiLvlStrCache>
                <c:ptCount val="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lvl>
                <c:lvl>
                  <c:pt idx="0">
                    <c:v>2019-2020</c:v>
                  </c:pt>
                  <c:pt idx="12">
                    <c:v>2020-2021</c:v>
                  </c:pt>
                </c:lvl>
              </c:multiLvlStrCache>
            </c:multiLvlStrRef>
          </c:cat>
          <c:val>
            <c:numRef>
              <c:extLst>
                <c:ext xmlns:c15="http://schemas.microsoft.com/office/drawing/2012/chart" uri="{02D57815-91ED-43cb-92C2-25804820EDAC}">
                  <c15:fullRef>
                    <c15:sqref>'F132 Caprino'!$J$24:$J$60</c15:sqref>
                  </c15:fullRef>
                </c:ext>
              </c:extLst>
              <c:f>'F132 Caprino'!$J$48:$J$60</c:f>
              <c:numCache>
                <c:formatCode>0.0%</c:formatCode>
                <c:ptCount val="13"/>
                <c:pt idx="0">
                  <c:v>-0.33333333333333337</c:v>
                </c:pt>
                <c:pt idx="1">
                  <c:v>-0.30000000000000004</c:v>
                </c:pt>
                <c:pt idx="2">
                  <c:v>-0.25</c:v>
                </c:pt>
                <c:pt idx="3">
                  <c:v>-0.375</c:v>
                </c:pt>
                <c:pt idx="4">
                  <c:v>-0.45454545454545459</c:v>
                </c:pt>
                <c:pt idx="5">
                  <c:v>-0.22222222222222221</c:v>
                </c:pt>
                <c:pt idx="6">
                  <c:v>-0.125</c:v>
                </c:pt>
                <c:pt idx="7">
                  <c:v>0</c:v>
                </c:pt>
                <c:pt idx="8">
                  <c:v>0</c:v>
                </c:pt>
                <c:pt idx="9">
                  <c:v>0</c:v>
                </c:pt>
                <c:pt idx="10">
                  <c:v>0</c:v>
                </c:pt>
                <c:pt idx="11">
                  <c:v>-0.22222222222222221</c:v>
                </c:pt>
                <c:pt idx="12">
                  <c:v>-0.375</c:v>
                </c:pt>
              </c:numCache>
            </c:numRef>
          </c:val>
          <c:extLst>
            <c:ext xmlns:c15="http://schemas.microsoft.com/office/drawing/2012/chart" uri="{02D57815-91ED-43cb-92C2-25804820EDAC}">
              <c15:categoryFilterExceptions>
                <c15:categoryFilterException>
                  <c15:sqref>'[15]F63 Caprino'!$J$37</c15:sqref>
                  <c15:dLbl>
                    <c:idx val="-1"/>
                    <c:layout>
                      <c:manualLayout>
                        <c:x val="-3.1746031746031746E-3"/>
                        <c:y val="3.6392578492989054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F-0022-4F6D-AFEE-9894921EFD31}"/>
                      </c:ext>
                    </c:extLst>
                  </c15:dLbl>
                </c15:categoryFilterException>
                <c15:categoryFilterException>
                  <c15:sqref>'[15]F63 Caprino'!$J$38</c15:sqref>
                  <c15:invertIfNegative val="0"/>
                  <c15:bubble3D val="0"/>
                </c15:categoryFilterException>
                <c15:categoryFilterException>
                  <c15:sqref>'[15]F63 Caprino'!$J$39</c15:sqref>
                  <c15:invertIfNegative val="0"/>
                  <c15:bubble3D val="0"/>
                </c15:categoryFilterException>
                <c15:categoryFilterException>
                  <c15:sqref>'[15]F63 Caprino'!$J$40</c15:sqref>
                  <c15:invertIfNegative val="0"/>
                  <c15:bubble3D val="0"/>
                </c15:categoryFilterException>
                <c15:categoryFilterException>
                  <c15:sqref>'[15]F63 Caprino'!$J$41</c15:sqref>
                  <c15:invertIfNegative val="0"/>
                  <c15:bubble3D val="0"/>
                </c15:categoryFilterException>
                <c15:categoryFilterException>
                  <c15:sqref>'[15]F63 Caprino'!$J$42</c15:sqref>
                  <c15:invertIfNegative val="0"/>
                  <c15:bubble3D val="0"/>
                </c15:categoryFilterException>
                <c15:categoryFilterException>
                  <c15:sqref>'[15]F63 Caprino'!$J$43</c15:sqref>
                  <c15:dLbl>
                    <c:idx val="-1"/>
                    <c:layout>
                      <c:manualLayout>
                        <c:x val="-9.5238095238095247E-3"/>
                        <c:y val="4.5490723116236323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15-0022-4F6D-AFEE-9894921EFD31}"/>
                      </c:ext>
                    </c:extLst>
                  </c15:dLbl>
                </c15:categoryFilterException>
                <c15:categoryFilterException>
                  <c15:sqref>'[15]F63 Caprino'!$J$44</c15:sqref>
                  <c15:dLbl>
                    <c:idx val="-1"/>
                    <c:layout>
                      <c:manualLayout>
                        <c:x val="-3.1746031746031746E-3"/>
                        <c:y val="4.5490723116236323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16-0022-4F6D-AFEE-9894921EFD31}"/>
                      </c:ext>
                    </c:extLst>
                  </c15:dLbl>
                </c15:categoryFilterException>
                <c15:categoryFilterException>
                  <c15:sqref>'[15]F63 Caprino'!$J$45</c15:sqref>
                  <c15:dLbl>
                    <c:idx val="-1"/>
                    <c:layout>
                      <c:manualLayout>
                        <c:x val="0"/>
                        <c:y val="5.4588867739483585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17-0022-4F6D-AFEE-9894921EFD31}"/>
                      </c:ext>
                    </c:extLst>
                  </c15:dLbl>
                </c15:categoryFilterException>
                <c15:categoryFilterException>
                  <c15:sqref>'[15]F63 Caprino'!$J$46</c15:sqref>
                  <c15:invertIfNegative val="0"/>
                  <c15:bubble3D val="0"/>
                </c15:categoryFilterException>
                <c15:categoryFilterException>
                  <c15:sqref>'[15]F63 Caprino'!$J$47</c15:sqref>
                  <c15:invertIfNegative val="0"/>
                  <c15:bubble3D val="0"/>
                </c15:categoryFilterException>
              </c15:categoryFilterExceptions>
            </c:ext>
            <c:ext xmlns:c16="http://schemas.microsoft.com/office/drawing/2014/chart" uri="{C3380CC4-5D6E-409C-BE32-E72D297353CC}">
              <c16:uniqueId val="{0000000E-0022-4F6D-AFEE-9894921EFD31}"/>
            </c:ext>
          </c:extLst>
        </c:ser>
        <c:dLbls>
          <c:showLegendKey val="0"/>
          <c:showVal val="0"/>
          <c:showCatName val="0"/>
          <c:showSerName val="0"/>
          <c:showPercent val="0"/>
          <c:showBubbleSize val="0"/>
        </c:dLbls>
        <c:gapWidth val="150"/>
        <c:axId val="375121520"/>
        <c:axId val="375121912"/>
      </c:barChart>
      <c:catAx>
        <c:axId val="375121520"/>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75121912"/>
        <c:crosses val="autoZero"/>
        <c:auto val="1"/>
        <c:lblAlgn val="ctr"/>
        <c:lblOffset val="100"/>
        <c:noMultiLvlLbl val="0"/>
      </c:catAx>
      <c:valAx>
        <c:axId val="375121912"/>
        <c:scaling>
          <c:orientation val="minMax"/>
        </c:scaling>
        <c:delete val="1"/>
        <c:axPos val="l"/>
        <c:numFmt formatCode="0.0%" sourceLinked="1"/>
        <c:majorTickMark val="none"/>
        <c:minorTickMark val="none"/>
        <c:tickLblPos val="nextTo"/>
        <c:crossAx val="375121520"/>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ovino</a:t>
            </a:r>
            <a:endParaRPr lang="es-MX" sz="900">
              <a:latin typeface="Arial" panose="020B0604020202020204" pitchFamily="34" charset="0"/>
              <a:cs typeface="Arial" panose="020B0604020202020204" pitchFamily="34" charset="0"/>
            </a:endParaRPr>
          </a:p>
        </c:rich>
      </c:tx>
      <c:layout>
        <c:manualLayout>
          <c:xMode val="edge"/>
          <c:yMode val="edge"/>
          <c:x val="7.6178786475220014E-2"/>
          <c:y val="3.1421194083803394E-2"/>
        </c:manualLayout>
      </c:layout>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'F132 Ovino'!$J$19</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9278-4614-8481-7B61F0B71683}"/>
              </c:ext>
            </c:extLst>
          </c:dPt>
          <c:dPt>
            <c:idx val="1"/>
            <c:invertIfNegative val="0"/>
            <c:bubble3D val="0"/>
            <c:extLst>
              <c:ext xmlns:c16="http://schemas.microsoft.com/office/drawing/2014/chart" uri="{C3380CC4-5D6E-409C-BE32-E72D297353CC}">
                <c16:uniqueId val="{00000001-9278-4614-8481-7B61F0B71683}"/>
              </c:ext>
            </c:extLst>
          </c:dPt>
          <c:dPt>
            <c:idx val="2"/>
            <c:invertIfNegative val="0"/>
            <c:bubble3D val="0"/>
            <c:extLst>
              <c:ext xmlns:c16="http://schemas.microsoft.com/office/drawing/2014/chart" uri="{C3380CC4-5D6E-409C-BE32-E72D297353CC}">
                <c16:uniqueId val="{00000002-9278-4614-8481-7B61F0B71683}"/>
              </c:ext>
            </c:extLst>
          </c:dPt>
          <c:dPt>
            <c:idx val="3"/>
            <c:invertIfNegative val="0"/>
            <c:bubble3D val="0"/>
            <c:extLst>
              <c:ext xmlns:c16="http://schemas.microsoft.com/office/drawing/2014/chart" uri="{C3380CC4-5D6E-409C-BE32-E72D297353CC}">
                <c16:uniqueId val="{00000003-9278-4614-8481-7B61F0B71683}"/>
              </c:ext>
            </c:extLst>
          </c:dPt>
          <c:dPt>
            <c:idx val="4"/>
            <c:invertIfNegative val="0"/>
            <c:bubble3D val="0"/>
            <c:extLst>
              <c:ext xmlns:c16="http://schemas.microsoft.com/office/drawing/2014/chart" uri="{C3380CC4-5D6E-409C-BE32-E72D297353CC}">
                <c16:uniqueId val="{00000004-9278-4614-8481-7B61F0B71683}"/>
              </c:ext>
            </c:extLst>
          </c:dPt>
          <c:dPt>
            <c:idx val="5"/>
            <c:invertIfNegative val="0"/>
            <c:bubble3D val="0"/>
            <c:extLst>
              <c:ext xmlns:c16="http://schemas.microsoft.com/office/drawing/2014/chart" uri="{C3380CC4-5D6E-409C-BE32-E72D297353CC}">
                <c16:uniqueId val="{00000005-9278-4614-8481-7B61F0B71683}"/>
              </c:ext>
            </c:extLst>
          </c:dPt>
          <c:dPt>
            <c:idx val="6"/>
            <c:invertIfNegative val="0"/>
            <c:bubble3D val="0"/>
            <c:extLst>
              <c:ext xmlns:c16="http://schemas.microsoft.com/office/drawing/2014/chart" uri="{C3380CC4-5D6E-409C-BE32-E72D297353CC}">
                <c16:uniqueId val="{00000006-9278-4614-8481-7B61F0B71683}"/>
              </c:ext>
            </c:extLst>
          </c:dPt>
          <c:dPt>
            <c:idx val="7"/>
            <c:invertIfNegative val="0"/>
            <c:bubble3D val="0"/>
            <c:extLst>
              <c:ext xmlns:c16="http://schemas.microsoft.com/office/drawing/2014/chart" uri="{C3380CC4-5D6E-409C-BE32-E72D297353CC}">
                <c16:uniqueId val="{00000007-9278-4614-8481-7B61F0B71683}"/>
              </c:ext>
            </c:extLst>
          </c:dPt>
          <c:dPt>
            <c:idx val="8"/>
            <c:invertIfNegative val="0"/>
            <c:bubble3D val="0"/>
            <c:extLst>
              <c:ext xmlns:c16="http://schemas.microsoft.com/office/drawing/2014/chart" uri="{C3380CC4-5D6E-409C-BE32-E72D297353CC}">
                <c16:uniqueId val="{00000008-9278-4614-8481-7B61F0B71683}"/>
              </c:ext>
            </c:extLst>
          </c:dPt>
          <c:dPt>
            <c:idx val="9"/>
            <c:invertIfNegative val="0"/>
            <c:bubble3D val="0"/>
            <c:extLst>
              <c:ext xmlns:c16="http://schemas.microsoft.com/office/drawing/2014/chart" uri="{C3380CC4-5D6E-409C-BE32-E72D297353CC}">
                <c16:uniqueId val="{00000009-9278-4614-8481-7B61F0B71683}"/>
              </c:ext>
            </c:extLst>
          </c:dPt>
          <c:dPt>
            <c:idx val="10"/>
            <c:invertIfNegative val="0"/>
            <c:bubble3D val="0"/>
            <c:extLst>
              <c:ext xmlns:c16="http://schemas.microsoft.com/office/drawing/2014/chart" uri="{C3380CC4-5D6E-409C-BE32-E72D297353CC}">
                <c16:uniqueId val="{0000000A-9278-4614-8481-7B61F0B71683}"/>
              </c:ext>
            </c:extLst>
          </c:dPt>
          <c:dPt>
            <c:idx val="11"/>
            <c:invertIfNegative val="0"/>
            <c:bubble3D val="0"/>
            <c:extLst>
              <c:ext xmlns:c16="http://schemas.microsoft.com/office/drawing/2014/chart" uri="{C3380CC4-5D6E-409C-BE32-E72D297353CC}">
                <c16:uniqueId val="{0000000B-9278-4614-8481-7B61F0B71683}"/>
              </c:ext>
            </c:extLst>
          </c:dPt>
          <c:dPt>
            <c:idx val="12"/>
            <c:invertIfNegative val="0"/>
            <c:bubble3D val="0"/>
            <c:spPr>
              <a:solidFill>
                <a:srgbClr val="FBBB27"/>
              </a:solidFill>
            </c:spPr>
            <c:extLst>
              <c:ext xmlns:c16="http://schemas.microsoft.com/office/drawing/2014/chart" uri="{C3380CC4-5D6E-409C-BE32-E72D297353CC}">
                <c16:uniqueId val="{0000000D-9278-4614-8481-7B61F0B71683}"/>
              </c:ext>
            </c:extLst>
          </c:dPt>
          <c:dLbls>
            <c:dLbl>
              <c:idx val="9"/>
              <c:layout>
                <c:manualLayout>
                  <c:x val="-1.1982432384018818E-16"/>
                  <c:y val="8.300223329821993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278-4614-8481-7B61F0B71683}"/>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'F132 Ovino'!$G$20:$H$56</c15:sqref>
                  </c15:fullRef>
                </c:ext>
              </c:extLst>
              <c:f>'F132 Ovino'!$G$44:$H$56</c:f>
              <c:multiLvlStrCache>
                <c:ptCount val="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lvl>
                <c:lvl>
                  <c:pt idx="0">
                    <c:v>2019 - 2020</c:v>
                  </c:pt>
                  <c:pt idx="12">
                    <c:v>2020-2021</c:v>
                  </c:pt>
                </c:lvl>
              </c:multiLvlStrCache>
            </c:multiLvlStrRef>
          </c:cat>
          <c:val>
            <c:numRef>
              <c:extLst>
                <c:ext xmlns:c15="http://schemas.microsoft.com/office/drawing/2012/chart" uri="{02D57815-91ED-43cb-92C2-25804820EDAC}">
                  <c15:fullRef>
                    <c15:sqref>'F132 Ovino'!$J$20:$J$56</c15:sqref>
                  </c15:fullRef>
                </c:ext>
              </c:extLst>
              <c:f>'F132 Ovino'!$J$44:$J$56</c:f>
              <c:numCache>
                <c:formatCode>0.0%</c:formatCode>
                <c:ptCount val="13"/>
                <c:pt idx="0">
                  <c:v>-0.12121212121212122</c:v>
                </c:pt>
                <c:pt idx="1">
                  <c:v>-0.14814814814814814</c:v>
                </c:pt>
                <c:pt idx="2">
                  <c:v>-0.25</c:v>
                </c:pt>
                <c:pt idx="3">
                  <c:v>-0.63636363636363635</c:v>
                </c:pt>
                <c:pt idx="4">
                  <c:v>-0.44444444444444442</c:v>
                </c:pt>
                <c:pt idx="5">
                  <c:v>-0.20833333333333337</c:v>
                </c:pt>
                <c:pt idx="6">
                  <c:v>-0.16666666666666663</c:v>
                </c:pt>
                <c:pt idx="7">
                  <c:v>-0.19999999999999996</c:v>
                </c:pt>
                <c:pt idx="8">
                  <c:v>-0.1428571428571429</c:v>
                </c:pt>
                <c:pt idx="9">
                  <c:v>-6.4516129032258118E-2</c:v>
                </c:pt>
                <c:pt idx="10">
                  <c:v>-0.3571428571428571</c:v>
                </c:pt>
                <c:pt idx="11">
                  <c:v>0.11111111111111116</c:v>
                </c:pt>
                <c:pt idx="12">
                  <c:v>-0.2068965517241379</c:v>
                </c:pt>
              </c:numCache>
            </c:numRef>
          </c:val>
          <c:extLst>
            <c:ext xmlns:c15="http://schemas.microsoft.com/office/drawing/2012/chart" uri="{02D57815-91ED-43cb-92C2-25804820EDAC}">
              <c15:categoryFilterExceptions>
                <c15:categoryFilterException>
                  <c15:sqref>'[15]F63 Ovino'!$J$33</c15:sqref>
                  <c15:invertIfNegative val="0"/>
                  <c15:bubble3D val="0"/>
                </c15:categoryFilterException>
                <c15:categoryFilterException>
                  <c15:sqref>'[15]F63 Ovino'!$J$34</c15:sqref>
                  <c15:invertIfNegative val="0"/>
                  <c15:bubble3D val="0"/>
                </c15:categoryFilterException>
                <c15:categoryFilterException>
                  <c15:sqref>'[15]F63 Ovino'!$J$36</c15:sqref>
                  <c15:invertIfNegative val="0"/>
                  <c15:bubble3D val="0"/>
                </c15:categoryFilterException>
                <c15:categoryFilterException>
                  <c15:sqref>'[15]F63 Ovino'!$J$37</c15:sqref>
                  <c15:invertIfNegative val="0"/>
                  <c15:bubble3D val="0"/>
                </c15:categoryFilterException>
                <c15:categoryFilterException>
                  <c15:sqref>'[15]F63 Ovino'!$J$38</c15:sqref>
                  <c15:invertIfNegative val="0"/>
                  <c15:bubble3D val="0"/>
                </c15:categoryFilterException>
                <c15:categoryFilterException>
                  <c15:sqref>'[15]F63 Ovino'!$J$39</c15:sqref>
                  <c15:invertIfNegative val="0"/>
                  <c15:bubble3D val="0"/>
                </c15:categoryFilterException>
                <c15:categoryFilterException>
                  <c15:sqref>'[15]F63 Ovino'!$J$40</c15:sqref>
                  <c15:invertIfNegative val="0"/>
                  <c15:bubble3D val="0"/>
                </c15:categoryFilterException>
                <c15:categoryFilterException>
                  <c15:sqref>'[15]F63 Ovino'!$J$41</c15:sqref>
                  <c15:invertIfNegative val="0"/>
                  <c15:bubble3D val="0"/>
                </c15:categoryFilterException>
                <c15:categoryFilterException>
                  <c15:sqref>'[15]F63 Ovino'!$J$43</c15:sqref>
                  <c15:invertIfNegative val="0"/>
                  <c15:bubble3D val="0"/>
                </c15:categoryFilterException>
              </c15:categoryFilterExceptions>
            </c:ext>
            <c:ext xmlns:c16="http://schemas.microsoft.com/office/drawing/2014/chart" uri="{C3380CC4-5D6E-409C-BE32-E72D297353CC}">
              <c16:uniqueId val="{0000000E-9278-4614-8481-7B61F0B71683}"/>
            </c:ext>
          </c:extLst>
        </c:ser>
        <c:dLbls>
          <c:showLegendKey val="0"/>
          <c:showVal val="0"/>
          <c:showCatName val="0"/>
          <c:showSerName val="0"/>
          <c:showPercent val="0"/>
          <c:showBubbleSize val="0"/>
        </c:dLbls>
        <c:gapWidth val="150"/>
        <c:axId val="374381552"/>
        <c:axId val="374382336"/>
      </c:barChart>
      <c:catAx>
        <c:axId val="374381552"/>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74382336"/>
        <c:crosses val="autoZero"/>
        <c:auto val="1"/>
        <c:lblAlgn val="ctr"/>
        <c:lblOffset val="100"/>
        <c:noMultiLvlLbl val="0"/>
      </c:catAx>
      <c:valAx>
        <c:axId val="374382336"/>
        <c:scaling>
          <c:orientation val="minMax"/>
        </c:scaling>
        <c:delete val="1"/>
        <c:axPos val="l"/>
        <c:numFmt formatCode="0.0%" sourceLinked="1"/>
        <c:majorTickMark val="none"/>
        <c:minorTickMark val="none"/>
        <c:tickLblPos val="nextTo"/>
        <c:crossAx val="374381552"/>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porcino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'F132 Porcino'!$J$19</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B2C9-471A-9CBF-5A93454D4BD0}"/>
              </c:ext>
            </c:extLst>
          </c:dPt>
          <c:dPt>
            <c:idx val="1"/>
            <c:invertIfNegative val="0"/>
            <c:bubble3D val="0"/>
            <c:extLst>
              <c:ext xmlns:c16="http://schemas.microsoft.com/office/drawing/2014/chart" uri="{C3380CC4-5D6E-409C-BE32-E72D297353CC}">
                <c16:uniqueId val="{00000001-B2C9-471A-9CBF-5A93454D4BD0}"/>
              </c:ext>
            </c:extLst>
          </c:dPt>
          <c:dPt>
            <c:idx val="2"/>
            <c:invertIfNegative val="0"/>
            <c:bubble3D val="0"/>
            <c:extLst>
              <c:ext xmlns:c16="http://schemas.microsoft.com/office/drawing/2014/chart" uri="{C3380CC4-5D6E-409C-BE32-E72D297353CC}">
                <c16:uniqueId val="{00000002-B2C9-471A-9CBF-5A93454D4BD0}"/>
              </c:ext>
            </c:extLst>
          </c:dPt>
          <c:dPt>
            <c:idx val="3"/>
            <c:invertIfNegative val="0"/>
            <c:bubble3D val="0"/>
            <c:extLst>
              <c:ext xmlns:c16="http://schemas.microsoft.com/office/drawing/2014/chart" uri="{C3380CC4-5D6E-409C-BE32-E72D297353CC}">
                <c16:uniqueId val="{00000003-B2C9-471A-9CBF-5A93454D4BD0}"/>
              </c:ext>
            </c:extLst>
          </c:dPt>
          <c:dPt>
            <c:idx val="4"/>
            <c:invertIfNegative val="0"/>
            <c:bubble3D val="0"/>
            <c:extLst>
              <c:ext xmlns:c16="http://schemas.microsoft.com/office/drawing/2014/chart" uri="{C3380CC4-5D6E-409C-BE32-E72D297353CC}">
                <c16:uniqueId val="{00000004-B2C9-471A-9CBF-5A93454D4BD0}"/>
              </c:ext>
            </c:extLst>
          </c:dPt>
          <c:dPt>
            <c:idx val="5"/>
            <c:invertIfNegative val="0"/>
            <c:bubble3D val="0"/>
            <c:extLst>
              <c:ext xmlns:c16="http://schemas.microsoft.com/office/drawing/2014/chart" uri="{C3380CC4-5D6E-409C-BE32-E72D297353CC}">
                <c16:uniqueId val="{00000005-B2C9-471A-9CBF-5A93454D4BD0}"/>
              </c:ext>
            </c:extLst>
          </c:dPt>
          <c:dPt>
            <c:idx val="6"/>
            <c:invertIfNegative val="0"/>
            <c:bubble3D val="0"/>
            <c:extLst>
              <c:ext xmlns:c16="http://schemas.microsoft.com/office/drawing/2014/chart" uri="{C3380CC4-5D6E-409C-BE32-E72D297353CC}">
                <c16:uniqueId val="{00000006-B2C9-471A-9CBF-5A93454D4BD0}"/>
              </c:ext>
            </c:extLst>
          </c:dPt>
          <c:dPt>
            <c:idx val="7"/>
            <c:invertIfNegative val="0"/>
            <c:bubble3D val="0"/>
            <c:extLst>
              <c:ext xmlns:c16="http://schemas.microsoft.com/office/drawing/2014/chart" uri="{C3380CC4-5D6E-409C-BE32-E72D297353CC}">
                <c16:uniqueId val="{00000007-B2C9-471A-9CBF-5A93454D4BD0}"/>
              </c:ext>
            </c:extLst>
          </c:dPt>
          <c:dPt>
            <c:idx val="8"/>
            <c:invertIfNegative val="0"/>
            <c:bubble3D val="0"/>
            <c:extLst>
              <c:ext xmlns:c16="http://schemas.microsoft.com/office/drawing/2014/chart" uri="{C3380CC4-5D6E-409C-BE32-E72D297353CC}">
                <c16:uniqueId val="{00000008-B2C9-471A-9CBF-5A93454D4BD0}"/>
              </c:ext>
            </c:extLst>
          </c:dPt>
          <c:dPt>
            <c:idx val="9"/>
            <c:invertIfNegative val="0"/>
            <c:bubble3D val="0"/>
            <c:extLst>
              <c:ext xmlns:c16="http://schemas.microsoft.com/office/drawing/2014/chart" uri="{C3380CC4-5D6E-409C-BE32-E72D297353CC}">
                <c16:uniqueId val="{00000009-B2C9-471A-9CBF-5A93454D4BD0}"/>
              </c:ext>
            </c:extLst>
          </c:dPt>
          <c:dPt>
            <c:idx val="10"/>
            <c:invertIfNegative val="0"/>
            <c:bubble3D val="0"/>
            <c:extLst>
              <c:ext xmlns:c16="http://schemas.microsoft.com/office/drawing/2014/chart" uri="{C3380CC4-5D6E-409C-BE32-E72D297353CC}">
                <c16:uniqueId val="{0000000A-B2C9-471A-9CBF-5A93454D4BD0}"/>
              </c:ext>
            </c:extLst>
          </c:dPt>
          <c:dPt>
            <c:idx val="11"/>
            <c:invertIfNegative val="0"/>
            <c:bubble3D val="0"/>
            <c:extLst>
              <c:ext xmlns:c16="http://schemas.microsoft.com/office/drawing/2014/chart" uri="{C3380CC4-5D6E-409C-BE32-E72D297353CC}">
                <c16:uniqueId val="{0000000B-B2C9-471A-9CBF-5A93454D4BD0}"/>
              </c:ext>
            </c:extLst>
          </c:dPt>
          <c:dPt>
            <c:idx val="12"/>
            <c:invertIfNegative val="0"/>
            <c:bubble3D val="0"/>
            <c:spPr>
              <a:solidFill>
                <a:srgbClr val="FBBB27"/>
              </a:solidFill>
            </c:spPr>
            <c:extLst>
              <c:ext xmlns:c16="http://schemas.microsoft.com/office/drawing/2014/chart" uri="{C3380CC4-5D6E-409C-BE32-E72D297353CC}">
                <c16:uniqueId val="{0000000D-B2C9-471A-9CBF-5A93454D4BD0}"/>
              </c:ext>
            </c:extLst>
          </c:dPt>
          <c:dLbls>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'F132 Porcino'!$G$20:$H$56</c15:sqref>
                  </c15:fullRef>
                </c:ext>
              </c:extLst>
              <c:f>'F132 Porcino'!$G$44:$H$56</c:f>
              <c:multiLvlStrCache>
                <c:ptCount val="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lvl>
                <c:lvl>
                  <c:pt idx="0">
                    <c:v>2019 - 2020</c:v>
                  </c:pt>
                  <c:pt idx="12">
                    <c:v>2020-2021</c:v>
                  </c:pt>
                </c:lvl>
              </c:multiLvlStrCache>
            </c:multiLvlStrRef>
          </c:cat>
          <c:val>
            <c:numRef>
              <c:extLst>
                <c:ext xmlns:c15="http://schemas.microsoft.com/office/drawing/2012/chart" uri="{02D57815-91ED-43cb-92C2-25804820EDAC}">
                  <c15:fullRef>
                    <c15:sqref>'F132 Porcino'!$J$20:$J$56</c15:sqref>
                  </c15:fullRef>
                </c:ext>
              </c:extLst>
              <c:f>'F132 Porcino'!$J$44:$J$56</c:f>
              <c:numCache>
                <c:formatCode>0.0%</c:formatCode>
                <c:ptCount val="13"/>
                <c:pt idx="0">
                  <c:v>-2.6703658748049253E-2</c:v>
                </c:pt>
                <c:pt idx="1">
                  <c:v>-0.10374429223744297</c:v>
                </c:pt>
                <c:pt idx="2">
                  <c:v>2.5855048859934948E-2</c:v>
                </c:pt>
                <c:pt idx="3">
                  <c:v>-5.0573300573300561E-2</c:v>
                </c:pt>
                <c:pt idx="4">
                  <c:v>-7.1195745410876699E-2</c:v>
                </c:pt>
                <c:pt idx="5">
                  <c:v>-1.3747645951035836E-2</c:v>
                </c:pt>
                <c:pt idx="6">
                  <c:v>-4.8993875765529271E-2</c:v>
                </c:pt>
                <c:pt idx="7">
                  <c:v>-0.11601642710472282</c:v>
                </c:pt>
                <c:pt idx="8">
                  <c:v>-4.5235446792732614E-2</c:v>
                </c:pt>
                <c:pt idx="9">
                  <c:v>-6.7357512953367893E-2</c:v>
                </c:pt>
                <c:pt idx="10">
                  <c:v>-0.17743020517995289</c:v>
                </c:pt>
                <c:pt idx="11">
                  <c:v>-9.2254784688995173E-2</c:v>
                </c:pt>
                <c:pt idx="12">
                  <c:v>-0.11722786388740425</c:v>
                </c:pt>
              </c:numCache>
            </c:numRef>
          </c:val>
          <c:extLst>
            <c:ext xmlns:c15="http://schemas.microsoft.com/office/drawing/2012/chart" uri="{02D57815-91ED-43cb-92C2-25804820EDAC}">
              <c15:categoryFilterExceptions>
                <c15:categoryFilterException>
                  <c15:sqref>'[15]F63 Porcino'!$J$33</c15:sqref>
                  <c15:invertIfNegative val="0"/>
                  <c15:bubble3D val="0"/>
                </c15:categoryFilterException>
                <c15:categoryFilterException>
                  <c15:sqref>'[15]F63 Porcino'!$J$34</c15:sqref>
                  <c15:invertIfNegative val="0"/>
                  <c15:bubble3D val="0"/>
                </c15:categoryFilterException>
                <c15:categoryFilterException>
                  <c15:sqref>'[15]F63 Porcino'!$J$35</c15:sqref>
                  <c15:invertIfNegative val="0"/>
                  <c15:bubble3D val="0"/>
                </c15:categoryFilterException>
                <c15:categoryFilterException>
                  <c15:sqref>'[15]F63 Porcino'!$J$36</c15:sqref>
                  <c15:invertIfNegative val="0"/>
                  <c15:bubble3D val="0"/>
                </c15:categoryFilterException>
                <c15:categoryFilterException>
                  <c15:sqref>'[15]F63 Porcino'!$J$37</c15:sqref>
                  <c15:invertIfNegative val="0"/>
                  <c15:bubble3D val="0"/>
                </c15:categoryFilterException>
                <c15:categoryFilterException>
                  <c15:sqref>'[15]F63 Porcino'!$J$38</c15:sqref>
                  <c15:invertIfNegative val="0"/>
                  <c15:bubble3D val="0"/>
                </c15:categoryFilterException>
                <c15:categoryFilterException>
                  <c15:sqref>'[15]F63 Porcino'!$J$39</c15:sqref>
                  <c15:invertIfNegative val="0"/>
                  <c15:bubble3D val="0"/>
                </c15:categoryFilterException>
                <c15:categoryFilterException>
                  <c15:sqref>'[15]F63 Porcino'!$J$40</c15:sqref>
                  <c15:invertIfNegative val="0"/>
                  <c15:bubble3D val="0"/>
                </c15:categoryFilterException>
                <c15:categoryFilterException>
                  <c15:sqref>'[15]F63 Porcino'!$J$41</c15:sqref>
                  <c15:invertIfNegative val="0"/>
                  <c15:bubble3D val="0"/>
                </c15:categoryFilterException>
                <c15:categoryFilterException>
                  <c15:sqref>'[15]F63 Porcino'!$J$42</c15:sqref>
                  <c15:invertIfNegative val="0"/>
                  <c15:bubble3D val="0"/>
                </c15:categoryFilterException>
                <c15:categoryFilterException>
                  <c15:sqref>'[15]F63 Porcino'!$J$43</c15:sqref>
                  <c15:invertIfNegative val="0"/>
                  <c15:bubble3D val="0"/>
                </c15:categoryFilterException>
              </c15:categoryFilterExceptions>
            </c:ext>
            <c:ext xmlns:c16="http://schemas.microsoft.com/office/drawing/2014/chart" uri="{C3380CC4-5D6E-409C-BE32-E72D297353CC}">
              <c16:uniqueId val="{0000000E-B2C9-471A-9CBF-5A93454D4BD0}"/>
            </c:ext>
          </c:extLst>
        </c:ser>
        <c:dLbls>
          <c:showLegendKey val="0"/>
          <c:showVal val="0"/>
          <c:showCatName val="0"/>
          <c:showSerName val="0"/>
          <c:showPercent val="0"/>
          <c:showBubbleSize val="0"/>
        </c:dLbls>
        <c:gapWidth val="150"/>
        <c:axId val="374383512"/>
        <c:axId val="374382728"/>
      </c:barChart>
      <c:catAx>
        <c:axId val="374383512"/>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74382728"/>
        <c:crosses val="autoZero"/>
        <c:auto val="1"/>
        <c:lblAlgn val="ctr"/>
        <c:lblOffset val="100"/>
        <c:noMultiLvlLbl val="0"/>
      </c:catAx>
      <c:valAx>
        <c:axId val="374382728"/>
        <c:scaling>
          <c:orientation val="minMax"/>
        </c:scaling>
        <c:delete val="1"/>
        <c:axPos val="l"/>
        <c:numFmt formatCode="0.0%" sourceLinked="1"/>
        <c:majorTickMark val="none"/>
        <c:minorTickMark val="none"/>
        <c:tickLblPos val="nextTo"/>
        <c:crossAx val="374383512"/>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'F9-11'!$B$9</c:f>
              <c:strCache>
                <c:ptCount val="1"/>
                <c:pt idx="0">
                  <c:v>Valor de la producción</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'F9-11'!$C$6:$F$6</c:f>
              <c:strCache>
                <c:ptCount val="4"/>
                <c:pt idx="0">
                  <c:v>Ganado bovino</c:v>
                </c:pt>
                <c:pt idx="1">
                  <c:v>Ganado caprino</c:v>
                </c:pt>
                <c:pt idx="2">
                  <c:v>Ganado ovino</c:v>
                </c:pt>
                <c:pt idx="3">
                  <c:v>Ganado porcino</c:v>
                </c:pt>
              </c:strCache>
            </c:strRef>
          </c:cat>
          <c:val>
            <c:numRef>
              <c:f>'F9-11'!$C$9:$F$9</c:f>
              <c:numCache>
                <c:formatCode>_-* #,##0_-;\-* #,##0_-;_-* "-"??_-;_-@_-</c:formatCode>
                <c:ptCount val="4"/>
                <c:pt idx="0">
                  <c:v>748496</c:v>
                </c:pt>
                <c:pt idx="1">
                  <c:v>462</c:v>
                </c:pt>
                <c:pt idx="2">
                  <c:v>1737</c:v>
                </c:pt>
                <c:pt idx="3">
                  <c:v>326400</c:v>
                </c:pt>
              </c:numCache>
            </c:numRef>
          </c:val>
          <c:extLst>
            <c:ext xmlns:c16="http://schemas.microsoft.com/office/drawing/2014/chart" uri="{C3380CC4-5D6E-409C-BE32-E72D297353CC}">
              <c16:uniqueId val="{00000000-2EB3-49B2-91F6-94D006F336B3}"/>
            </c:ext>
          </c:extLst>
        </c:ser>
        <c:dLbls>
          <c:dLblPos val="outEnd"/>
          <c:showLegendKey val="0"/>
          <c:showVal val="1"/>
          <c:showCatName val="0"/>
          <c:showSerName val="0"/>
          <c:showPercent val="0"/>
          <c:showBubbleSize val="0"/>
        </c:dLbls>
        <c:gapWidth val="219"/>
        <c:overlap val="-27"/>
        <c:axId val="1433114720"/>
        <c:axId val="1433113472"/>
      </c:barChart>
      <c:catAx>
        <c:axId val="1433114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433113472"/>
        <c:crosses val="autoZero"/>
        <c:auto val="1"/>
        <c:lblAlgn val="ctr"/>
        <c:lblOffset val="100"/>
        <c:noMultiLvlLbl val="0"/>
      </c:catAx>
      <c:valAx>
        <c:axId val="1433113472"/>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433114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'F12'!$C$5</c:f>
              <c:strCache>
                <c:ptCount val="1"/>
                <c:pt idx="0">
                  <c:v> Exportaciones </c:v>
                </c:pt>
              </c:strCache>
            </c:strRef>
          </c:tx>
          <c:spPr>
            <a:solidFill>
              <a:srgbClr val="FBBB27"/>
            </a:solidFill>
            <a:ln>
              <a:solidFill>
                <a:srgbClr val="FBBB27"/>
              </a:solidFill>
            </a:ln>
            <a:effectLst/>
          </c:spPr>
          <c:invertIfNegative val="0"/>
          <c:cat>
            <c:multiLvlStrRef>
              <c:f>'F12'!$A$6:$B$16</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2018</c:v>
                  </c:pt>
                  <c:pt idx="4">
                    <c:v>2019</c:v>
                  </c:pt>
                  <c:pt idx="8">
                    <c:v>2020</c:v>
                  </c:pt>
                </c:lvl>
              </c:multiLvlStrCache>
            </c:multiLvlStrRef>
          </c:cat>
          <c:val>
            <c:numRef>
              <c:f>'F12'!$C$6:$C$16</c:f>
              <c:numCache>
                <c:formatCode>_-* #,##0_-;\-* #,##0_-;_-* "-"??_-;_-@_-</c:formatCode>
                <c:ptCount val="11"/>
                <c:pt idx="0">
                  <c:v>159438</c:v>
                </c:pt>
                <c:pt idx="1">
                  <c:v>133568</c:v>
                </c:pt>
                <c:pt idx="2">
                  <c:v>93532</c:v>
                </c:pt>
                <c:pt idx="3">
                  <c:v>222556</c:v>
                </c:pt>
                <c:pt idx="4">
                  <c:v>158786</c:v>
                </c:pt>
                <c:pt idx="5">
                  <c:v>135260</c:v>
                </c:pt>
                <c:pt idx="6">
                  <c:v>104120</c:v>
                </c:pt>
                <c:pt idx="7">
                  <c:v>259990</c:v>
                </c:pt>
                <c:pt idx="8">
                  <c:v>200927</c:v>
                </c:pt>
                <c:pt idx="9">
                  <c:v>132969</c:v>
                </c:pt>
                <c:pt idx="10">
                  <c:v>105960</c:v>
                </c:pt>
              </c:numCache>
            </c:numRef>
          </c:val>
          <c:extLst>
            <c:ext xmlns:c16="http://schemas.microsoft.com/office/drawing/2014/chart" uri="{C3380CC4-5D6E-409C-BE32-E72D297353CC}">
              <c16:uniqueId val="{00000000-7846-4BE9-AA3C-37D04DC3AF9F}"/>
            </c:ext>
          </c:extLst>
        </c:ser>
        <c:dLbls>
          <c:showLegendKey val="0"/>
          <c:showVal val="0"/>
          <c:showCatName val="0"/>
          <c:showSerName val="0"/>
          <c:showPercent val="0"/>
          <c:showBubbleSize val="0"/>
        </c:dLbls>
        <c:gapWidth val="219"/>
        <c:overlap val="-27"/>
        <c:axId val="1232093888"/>
        <c:axId val="1232094720"/>
      </c:barChart>
      <c:catAx>
        <c:axId val="1232093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232094720"/>
        <c:crosses val="autoZero"/>
        <c:auto val="1"/>
        <c:lblAlgn val="ctr"/>
        <c:lblOffset val="100"/>
        <c:noMultiLvlLbl val="0"/>
      </c:catAx>
      <c:valAx>
        <c:axId val="123209472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232093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spPr>
            <a:ln>
              <a:noFill/>
            </a:ln>
          </c:spPr>
          <c:dPt>
            <c:idx val="0"/>
            <c:bubble3D val="0"/>
            <c:spPr>
              <a:solidFill>
                <a:srgbClr val="95682B"/>
              </a:solidFill>
              <a:ln w="19050">
                <a:noFill/>
              </a:ln>
              <a:effectLst/>
            </c:spPr>
            <c:extLst>
              <c:ext xmlns:c16="http://schemas.microsoft.com/office/drawing/2014/chart" uri="{C3380CC4-5D6E-409C-BE32-E72D297353CC}">
                <c16:uniqueId val="{00000001-AFAA-4F32-A0EF-852326EAE183}"/>
              </c:ext>
            </c:extLst>
          </c:dPt>
          <c:dPt>
            <c:idx val="1"/>
            <c:bubble3D val="0"/>
            <c:spPr>
              <a:solidFill>
                <a:srgbClr val="FBBB27"/>
              </a:solidFill>
              <a:ln w="19050">
                <a:noFill/>
              </a:ln>
              <a:effectLst/>
            </c:spPr>
            <c:extLst>
              <c:ext xmlns:c16="http://schemas.microsoft.com/office/drawing/2014/chart" uri="{C3380CC4-5D6E-409C-BE32-E72D297353CC}">
                <c16:uniqueId val="{00000003-AFAA-4F32-A0EF-852326EAE183}"/>
              </c:ext>
            </c:extLst>
          </c:dPt>
          <c:dPt>
            <c:idx val="2"/>
            <c:bubble3D val="0"/>
            <c:spPr>
              <a:solidFill>
                <a:schemeClr val="accent3"/>
              </a:solidFill>
              <a:ln w="19050">
                <a:noFill/>
              </a:ln>
              <a:effectLst/>
            </c:spPr>
            <c:extLst>
              <c:ext xmlns:c16="http://schemas.microsoft.com/office/drawing/2014/chart" uri="{C3380CC4-5D6E-409C-BE32-E72D297353CC}">
                <c16:uniqueId val="{00000005-AFAA-4F32-A0EF-852326EAE183}"/>
              </c:ext>
            </c:extLst>
          </c:dPt>
          <c:dPt>
            <c:idx val="3"/>
            <c:bubble3D val="0"/>
            <c:spPr>
              <a:solidFill>
                <a:schemeClr val="accent4"/>
              </a:solidFill>
              <a:ln w="19050">
                <a:noFill/>
              </a:ln>
              <a:effectLst/>
            </c:spPr>
            <c:extLst>
              <c:ext xmlns:c16="http://schemas.microsoft.com/office/drawing/2014/chart" uri="{C3380CC4-5D6E-409C-BE32-E72D297353CC}">
                <c16:uniqueId val="{00000007-AFAA-4F32-A0EF-852326EAE183}"/>
              </c:ext>
            </c:extLst>
          </c:dPt>
          <c:dPt>
            <c:idx val="4"/>
            <c:bubble3D val="0"/>
            <c:spPr>
              <a:solidFill>
                <a:schemeClr val="accent5"/>
              </a:solidFill>
              <a:ln w="19050">
                <a:noFill/>
              </a:ln>
              <a:effectLst/>
            </c:spPr>
            <c:extLst>
              <c:ext xmlns:c16="http://schemas.microsoft.com/office/drawing/2014/chart" uri="{C3380CC4-5D6E-409C-BE32-E72D297353CC}">
                <c16:uniqueId val="{00000009-AFAA-4F32-A0EF-852326EAE183}"/>
              </c:ext>
            </c:extLst>
          </c:dPt>
          <c:dPt>
            <c:idx val="5"/>
            <c:bubble3D val="0"/>
            <c:spPr>
              <a:solidFill>
                <a:schemeClr val="accent6"/>
              </a:solidFill>
              <a:ln w="19050">
                <a:noFill/>
              </a:ln>
              <a:effectLst/>
            </c:spPr>
            <c:extLst>
              <c:ext xmlns:c16="http://schemas.microsoft.com/office/drawing/2014/chart" uri="{C3380CC4-5D6E-409C-BE32-E72D297353CC}">
                <c16:uniqueId val="{0000000B-AFAA-4F32-A0EF-852326EAE183}"/>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'F13'!$B$6:$B$7</c:f>
              <c:strCache>
                <c:ptCount val="2"/>
                <c:pt idx="0">
                  <c:v>Población económicamente act</c:v>
                </c:pt>
                <c:pt idx="1">
                  <c:v>Población no económicamente </c:v>
                </c:pt>
              </c:strCache>
            </c:strRef>
          </c:cat>
          <c:val>
            <c:numRef>
              <c:f>'F13'!$C$6:$C$7</c:f>
              <c:numCache>
                <c:formatCode>_-* #,##0_-;\-* #,##0_-;_-* "-"??_-;_-@_-</c:formatCode>
                <c:ptCount val="2"/>
                <c:pt idx="0">
                  <c:v>1495200</c:v>
                </c:pt>
                <c:pt idx="1">
                  <c:v>1847107</c:v>
                </c:pt>
              </c:numCache>
            </c:numRef>
          </c:val>
          <c:extLst>
            <c:ext xmlns:c16="http://schemas.microsoft.com/office/drawing/2014/chart" uri="{C3380CC4-5D6E-409C-BE32-E72D297353CC}">
              <c16:uniqueId val="{0000000C-AFAA-4F32-A0EF-852326EAE18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spPr>
            <a:ln>
              <a:noFill/>
            </a:ln>
          </c:spPr>
          <c:dPt>
            <c:idx val="0"/>
            <c:bubble3D val="0"/>
            <c:spPr>
              <a:solidFill>
                <a:srgbClr val="FBBB27"/>
              </a:solidFill>
              <a:ln w="19050">
                <a:noFill/>
              </a:ln>
              <a:effectLst/>
            </c:spPr>
            <c:extLst>
              <c:ext xmlns:c16="http://schemas.microsoft.com/office/drawing/2014/chart" uri="{C3380CC4-5D6E-409C-BE32-E72D297353CC}">
                <c16:uniqueId val="{00000001-315D-42FA-9B21-7DC2920FFC69}"/>
              </c:ext>
            </c:extLst>
          </c:dPt>
          <c:dPt>
            <c:idx val="1"/>
            <c:bubble3D val="0"/>
            <c:spPr>
              <a:solidFill>
                <a:srgbClr val="95682B"/>
              </a:solidFill>
              <a:ln w="19050">
                <a:noFill/>
              </a:ln>
              <a:effectLst/>
            </c:spPr>
            <c:extLst>
              <c:ext xmlns:c16="http://schemas.microsoft.com/office/drawing/2014/chart" uri="{C3380CC4-5D6E-409C-BE32-E72D297353CC}">
                <c16:uniqueId val="{00000003-315D-42FA-9B21-7DC2920FFC69}"/>
              </c:ext>
            </c:extLst>
          </c:dPt>
          <c:dPt>
            <c:idx val="2"/>
            <c:bubble3D val="0"/>
            <c:spPr>
              <a:solidFill>
                <a:schemeClr val="accent3"/>
              </a:solidFill>
              <a:ln w="19050">
                <a:noFill/>
              </a:ln>
              <a:effectLst/>
            </c:spPr>
            <c:extLst>
              <c:ext xmlns:c16="http://schemas.microsoft.com/office/drawing/2014/chart" uri="{C3380CC4-5D6E-409C-BE32-E72D297353CC}">
                <c16:uniqueId val="{00000005-315D-42FA-9B21-7DC2920FFC69}"/>
              </c:ext>
            </c:extLst>
          </c:dPt>
          <c:dPt>
            <c:idx val="3"/>
            <c:bubble3D val="0"/>
            <c:spPr>
              <a:solidFill>
                <a:schemeClr val="accent4"/>
              </a:solidFill>
              <a:ln w="19050">
                <a:noFill/>
              </a:ln>
              <a:effectLst/>
            </c:spPr>
            <c:extLst>
              <c:ext xmlns:c16="http://schemas.microsoft.com/office/drawing/2014/chart" uri="{C3380CC4-5D6E-409C-BE32-E72D297353CC}">
                <c16:uniqueId val="{00000007-315D-42FA-9B21-7DC2920FFC69}"/>
              </c:ext>
            </c:extLst>
          </c:dPt>
          <c:dPt>
            <c:idx val="4"/>
            <c:bubble3D val="0"/>
            <c:spPr>
              <a:solidFill>
                <a:schemeClr val="accent5"/>
              </a:solidFill>
              <a:ln w="19050">
                <a:noFill/>
              </a:ln>
              <a:effectLst/>
            </c:spPr>
            <c:extLst>
              <c:ext xmlns:c16="http://schemas.microsoft.com/office/drawing/2014/chart" uri="{C3380CC4-5D6E-409C-BE32-E72D297353CC}">
                <c16:uniqueId val="{00000009-315D-42FA-9B21-7DC2920FFC69}"/>
              </c:ext>
            </c:extLst>
          </c:dPt>
          <c:dPt>
            <c:idx val="5"/>
            <c:bubble3D val="0"/>
            <c:spPr>
              <a:solidFill>
                <a:schemeClr val="accent6"/>
              </a:solidFill>
              <a:ln w="19050">
                <a:noFill/>
              </a:ln>
              <a:effectLst/>
            </c:spPr>
            <c:extLst>
              <c:ext xmlns:c16="http://schemas.microsoft.com/office/drawing/2014/chart" uri="{C3380CC4-5D6E-409C-BE32-E72D297353CC}">
                <c16:uniqueId val="{0000000B-315D-42FA-9B21-7DC2920FFC69}"/>
              </c:ext>
            </c:extLst>
          </c:dPt>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'F14'!$B$6:$B$7</c:f>
              <c:strCache>
                <c:ptCount val="2"/>
                <c:pt idx="0">
                  <c:v>Población ocupada</c:v>
                </c:pt>
                <c:pt idx="1">
                  <c:v>Población desocupada</c:v>
                </c:pt>
              </c:strCache>
            </c:strRef>
          </c:cat>
          <c:val>
            <c:numRef>
              <c:f>'F14'!$C$6:$C$7</c:f>
              <c:numCache>
                <c:formatCode>_-* #,##0_-;\-* #,##0_-;_-* "-"??_-;_-@_-</c:formatCode>
                <c:ptCount val="2"/>
                <c:pt idx="0">
                  <c:v>1440627</c:v>
                </c:pt>
                <c:pt idx="1">
                  <c:v>54573</c:v>
                </c:pt>
              </c:numCache>
            </c:numRef>
          </c:val>
          <c:extLst>
            <c:ext xmlns:c16="http://schemas.microsoft.com/office/drawing/2014/chart" uri="{C3380CC4-5D6E-409C-BE32-E72D297353CC}">
              <c16:uniqueId val="{0000000C-315D-42FA-9B21-7DC2920FFC6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'F15'!$O$9</c:f>
              <c:strCache>
                <c:ptCount val="1"/>
                <c:pt idx="0">
                  <c:v>Mujeres</c:v>
                </c:pt>
              </c:strCache>
            </c:strRef>
          </c:tx>
          <c:spPr>
            <a:solidFill>
              <a:srgbClr val="FAD496"/>
            </a:solidFill>
            <a:ln>
              <a:noFill/>
            </a:ln>
            <a:effectLst/>
          </c:spPr>
          <c:invertIfNegative val="0"/>
          <c:dPt>
            <c:idx val="14"/>
            <c:invertIfNegative val="0"/>
            <c:bubble3D val="0"/>
            <c:spPr>
              <a:solidFill>
                <a:srgbClr val="95682B"/>
              </a:solidFill>
              <a:ln>
                <a:noFill/>
              </a:ln>
              <a:effectLst/>
            </c:spPr>
            <c:extLst>
              <c:ext xmlns:c16="http://schemas.microsoft.com/office/drawing/2014/chart" uri="{C3380CC4-5D6E-409C-BE32-E72D297353CC}">
                <c16:uniqueId val="{00000001-8216-477A-8F62-80A3872292D2}"/>
              </c:ext>
            </c:extLst>
          </c:dPt>
          <c:dPt>
            <c:idx val="19"/>
            <c:invertIfNegative val="0"/>
            <c:bubble3D val="0"/>
            <c:spPr>
              <a:solidFill>
                <a:srgbClr val="95682B"/>
              </a:solidFill>
              <a:ln>
                <a:noFill/>
              </a:ln>
              <a:effectLst/>
            </c:spPr>
            <c:extLst>
              <c:ext xmlns:c16="http://schemas.microsoft.com/office/drawing/2014/chart" uri="{C3380CC4-5D6E-409C-BE32-E72D297353CC}">
                <c16:uniqueId val="{00000003-8216-477A-8F62-80A3872292D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'F15'!$N$10:$N$42</c:f>
              <c:strCache>
                <c:ptCount val="33"/>
                <c:pt idx="0">
                  <c:v>Chiapas</c:v>
                </c:pt>
                <c:pt idx="1">
                  <c:v>Tabasco</c:v>
                </c:pt>
                <c:pt idx="2">
                  <c:v>Veracruz</c:v>
                </c:pt>
                <c:pt idx="3">
                  <c:v>Michoacán</c:v>
                </c:pt>
                <c:pt idx="4">
                  <c:v>Hidalgo</c:v>
                </c:pt>
                <c:pt idx="5">
                  <c:v>Sinaloa</c:v>
                </c:pt>
                <c:pt idx="6">
                  <c:v>México</c:v>
                </c:pt>
                <c:pt idx="7">
                  <c:v>San Luis Potosí</c:v>
                </c:pt>
                <c:pt idx="8">
                  <c:v>Zacatecas</c:v>
                </c:pt>
                <c:pt idx="9">
                  <c:v>Campeche</c:v>
                </c:pt>
                <c:pt idx="10">
                  <c:v>Querétaro</c:v>
                </c:pt>
                <c:pt idx="11">
                  <c:v>Guerrero</c:v>
                </c:pt>
                <c:pt idx="12">
                  <c:v>Morelos</c:v>
                </c:pt>
                <c:pt idx="13">
                  <c:v>Durango</c:v>
                </c:pt>
                <c:pt idx="14">
                  <c:v>Nacional</c:v>
                </c:pt>
                <c:pt idx="15">
                  <c:v>Coahuila</c:v>
                </c:pt>
                <c:pt idx="16">
                  <c:v>Tamaulipas</c:v>
                </c:pt>
                <c:pt idx="17">
                  <c:v>Aguascalientes</c:v>
                </c:pt>
                <c:pt idx="18">
                  <c:v>Distrito Federal</c:v>
                </c:pt>
                <c:pt idx="19">
                  <c:v>Jalisco</c:v>
                </c:pt>
                <c:pt idx="20">
                  <c:v>Puebla</c:v>
                </c:pt>
                <c:pt idx="21">
                  <c:v>Guanajuato</c:v>
                </c:pt>
                <c:pt idx="22">
                  <c:v>Chihuahua</c:v>
                </c:pt>
                <c:pt idx="23">
                  <c:v>Nuevo León</c:v>
                </c:pt>
                <c:pt idx="24">
                  <c:v>Tlaxcala</c:v>
                </c:pt>
                <c:pt idx="25">
                  <c:v>Quintana Roo</c:v>
                </c:pt>
                <c:pt idx="26">
                  <c:v>Baja California</c:v>
                </c:pt>
                <c:pt idx="27">
                  <c:v>Oaxaca</c:v>
                </c:pt>
                <c:pt idx="28">
                  <c:v>Colima</c:v>
                </c:pt>
                <c:pt idx="29">
                  <c:v>Sonora</c:v>
                </c:pt>
                <c:pt idx="30">
                  <c:v>Yucatán</c:v>
                </c:pt>
                <c:pt idx="31">
                  <c:v>Baja California Sur</c:v>
                </c:pt>
                <c:pt idx="32">
                  <c:v>Nayarit</c:v>
                </c:pt>
              </c:strCache>
            </c:strRef>
          </c:cat>
          <c:val>
            <c:numRef>
              <c:f>'F15'!$O$10:$O$42</c:f>
              <c:numCache>
                <c:formatCode>0.00%</c:formatCode>
                <c:ptCount val="33"/>
                <c:pt idx="0">
                  <c:v>0.30258983933570066</c:v>
                </c:pt>
                <c:pt idx="1">
                  <c:v>0.35666618100032216</c:v>
                </c:pt>
                <c:pt idx="2">
                  <c:v>0.36928634361233481</c:v>
                </c:pt>
                <c:pt idx="3">
                  <c:v>0.38288778893141662</c:v>
                </c:pt>
                <c:pt idx="4">
                  <c:v>0.4003772249434967</c:v>
                </c:pt>
                <c:pt idx="5">
                  <c:v>0.40079563447502536</c:v>
                </c:pt>
                <c:pt idx="6">
                  <c:v>0.407334128949432</c:v>
                </c:pt>
                <c:pt idx="7">
                  <c:v>0.40752182661350483</c:v>
                </c:pt>
                <c:pt idx="8">
                  <c:v>0.41170788192685404</c:v>
                </c:pt>
                <c:pt idx="9">
                  <c:v>0.41827410099011464</c:v>
                </c:pt>
                <c:pt idx="10">
                  <c:v>0.41847420899758569</c:v>
                </c:pt>
                <c:pt idx="11">
                  <c:v>0.4203091653521388</c:v>
                </c:pt>
                <c:pt idx="12">
                  <c:v>0.42108031292014686</c:v>
                </c:pt>
                <c:pt idx="13">
                  <c:v>0.42139792724590142</c:v>
                </c:pt>
                <c:pt idx="14">
                  <c:v>0.42428997707230381</c:v>
                </c:pt>
                <c:pt idx="15">
                  <c:v>0.43572379801465977</c:v>
                </c:pt>
                <c:pt idx="16">
                  <c:v>0.43981267134511443</c:v>
                </c:pt>
                <c:pt idx="17">
                  <c:v>0.44077372939663167</c:v>
                </c:pt>
                <c:pt idx="18">
                  <c:v>0.44537912112683314</c:v>
                </c:pt>
                <c:pt idx="19">
                  <c:v>0.44735567379058838</c:v>
                </c:pt>
                <c:pt idx="20">
                  <c:v>0.44742001050823699</c:v>
                </c:pt>
                <c:pt idx="21">
                  <c:v>0.44819789487420353</c:v>
                </c:pt>
                <c:pt idx="22">
                  <c:v>0.45031520823055754</c:v>
                </c:pt>
                <c:pt idx="23">
                  <c:v>0.45037368476816875</c:v>
                </c:pt>
                <c:pt idx="24">
                  <c:v>0.45164050733182054</c:v>
                </c:pt>
                <c:pt idx="25">
                  <c:v>0.45577363639627994</c:v>
                </c:pt>
                <c:pt idx="26">
                  <c:v>0.4628604176066225</c:v>
                </c:pt>
                <c:pt idx="27">
                  <c:v>0.46729657418299714</c:v>
                </c:pt>
                <c:pt idx="28">
                  <c:v>0.47446385908142291</c:v>
                </c:pt>
                <c:pt idx="29">
                  <c:v>0.47854876445228456</c:v>
                </c:pt>
                <c:pt idx="30">
                  <c:v>0.48330124229986499</c:v>
                </c:pt>
                <c:pt idx="31">
                  <c:v>0.49100240932162353</c:v>
                </c:pt>
                <c:pt idx="32">
                  <c:v>0.57186580673221554</c:v>
                </c:pt>
              </c:numCache>
            </c:numRef>
          </c:val>
          <c:extLst>
            <c:ext xmlns:c16="http://schemas.microsoft.com/office/drawing/2014/chart" uri="{C3380CC4-5D6E-409C-BE32-E72D297353CC}">
              <c16:uniqueId val="{00000004-8216-477A-8F62-80A3872292D2}"/>
            </c:ext>
          </c:extLst>
        </c:ser>
        <c:ser>
          <c:idx val="1"/>
          <c:order val="1"/>
          <c:tx>
            <c:strRef>
              <c:f>'F15'!$P$9</c:f>
              <c:strCache>
                <c:ptCount val="1"/>
                <c:pt idx="0">
                  <c:v>Hombres</c:v>
                </c:pt>
              </c:strCache>
            </c:strRef>
          </c:tx>
          <c:spPr>
            <a:solidFill>
              <a:srgbClr val="BDCF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'F15'!$N$10:$N$42</c:f>
              <c:strCache>
                <c:ptCount val="33"/>
                <c:pt idx="0">
                  <c:v>Chiapas</c:v>
                </c:pt>
                <c:pt idx="1">
                  <c:v>Tabasco</c:v>
                </c:pt>
                <c:pt idx="2">
                  <c:v>Veracruz</c:v>
                </c:pt>
                <c:pt idx="3">
                  <c:v>Michoacán</c:v>
                </c:pt>
                <c:pt idx="4">
                  <c:v>Hidalgo</c:v>
                </c:pt>
                <c:pt idx="5">
                  <c:v>Sinaloa</c:v>
                </c:pt>
                <c:pt idx="6">
                  <c:v>México</c:v>
                </c:pt>
                <c:pt idx="7">
                  <c:v>San Luis Potosí</c:v>
                </c:pt>
                <c:pt idx="8">
                  <c:v>Zacatecas</c:v>
                </c:pt>
                <c:pt idx="9">
                  <c:v>Campeche</c:v>
                </c:pt>
                <c:pt idx="10">
                  <c:v>Querétaro</c:v>
                </c:pt>
                <c:pt idx="11">
                  <c:v>Guerrero</c:v>
                </c:pt>
                <c:pt idx="12">
                  <c:v>Morelos</c:v>
                </c:pt>
                <c:pt idx="13">
                  <c:v>Durango</c:v>
                </c:pt>
                <c:pt idx="14">
                  <c:v>Nacional</c:v>
                </c:pt>
                <c:pt idx="15">
                  <c:v>Coahuila</c:v>
                </c:pt>
                <c:pt idx="16">
                  <c:v>Tamaulipas</c:v>
                </c:pt>
                <c:pt idx="17">
                  <c:v>Aguascalientes</c:v>
                </c:pt>
                <c:pt idx="18">
                  <c:v>Distrito Federal</c:v>
                </c:pt>
                <c:pt idx="19">
                  <c:v>Jalisco</c:v>
                </c:pt>
                <c:pt idx="20">
                  <c:v>Puebla</c:v>
                </c:pt>
                <c:pt idx="21">
                  <c:v>Guanajuato</c:v>
                </c:pt>
                <c:pt idx="22">
                  <c:v>Chihuahua</c:v>
                </c:pt>
                <c:pt idx="23">
                  <c:v>Nuevo León</c:v>
                </c:pt>
                <c:pt idx="24">
                  <c:v>Tlaxcala</c:v>
                </c:pt>
                <c:pt idx="25">
                  <c:v>Quintana Roo</c:v>
                </c:pt>
                <c:pt idx="26">
                  <c:v>Baja California</c:v>
                </c:pt>
                <c:pt idx="27">
                  <c:v>Oaxaca</c:v>
                </c:pt>
                <c:pt idx="28">
                  <c:v>Colima</c:v>
                </c:pt>
                <c:pt idx="29">
                  <c:v>Sonora</c:v>
                </c:pt>
                <c:pt idx="30">
                  <c:v>Yucatán</c:v>
                </c:pt>
                <c:pt idx="31">
                  <c:v>Baja California Sur</c:v>
                </c:pt>
                <c:pt idx="32">
                  <c:v>Nayarit</c:v>
                </c:pt>
              </c:strCache>
            </c:strRef>
          </c:cat>
          <c:val>
            <c:numRef>
              <c:f>'F15'!$P$10:$P$42</c:f>
              <c:numCache>
                <c:formatCode>0.00%</c:formatCode>
                <c:ptCount val="33"/>
                <c:pt idx="0">
                  <c:v>0.81601352180104403</c:v>
                </c:pt>
                <c:pt idx="1">
                  <c:v>0.71967712073129486</c:v>
                </c:pt>
                <c:pt idx="2">
                  <c:v>0.72450206375017279</c:v>
                </c:pt>
                <c:pt idx="3">
                  <c:v>0.77769951127226866</c:v>
                </c:pt>
                <c:pt idx="4">
                  <c:v>0.71927858228263231</c:v>
                </c:pt>
                <c:pt idx="5">
                  <c:v>0.70875768482322754</c:v>
                </c:pt>
                <c:pt idx="6">
                  <c:v>0.70807914456810783</c:v>
                </c:pt>
                <c:pt idx="7">
                  <c:v>0.75640977607932758</c:v>
                </c:pt>
                <c:pt idx="8">
                  <c:v>0.79780696534637396</c:v>
                </c:pt>
                <c:pt idx="9">
                  <c:v>0.78904485524106605</c:v>
                </c:pt>
                <c:pt idx="10">
                  <c:v>0.73501280543378089</c:v>
                </c:pt>
                <c:pt idx="11">
                  <c:v>0.76880521646258626</c:v>
                </c:pt>
                <c:pt idx="12">
                  <c:v>0.68731245354963855</c:v>
                </c:pt>
                <c:pt idx="13">
                  <c:v>0.76513052687157301</c:v>
                </c:pt>
                <c:pt idx="14">
                  <c:v>0.74152290661067777</c:v>
                </c:pt>
                <c:pt idx="15">
                  <c:v>0.76126923109925093</c:v>
                </c:pt>
                <c:pt idx="16">
                  <c:v>0.74649646095211042</c:v>
                </c:pt>
                <c:pt idx="17">
                  <c:v>0.72581475023581921</c:v>
                </c:pt>
                <c:pt idx="18">
                  <c:v>0.65672054393655299</c:v>
                </c:pt>
                <c:pt idx="19">
                  <c:v>0.76206739608834539</c:v>
                </c:pt>
                <c:pt idx="20">
                  <c:v>0.75453744714141369</c:v>
                </c:pt>
                <c:pt idx="21">
                  <c:v>0.76825649597207812</c:v>
                </c:pt>
                <c:pt idx="22">
                  <c:v>0.7592495856923408</c:v>
                </c:pt>
                <c:pt idx="23">
                  <c:v>0.73798556564281337</c:v>
                </c:pt>
                <c:pt idx="24">
                  <c:v>0.7668655810660463</c:v>
                </c:pt>
                <c:pt idx="25">
                  <c:v>0.77755822263480912</c:v>
                </c:pt>
                <c:pt idx="26">
                  <c:v>0.72397468577319102</c:v>
                </c:pt>
                <c:pt idx="27">
                  <c:v>0.7901259872646279</c:v>
                </c:pt>
                <c:pt idx="28">
                  <c:v>0.76159324079662039</c:v>
                </c:pt>
                <c:pt idx="29">
                  <c:v>0.74860942933727015</c:v>
                </c:pt>
                <c:pt idx="30">
                  <c:v>0.79605696833394535</c:v>
                </c:pt>
                <c:pt idx="31">
                  <c:v>0.75909130675687497</c:v>
                </c:pt>
                <c:pt idx="32">
                  <c:v>0.841779235368879</c:v>
                </c:pt>
              </c:numCache>
            </c:numRef>
          </c:val>
          <c:extLst>
            <c:ext xmlns:c16="http://schemas.microsoft.com/office/drawing/2014/chart" uri="{C3380CC4-5D6E-409C-BE32-E72D297353CC}">
              <c16:uniqueId val="{00000005-8216-477A-8F62-80A3872292D2}"/>
            </c:ext>
          </c:extLst>
        </c:ser>
        <c:dLbls>
          <c:showLegendKey val="0"/>
          <c:showVal val="0"/>
          <c:showCatName val="0"/>
          <c:showSerName val="0"/>
          <c:showPercent val="0"/>
          <c:showBubbleSize val="0"/>
        </c:dLbls>
        <c:gapWidth val="150"/>
        <c:overlap val="100"/>
        <c:axId val="155404192"/>
        <c:axId val="155404608"/>
      </c:barChart>
      <c:catAx>
        <c:axId val="155404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55404608"/>
        <c:crosses val="autoZero"/>
        <c:auto val="1"/>
        <c:lblAlgn val="ctr"/>
        <c:lblOffset val="100"/>
        <c:noMultiLvlLbl val="0"/>
      </c:catAx>
      <c:valAx>
        <c:axId val="15540460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55404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spPr>
            <a:ln>
              <a:noFill/>
            </a:ln>
          </c:spPr>
          <c:dPt>
            <c:idx val="0"/>
            <c:bubble3D val="0"/>
            <c:spPr>
              <a:solidFill>
                <a:srgbClr val="FBBB27"/>
              </a:solidFill>
              <a:ln w="19050">
                <a:noFill/>
              </a:ln>
              <a:effectLst/>
            </c:spPr>
            <c:extLst>
              <c:ext xmlns:c16="http://schemas.microsoft.com/office/drawing/2014/chart" uri="{C3380CC4-5D6E-409C-BE32-E72D297353CC}">
                <c16:uniqueId val="{00000001-982A-4EC5-88E8-8A569DDA8890}"/>
              </c:ext>
            </c:extLst>
          </c:dPt>
          <c:dPt>
            <c:idx val="1"/>
            <c:bubble3D val="0"/>
            <c:spPr>
              <a:solidFill>
                <a:srgbClr val="95682B"/>
              </a:solidFill>
              <a:ln w="19050">
                <a:noFill/>
              </a:ln>
              <a:effectLst/>
            </c:spPr>
            <c:extLst>
              <c:ext xmlns:c16="http://schemas.microsoft.com/office/drawing/2014/chart" uri="{C3380CC4-5D6E-409C-BE32-E72D297353CC}">
                <c16:uniqueId val="{00000003-982A-4EC5-88E8-8A569DDA8890}"/>
              </c:ext>
            </c:extLst>
          </c:dPt>
          <c:dPt>
            <c:idx val="2"/>
            <c:bubble3D val="0"/>
            <c:spPr>
              <a:solidFill>
                <a:schemeClr val="accent3"/>
              </a:solidFill>
              <a:ln w="19050">
                <a:noFill/>
              </a:ln>
              <a:effectLst/>
            </c:spPr>
            <c:extLst>
              <c:ext xmlns:c16="http://schemas.microsoft.com/office/drawing/2014/chart" uri="{C3380CC4-5D6E-409C-BE32-E72D297353CC}">
                <c16:uniqueId val="{00000005-982A-4EC5-88E8-8A569DDA8890}"/>
              </c:ext>
            </c:extLst>
          </c:dPt>
          <c:dPt>
            <c:idx val="3"/>
            <c:bubble3D val="0"/>
            <c:spPr>
              <a:solidFill>
                <a:schemeClr val="accent4"/>
              </a:solidFill>
              <a:ln w="19050">
                <a:noFill/>
              </a:ln>
              <a:effectLst/>
            </c:spPr>
            <c:extLst>
              <c:ext xmlns:c16="http://schemas.microsoft.com/office/drawing/2014/chart" uri="{C3380CC4-5D6E-409C-BE32-E72D297353CC}">
                <c16:uniqueId val="{00000007-982A-4EC5-88E8-8A569DDA8890}"/>
              </c:ext>
            </c:extLst>
          </c:dPt>
          <c:dPt>
            <c:idx val="4"/>
            <c:bubble3D val="0"/>
            <c:spPr>
              <a:solidFill>
                <a:schemeClr val="accent5"/>
              </a:solidFill>
              <a:ln w="19050">
                <a:noFill/>
              </a:ln>
              <a:effectLst/>
            </c:spPr>
            <c:extLst>
              <c:ext xmlns:c16="http://schemas.microsoft.com/office/drawing/2014/chart" uri="{C3380CC4-5D6E-409C-BE32-E72D297353CC}">
                <c16:uniqueId val="{00000009-982A-4EC5-88E8-8A569DDA8890}"/>
              </c:ext>
            </c:extLst>
          </c:dPt>
          <c:dPt>
            <c:idx val="5"/>
            <c:bubble3D val="0"/>
            <c:spPr>
              <a:solidFill>
                <a:schemeClr val="accent6"/>
              </a:solidFill>
              <a:ln w="19050">
                <a:noFill/>
              </a:ln>
              <a:effectLst/>
            </c:spPr>
            <c:extLst>
              <c:ext xmlns:c16="http://schemas.microsoft.com/office/drawing/2014/chart" uri="{C3380CC4-5D6E-409C-BE32-E72D297353CC}">
                <c16:uniqueId val="{0000000B-982A-4EC5-88E8-8A569DDA8890}"/>
              </c:ext>
            </c:extLst>
          </c:dPt>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'F16'!$C$6:$D$6</c:f>
              <c:strCache>
                <c:ptCount val="2"/>
                <c:pt idx="0">
                  <c:v>Hombre</c:v>
                </c:pt>
                <c:pt idx="1">
                  <c:v>Mujer</c:v>
                </c:pt>
              </c:strCache>
            </c:strRef>
          </c:cat>
          <c:val>
            <c:numRef>
              <c:f>'F16'!$C$7:$D$7</c:f>
              <c:numCache>
                <c:formatCode>General</c:formatCode>
                <c:ptCount val="2"/>
                <c:pt idx="0">
                  <c:v>2213903</c:v>
                </c:pt>
                <c:pt idx="1">
                  <c:v>1440627</c:v>
                </c:pt>
              </c:numCache>
            </c:numRef>
          </c:val>
          <c:extLst>
            <c:ext xmlns:c16="http://schemas.microsoft.com/office/drawing/2014/chart" uri="{C3380CC4-5D6E-409C-BE32-E72D297353CC}">
              <c16:uniqueId val="{0000000C-982A-4EC5-88E8-8A569DDA8890}"/>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0070C0"/>
              </a:solidFill>
              <a:round/>
            </a:ln>
            <a:effectLst/>
          </c:spPr>
          <c:marker>
            <c:symbol val="circle"/>
            <c:size val="5"/>
            <c:spPr>
              <a:solidFill>
                <a:srgbClr val="002060"/>
              </a:solidFill>
              <a:ln w="9525">
                <a:solidFill>
                  <a:srgbClr val="0070C0"/>
                </a:solidFill>
              </a:ln>
              <a:effectLst/>
            </c:spPr>
          </c:marker>
          <c:dPt>
            <c:idx val="3"/>
            <c:marker>
              <c:symbol val="circle"/>
              <c:size val="5"/>
              <c:spPr>
                <a:solidFill>
                  <a:srgbClr val="00B0F0"/>
                </a:solidFill>
                <a:ln w="9525">
                  <a:solidFill>
                    <a:srgbClr val="0070C0"/>
                  </a:solidFill>
                </a:ln>
                <a:effectLst/>
              </c:spPr>
            </c:marker>
            <c:bubble3D val="0"/>
            <c:extLst>
              <c:ext xmlns:c16="http://schemas.microsoft.com/office/drawing/2014/chart" uri="{C3380CC4-5D6E-409C-BE32-E72D297353CC}">
                <c16:uniqueId val="{00000000-F63E-4261-9708-85C93317FBF8}"/>
              </c:ext>
            </c:extLst>
          </c:dPt>
          <c:dLbls>
            <c:dLbl>
              <c:idx val="0"/>
              <c:layout>
                <c:manualLayout>
                  <c:x val="-1.6666666666666666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3E-4261-9708-85C93317FBF8}"/>
                </c:ext>
              </c:extLst>
            </c:dLbl>
            <c:dLbl>
              <c:idx val="3"/>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0-F63E-4261-9708-85C93317FBF8}"/>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'F1'!$A$7:$A$10</c:f>
              <c:strCache>
                <c:ptCount val="4"/>
                <c:pt idx="0">
                  <c:v>Segundo semestre 2019</c:v>
                </c:pt>
                <c:pt idx="1">
                  <c:v>Primer semestre 2020</c:v>
                </c:pt>
                <c:pt idx="2">
                  <c:v>Segundo semestre 2020</c:v>
                </c:pt>
                <c:pt idx="3">
                  <c:v>Primer semestre 2021</c:v>
                </c:pt>
              </c:strCache>
            </c:strRef>
          </c:cat>
          <c:val>
            <c:numRef>
              <c:f>'F1'!$B$7:$B$10</c:f>
              <c:numCache>
                <c:formatCode>0.00</c:formatCode>
                <c:ptCount val="4"/>
                <c:pt idx="0">
                  <c:v>56.48</c:v>
                </c:pt>
                <c:pt idx="1">
                  <c:v>54.66</c:v>
                </c:pt>
                <c:pt idx="2">
                  <c:v>47.85</c:v>
                </c:pt>
                <c:pt idx="3">
                  <c:v>52.641060000000003</c:v>
                </c:pt>
              </c:numCache>
            </c:numRef>
          </c:val>
          <c:smooth val="0"/>
          <c:extLst>
            <c:ext xmlns:c16="http://schemas.microsoft.com/office/drawing/2014/chart" uri="{C3380CC4-5D6E-409C-BE32-E72D297353CC}">
              <c16:uniqueId val="{00000002-F63E-4261-9708-85C93317FBF8}"/>
            </c:ext>
          </c:extLst>
        </c:ser>
        <c:dLbls>
          <c:showLegendKey val="0"/>
          <c:showVal val="0"/>
          <c:showCatName val="0"/>
          <c:showSerName val="0"/>
          <c:showPercent val="0"/>
          <c:showBubbleSize val="0"/>
        </c:dLbls>
        <c:marker val="1"/>
        <c:smooth val="0"/>
        <c:axId val="848165775"/>
        <c:axId val="856722559"/>
      </c:lineChart>
      <c:catAx>
        <c:axId val="848165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Arial" panose="020B0604020202020204" pitchFamily="34" charset="0"/>
              </a:defRPr>
            </a:pPr>
            <a:endParaRPr lang="es-MX"/>
          </a:p>
        </c:txPr>
        <c:crossAx val="856722559"/>
        <c:crosses val="autoZero"/>
        <c:auto val="1"/>
        <c:lblAlgn val="ctr"/>
        <c:lblOffset val="100"/>
        <c:noMultiLvlLbl val="0"/>
      </c:catAx>
      <c:valAx>
        <c:axId val="856722559"/>
        <c:scaling>
          <c:orientation val="minMax"/>
        </c:scaling>
        <c:delete val="1"/>
        <c:axPos val="l"/>
        <c:numFmt formatCode="0.00" sourceLinked="1"/>
        <c:majorTickMark val="none"/>
        <c:minorTickMark val="none"/>
        <c:tickLblPos val="nextTo"/>
        <c:crossAx val="848165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chemeClr val="tx1">
              <a:lumMod val="75000"/>
              <a:lumOff val="25000"/>
            </a:schemeClr>
          </a:solidFill>
          <a:latin typeface="+mn-lt"/>
          <a:cs typeface="Arial" panose="020B0604020202020204" pitchFamily="34" charset="0"/>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FBBB27"/>
            </a:solidFill>
            <a:ln>
              <a:noFill/>
            </a:ln>
            <a:effectLst/>
          </c:spPr>
          <c:invertIfNegative val="0"/>
          <c:dPt>
            <c:idx val="2"/>
            <c:invertIfNegative val="0"/>
            <c:bubble3D val="0"/>
            <c:spPr>
              <a:solidFill>
                <a:srgbClr val="FBBB27"/>
              </a:solidFill>
              <a:ln>
                <a:noFill/>
              </a:ln>
              <a:effectLst/>
            </c:spPr>
            <c:extLst>
              <c:ext xmlns:c16="http://schemas.microsoft.com/office/drawing/2014/chart" uri="{C3380CC4-5D6E-409C-BE32-E72D297353CC}">
                <c16:uniqueId val="{00000001-99A5-40D9-BCA2-4F91AE4E4603}"/>
              </c:ext>
            </c:extLst>
          </c:dPt>
          <c:dPt>
            <c:idx val="6"/>
            <c:invertIfNegative val="0"/>
            <c:bubble3D val="0"/>
            <c:spPr>
              <a:solidFill>
                <a:srgbClr val="FBBB27"/>
              </a:solidFill>
              <a:ln>
                <a:noFill/>
              </a:ln>
              <a:effectLst/>
            </c:spPr>
            <c:extLst>
              <c:ext xmlns:c16="http://schemas.microsoft.com/office/drawing/2014/chart" uri="{C3380CC4-5D6E-409C-BE32-E72D297353CC}">
                <c16:uniqueId val="{00000003-99A5-40D9-BCA2-4F91AE4E4603}"/>
              </c:ext>
            </c:extLst>
          </c:dPt>
          <c:dPt>
            <c:idx val="10"/>
            <c:invertIfNegative val="0"/>
            <c:bubble3D val="0"/>
            <c:spPr>
              <a:solidFill>
                <a:srgbClr val="FBBB27"/>
              </a:solidFill>
              <a:ln>
                <a:noFill/>
              </a:ln>
              <a:effectLst/>
            </c:spPr>
            <c:extLst>
              <c:ext xmlns:c16="http://schemas.microsoft.com/office/drawing/2014/chart" uri="{C3380CC4-5D6E-409C-BE32-E72D297353CC}">
                <c16:uniqueId val="{00000005-99A5-40D9-BCA2-4F91AE4E4603}"/>
              </c:ext>
            </c:extLst>
          </c:dPt>
          <c:dPt>
            <c:idx val="14"/>
            <c:invertIfNegative val="0"/>
            <c:bubble3D val="0"/>
            <c:spPr>
              <a:solidFill>
                <a:srgbClr val="FBBB27"/>
              </a:solidFill>
              <a:ln>
                <a:noFill/>
              </a:ln>
              <a:effectLst/>
            </c:spPr>
            <c:extLst>
              <c:ext xmlns:c16="http://schemas.microsoft.com/office/drawing/2014/chart" uri="{C3380CC4-5D6E-409C-BE32-E72D297353CC}">
                <c16:uniqueId val="{00000007-99A5-40D9-BCA2-4F91AE4E4603}"/>
              </c:ext>
            </c:extLst>
          </c:dPt>
          <c:dPt>
            <c:idx val="18"/>
            <c:invertIfNegative val="0"/>
            <c:bubble3D val="0"/>
            <c:spPr>
              <a:solidFill>
                <a:srgbClr val="FBBB27"/>
              </a:solidFill>
              <a:ln>
                <a:noFill/>
              </a:ln>
              <a:effectLst/>
            </c:spPr>
            <c:extLst>
              <c:ext xmlns:c16="http://schemas.microsoft.com/office/drawing/2014/chart" uri="{C3380CC4-5D6E-409C-BE32-E72D297353CC}">
                <c16:uniqueId val="{00000009-99A5-40D9-BCA2-4F91AE4E4603}"/>
              </c:ext>
            </c:extLst>
          </c:dPt>
          <c:dPt>
            <c:idx val="22"/>
            <c:invertIfNegative val="0"/>
            <c:bubble3D val="0"/>
            <c:spPr>
              <a:solidFill>
                <a:srgbClr val="FBBB27"/>
              </a:solidFill>
              <a:ln>
                <a:noFill/>
              </a:ln>
              <a:effectLst/>
            </c:spPr>
            <c:extLst>
              <c:ext xmlns:c16="http://schemas.microsoft.com/office/drawing/2014/chart" uri="{C3380CC4-5D6E-409C-BE32-E72D297353CC}">
                <c16:uniqueId val="{0000000B-99A5-40D9-BCA2-4F91AE4E4603}"/>
              </c:ext>
            </c:extLst>
          </c:dPt>
          <c:dPt>
            <c:idx val="26"/>
            <c:invertIfNegative val="0"/>
            <c:bubble3D val="0"/>
            <c:spPr>
              <a:solidFill>
                <a:srgbClr val="FBBB27"/>
              </a:solidFill>
              <a:ln>
                <a:noFill/>
              </a:ln>
              <a:effectLst/>
            </c:spPr>
            <c:extLst>
              <c:ext xmlns:c16="http://schemas.microsoft.com/office/drawing/2014/chart" uri="{C3380CC4-5D6E-409C-BE32-E72D297353CC}">
                <c16:uniqueId val="{0000000D-99A5-40D9-BCA2-4F91AE4E460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'F17'!$E$7:$E$10</c:f>
              <c:strCache>
                <c:ptCount val="4"/>
                <c:pt idx="0">
                  <c:v>15 a 19 años</c:v>
                </c:pt>
                <c:pt idx="1">
                  <c:v>20 a 29 años</c:v>
                </c:pt>
                <c:pt idx="2">
                  <c:v>30 a 59 años</c:v>
                </c:pt>
                <c:pt idx="3">
                  <c:v>60 años y mas</c:v>
                </c:pt>
              </c:strCache>
            </c:strRef>
          </c:cat>
          <c:val>
            <c:numRef>
              <c:f>'F17'!$F$7:$F$10</c:f>
              <c:numCache>
                <c:formatCode>_-* #,##0_-;\-* #,##0_-;_-* "-"??_-;_-@_-</c:formatCode>
                <c:ptCount val="4"/>
                <c:pt idx="0">
                  <c:v>81294</c:v>
                </c:pt>
                <c:pt idx="1">
                  <c:v>351205</c:v>
                </c:pt>
                <c:pt idx="2">
                  <c:v>911499</c:v>
                </c:pt>
                <c:pt idx="3">
                  <c:v>96629</c:v>
                </c:pt>
              </c:numCache>
            </c:numRef>
          </c:val>
          <c:extLst>
            <c:ext xmlns:c16="http://schemas.microsoft.com/office/drawing/2014/chart" uri="{C3380CC4-5D6E-409C-BE32-E72D297353CC}">
              <c16:uniqueId val="{0000000E-99A5-40D9-BCA2-4F91AE4E4603}"/>
            </c:ext>
          </c:extLst>
        </c:ser>
        <c:dLbls>
          <c:showLegendKey val="0"/>
          <c:showVal val="0"/>
          <c:showCatName val="0"/>
          <c:showSerName val="0"/>
          <c:showPercent val="0"/>
          <c:showBubbleSize val="0"/>
        </c:dLbls>
        <c:gapWidth val="150"/>
        <c:axId val="298196847"/>
        <c:axId val="394456927"/>
      </c:barChart>
      <c:catAx>
        <c:axId val="2981968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94456927"/>
        <c:crosses val="autoZero"/>
        <c:auto val="1"/>
        <c:lblAlgn val="ctr"/>
        <c:lblOffset val="100"/>
        <c:noMultiLvlLbl val="0"/>
      </c:catAx>
      <c:valAx>
        <c:axId val="394456927"/>
        <c:scaling>
          <c:orientation val="minMax"/>
        </c:scaling>
        <c:delete val="0"/>
        <c:axPos val="b"/>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9819684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percentStacked"/>
        <c:varyColors val="0"/>
        <c:ser>
          <c:idx val="0"/>
          <c:order val="0"/>
          <c:tx>
            <c:strRef>
              <c:f>'F18'!$C$14</c:f>
              <c:strCache>
                <c:ptCount val="1"/>
                <c:pt idx="0">
                  <c:v> Mujeres </c:v>
                </c:pt>
              </c:strCache>
            </c:strRef>
          </c:tx>
          <c:spPr>
            <a:solidFill>
              <a:srgbClr val="FAD496"/>
            </a:solidFill>
            <a:ln>
              <a:noFill/>
            </a:ln>
            <a:effectLst/>
          </c:spPr>
          <c:invertIfNegative val="0"/>
          <c:dPt>
            <c:idx val="2"/>
            <c:invertIfNegative val="0"/>
            <c:bubble3D val="0"/>
            <c:spPr>
              <a:solidFill>
                <a:srgbClr val="FAD496"/>
              </a:solidFill>
              <a:ln>
                <a:noFill/>
              </a:ln>
              <a:effectLst/>
            </c:spPr>
            <c:extLst>
              <c:ext xmlns:c16="http://schemas.microsoft.com/office/drawing/2014/chart" uri="{C3380CC4-5D6E-409C-BE32-E72D297353CC}">
                <c16:uniqueId val="{00000001-8D76-427C-9275-301AADAFEF20}"/>
              </c:ext>
            </c:extLst>
          </c:dPt>
          <c:dPt>
            <c:idx val="6"/>
            <c:invertIfNegative val="0"/>
            <c:bubble3D val="0"/>
            <c:spPr>
              <a:solidFill>
                <a:srgbClr val="FAD496"/>
              </a:solidFill>
              <a:ln>
                <a:noFill/>
              </a:ln>
              <a:effectLst/>
            </c:spPr>
            <c:extLst>
              <c:ext xmlns:c16="http://schemas.microsoft.com/office/drawing/2014/chart" uri="{C3380CC4-5D6E-409C-BE32-E72D297353CC}">
                <c16:uniqueId val="{00000003-8D76-427C-9275-301AADAFEF20}"/>
              </c:ext>
            </c:extLst>
          </c:dPt>
          <c:dPt>
            <c:idx val="10"/>
            <c:invertIfNegative val="0"/>
            <c:bubble3D val="0"/>
            <c:spPr>
              <a:solidFill>
                <a:srgbClr val="FAD496"/>
              </a:solidFill>
              <a:ln>
                <a:noFill/>
              </a:ln>
              <a:effectLst/>
            </c:spPr>
            <c:extLst>
              <c:ext xmlns:c16="http://schemas.microsoft.com/office/drawing/2014/chart" uri="{C3380CC4-5D6E-409C-BE32-E72D297353CC}">
                <c16:uniqueId val="{00000005-8D76-427C-9275-301AADAFEF20}"/>
              </c:ext>
            </c:extLst>
          </c:dPt>
          <c:dPt>
            <c:idx val="14"/>
            <c:invertIfNegative val="0"/>
            <c:bubble3D val="0"/>
            <c:spPr>
              <a:solidFill>
                <a:srgbClr val="FAD496"/>
              </a:solidFill>
              <a:ln>
                <a:noFill/>
              </a:ln>
              <a:effectLst/>
            </c:spPr>
            <c:extLst>
              <c:ext xmlns:c16="http://schemas.microsoft.com/office/drawing/2014/chart" uri="{C3380CC4-5D6E-409C-BE32-E72D297353CC}">
                <c16:uniqueId val="{00000007-8D76-427C-9275-301AADAFEF20}"/>
              </c:ext>
            </c:extLst>
          </c:dPt>
          <c:dPt>
            <c:idx val="18"/>
            <c:invertIfNegative val="0"/>
            <c:bubble3D val="0"/>
            <c:spPr>
              <a:solidFill>
                <a:srgbClr val="FAD496"/>
              </a:solidFill>
              <a:ln>
                <a:noFill/>
              </a:ln>
              <a:effectLst/>
            </c:spPr>
            <c:extLst>
              <c:ext xmlns:c16="http://schemas.microsoft.com/office/drawing/2014/chart" uri="{C3380CC4-5D6E-409C-BE32-E72D297353CC}">
                <c16:uniqueId val="{00000009-8D76-427C-9275-301AADAFEF20}"/>
              </c:ext>
            </c:extLst>
          </c:dPt>
          <c:dPt>
            <c:idx val="22"/>
            <c:invertIfNegative val="0"/>
            <c:bubble3D val="0"/>
            <c:spPr>
              <a:solidFill>
                <a:srgbClr val="FAD496"/>
              </a:solidFill>
              <a:ln>
                <a:noFill/>
              </a:ln>
              <a:effectLst/>
            </c:spPr>
            <c:extLst>
              <c:ext xmlns:c16="http://schemas.microsoft.com/office/drawing/2014/chart" uri="{C3380CC4-5D6E-409C-BE32-E72D297353CC}">
                <c16:uniqueId val="{0000000B-8D76-427C-9275-301AADAFEF20}"/>
              </c:ext>
            </c:extLst>
          </c:dPt>
          <c:dPt>
            <c:idx val="26"/>
            <c:invertIfNegative val="0"/>
            <c:bubble3D val="0"/>
            <c:spPr>
              <a:solidFill>
                <a:srgbClr val="FAD496"/>
              </a:solidFill>
              <a:ln>
                <a:noFill/>
              </a:ln>
              <a:effectLst/>
            </c:spPr>
            <c:extLst>
              <c:ext xmlns:c16="http://schemas.microsoft.com/office/drawing/2014/chart" uri="{C3380CC4-5D6E-409C-BE32-E72D297353CC}">
                <c16:uniqueId val="{0000000D-8D76-427C-9275-301AADAFEF2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'F18'!$B$15:$B$21</c:f>
              <c:strCache>
                <c:ptCount val="7"/>
                <c:pt idx="0">
                  <c:v>Otros</c:v>
                </c:pt>
                <c:pt idx="1">
                  <c:v>No especificado</c:v>
                </c:pt>
                <c:pt idx="2">
                  <c:v>Construcción</c:v>
                </c:pt>
                <c:pt idx="3">
                  <c:v>Agropecuario</c:v>
                </c:pt>
                <c:pt idx="4">
                  <c:v>Industria manufacturera</c:v>
                </c:pt>
                <c:pt idx="5">
                  <c:v>Comercio</c:v>
                </c:pt>
                <c:pt idx="6">
                  <c:v>Servicios</c:v>
                </c:pt>
              </c:strCache>
            </c:strRef>
          </c:cat>
          <c:val>
            <c:numRef>
              <c:f>'F18'!$C$15:$C$21</c:f>
              <c:numCache>
                <c:formatCode>0.00%</c:formatCode>
                <c:ptCount val="7"/>
                <c:pt idx="0">
                  <c:v>0.12498931349918782</c:v>
                </c:pt>
                <c:pt idx="1">
                  <c:v>0.10233289646133682</c:v>
                </c:pt>
                <c:pt idx="2">
                  <c:v>4.3573304062018599E-2</c:v>
                </c:pt>
                <c:pt idx="3">
                  <c:v>0.13693220985563892</c:v>
                </c:pt>
                <c:pt idx="4">
                  <c:v>0.33107826270366075</c:v>
                </c:pt>
                <c:pt idx="5">
                  <c:v>0.51405911182307873</c:v>
                </c:pt>
                <c:pt idx="6">
                  <c:v>0.48410511160143366</c:v>
                </c:pt>
              </c:numCache>
            </c:numRef>
          </c:val>
          <c:extLst>
            <c:ext xmlns:c16="http://schemas.microsoft.com/office/drawing/2014/chart" uri="{C3380CC4-5D6E-409C-BE32-E72D297353CC}">
              <c16:uniqueId val="{0000000E-8D76-427C-9275-301AADAFEF20}"/>
            </c:ext>
          </c:extLst>
        </c:ser>
        <c:ser>
          <c:idx val="1"/>
          <c:order val="1"/>
          <c:tx>
            <c:strRef>
              <c:f>'F18'!$D$14</c:f>
              <c:strCache>
                <c:ptCount val="1"/>
                <c:pt idx="0">
                  <c:v> Hombres </c:v>
                </c:pt>
              </c:strCache>
            </c:strRef>
          </c:tx>
          <c:spPr>
            <a:solidFill>
              <a:srgbClr val="BDCF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'F18'!$B$15:$B$21</c:f>
              <c:strCache>
                <c:ptCount val="7"/>
                <c:pt idx="0">
                  <c:v>Otros</c:v>
                </c:pt>
                <c:pt idx="1">
                  <c:v>No especificado</c:v>
                </c:pt>
                <c:pt idx="2">
                  <c:v>Construcción</c:v>
                </c:pt>
                <c:pt idx="3">
                  <c:v>Agropecuario</c:v>
                </c:pt>
                <c:pt idx="4">
                  <c:v>Industria manufacturera</c:v>
                </c:pt>
                <c:pt idx="5">
                  <c:v>Comercio</c:v>
                </c:pt>
                <c:pt idx="6">
                  <c:v>Servicios</c:v>
                </c:pt>
              </c:strCache>
            </c:strRef>
          </c:cat>
          <c:val>
            <c:numRef>
              <c:f>'F18'!$D$15:$D$21</c:f>
              <c:numCache>
                <c:formatCode>0.00%</c:formatCode>
                <c:ptCount val="7"/>
                <c:pt idx="0">
                  <c:v>0.87501068650081215</c:v>
                </c:pt>
                <c:pt idx="1">
                  <c:v>0.89766710353866319</c:v>
                </c:pt>
                <c:pt idx="2">
                  <c:v>0.95642669593798135</c:v>
                </c:pt>
                <c:pt idx="3">
                  <c:v>0.86306779014436108</c:v>
                </c:pt>
                <c:pt idx="4">
                  <c:v>0.6689217372963393</c:v>
                </c:pt>
                <c:pt idx="5">
                  <c:v>0.48594088817692133</c:v>
                </c:pt>
                <c:pt idx="6">
                  <c:v>0.51589488839856634</c:v>
                </c:pt>
              </c:numCache>
            </c:numRef>
          </c:val>
          <c:extLst>
            <c:ext xmlns:c16="http://schemas.microsoft.com/office/drawing/2014/chart" uri="{C3380CC4-5D6E-409C-BE32-E72D297353CC}">
              <c16:uniqueId val="{0000000F-8D76-427C-9275-301AADAFEF20}"/>
            </c:ext>
          </c:extLst>
        </c:ser>
        <c:dLbls>
          <c:showLegendKey val="0"/>
          <c:showVal val="1"/>
          <c:showCatName val="0"/>
          <c:showSerName val="0"/>
          <c:showPercent val="0"/>
          <c:showBubbleSize val="0"/>
        </c:dLbls>
        <c:gapWidth val="150"/>
        <c:overlap val="100"/>
        <c:axId val="298196847"/>
        <c:axId val="394456927"/>
      </c:barChart>
      <c:catAx>
        <c:axId val="2981968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94456927"/>
        <c:crosses val="autoZero"/>
        <c:auto val="1"/>
        <c:lblAlgn val="ctr"/>
        <c:lblOffset val="100"/>
        <c:noMultiLvlLbl val="0"/>
      </c:catAx>
      <c:valAx>
        <c:axId val="39445692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98196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'F19'!$C$5</c:f>
              <c:strCache>
                <c:ptCount val="1"/>
                <c:pt idx="0">
                  <c:v>IV trimestre 2020</c:v>
                </c:pt>
              </c:strCache>
            </c:strRef>
          </c:tx>
          <c:spPr>
            <a:solidFill>
              <a:srgbClr val="FBBB27"/>
            </a:solidFill>
            <a:ln>
              <a:noFill/>
            </a:ln>
            <a:effectLst/>
          </c:spPr>
          <c:invertIfNegative val="0"/>
          <c:dPt>
            <c:idx val="2"/>
            <c:invertIfNegative val="0"/>
            <c:bubble3D val="0"/>
            <c:spPr>
              <a:solidFill>
                <a:srgbClr val="FBBB27"/>
              </a:solidFill>
              <a:ln>
                <a:noFill/>
              </a:ln>
              <a:effectLst/>
            </c:spPr>
            <c:extLst>
              <c:ext xmlns:c16="http://schemas.microsoft.com/office/drawing/2014/chart" uri="{C3380CC4-5D6E-409C-BE32-E72D297353CC}">
                <c16:uniqueId val="{00000001-C826-45B3-AEA0-25CD9E1830FC}"/>
              </c:ext>
            </c:extLst>
          </c:dPt>
          <c:dPt>
            <c:idx val="6"/>
            <c:invertIfNegative val="0"/>
            <c:bubble3D val="0"/>
            <c:spPr>
              <a:solidFill>
                <a:srgbClr val="FBBB27"/>
              </a:solidFill>
              <a:ln>
                <a:noFill/>
              </a:ln>
              <a:effectLst/>
            </c:spPr>
            <c:extLst>
              <c:ext xmlns:c16="http://schemas.microsoft.com/office/drawing/2014/chart" uri="{C3380CC4-5D6E-409C-BE32-E72D297353CC}">
                <c16:uniqueId val="{00000003-C826-45B3-AEA0-25CD9E1830FC}"/>
              </c:ext>
            </c:extLst>
          </c:dPt>
          <c:dPt>
            <c:idx val="10"/>
            <c:invertIfNegative val="0"/>
            <c:bubble3D val="0"/>
            <c:spPr>
              <a:solidFill>
                <a:srgbClr val="FBBB27"/>
              </a:solidFill>
              <a:ln>
                <a:noFill/>
              </a:ln>
              <a:effectLst/>
            </c:spPr>
            <c:extLst>
              <c:ext xmlns:c16="http://schemas.microsoft.com/office/drawing/2014/chart" uri="{C3380CC4-5D6E-409C-BE32-E72D297353CC}">
                <c16:uniqueId val="{00000005-C826-45B3-AEA0-25CD9E1830FC}"/>
              </c:ext>
            </c:extLst>
          </c:dPt>
          <c:dPt>
            <c:idx val="14"/>
            <c:invertIfNegative val="0"/>
            <c:bubble3D val="0"/>
            <c:spPr>
              <a:solidFill>
                <a:srgbClr val="FBBB27"/>
              </a:solidFill>
              <a:ln>
                <a:noFill/>
              </a:ln>
              <a:effectLst/>
            </c:spPr>
            <c:extLst>
              <c:ext xmlns:c16="http://schemas.microsoft.com/office/drawing/2014/chart" uri="{C3380CC4-5D6E-409C-BE32-E72D297353CC}">
                <c16:uniqueId val="{00000007-C826-45B3-AEA0-25CD9E1830FC}"/>
              </c:ext>
            </c:extLst>
          </c:dPt>
          <c:dPt>
            <c:idx val="18"/>
            <c:invertIfNegative val="0"/>
            <c:bubble3D val="0"/>
            <c:spPr>
              <a:solidFill>
                <a:srgbClr val="FBBB27"/>
              </a:solidFill>
              <a:ln>
                <a:noFill/>
              </a:ln>
              <a:effectLst/>
            </c:spPr>
            <c:extLst>
              <c:ext xmlns:c16="http://schemas.microsoft.com/office/drawing/2014/chart" uri="{C3380CC4-5D6E-409C-BE32-E72D297353CC}">
                <c16:uniqueId val="{00000009-C826-45B3-AEA0-25CD9E1830FC}"/>
              </c:ext>
            </c:extLst>
          </c:dPt>
          <c:dPt>
            <c:idx val="22"/>
            <c:invertIfNegative val="0"/>
            <c:bubble3D val="0"/>
            <c:spPr>
              <a:solidFill>
                <a:srgbClr val="FBBB27"/>
              </a:solidFill>
              <a:ln>
                <a:noFill/>
              </a:ln>
              <a:effectLst/>
            </c:spPr>
            <c:extLst>
              <c:ext xmlns:c16="http://schemas.microsoft.com/office/drawing/2014/chart" uri="{C3380CC4-5D6E-409C-BE32-E72D297353CC}">
                <c16:uniqueId val="{0000000B-C826-45B3-AEA0-25CD9E1830FC}"/>
              </c:ext>
            </c:extLst>
          </c:dPt>
          <c:dPt>
            <c:idx val="26"/>
            <c:invertIfNegative val="0"/>
            <c:bubble3D val="0"/>
            <c:spPr>
              <a:solidFill>
                <a:srgbClr val="FBBB27"/>
              </a:solidFill>
              <a:ln>
                <a:noFill/>
              </a:ln>
              <a:effectLst/>
            </c:spPr>
            <c:extLst>
              <c:ext xmlns:c16="http://schemas.microsoft.com/office/drawing/2014/chart" uri="{C3380CC4-5D6E-409C-BE32-E72D297353CC}">
                <c16:uniqueId val="{0000000D-C826-45B3-AEA0-25CD9E1830FC}"/>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'F19'!$B$6:$B$12</c:f>
              <c:strCache>
                <c:ptCount val="7"/>
                <c:pt idx="0">
                  <c:v>Hasta un salario mínimo</c:v>
                </c:pt>
                <c:pt idx="1">
                  <c:v>Más de 1 hasta 2 salarios mí</c:v>
                </c:pt>
                <c:pt idx="2">
                  <c:v>Más de 2 hasta 3 salarios mí</c:v>
                </c:pt>
                <c:pt idx="3">
                  <c:v>Más de 3 hasta 5 salarios mí</c:v>
                </c:pt>
                <c:pt idx="4">
                  <c:v>Más de 5 salarios mínimos</c:v>
                </c:pt>
                <c:pt idx="5">
                  <c:v>No recibe ingresos</c:v>
                </c:pt>
                <c:pt idx="6">
                  <c:v>No especificado</c:v>
                </c:pt>
              </c:strCache>
            </c:strRef>
          </c:cat>
          <c:val>
            <c:numRef>
              <c:f>'F19'!$C$6:$C$12</c:f>
              <c:numCache>
                <c:formatCode>_-* #,##0_-;\-* #,##0_-;_-* "-"??_-;_-@_-</c:formatCode>
                <c:ptCount val="7"/>
                <c:pt idx="0">
                  <c:v>256348</c:v>
                </c:pt>
                <c:pt idx="1">
                  <c:v>583820</c:v>
                </c:pt>
                <c:pt idx="2">
                  <c:v>285455</c:v>
                </c:pt>
                <c:pt idx="3">
                  <c:v>121880</c:v>
                </c:pt>
                <c:pt idx="4">
                  <c:v>37174</c:v>
                </c:pt>
                <c:pt idx="5">
                  <c:v>67257</c:v>
                </c:pt>
                <c:pt idx="6">
                  <c:v>88693</c:v>
                </c:pt>
              </c:numCache>
            </c:numRef>
          </c:val>
          <c:extLst>
            <c:ext xmlns:c16="http://schemas.microsoft.com/office/drawing/2014/chart" uri="{C3380CC4-5D6E-409C-BE32-E72D297353CC}">
              <c16:uniqueId val="{0000000E-C826-45B3-AEA0-25CD9E1830FC}"/>
            </c:ext>
          </c:extLst>
        </c:ser>
        <c:ser>
          <c:idx val="1"/>
          <c:order val="1"/>
          <c:tx>
            <c:strRef>
              <c:f>'F19'!$D$5</c:f>
              <c:strCache>
                <c:ptCount val="1"/>
                <c:pt idx="0">
                  <c:v>Iv trimestre 2019</c:v>
                </c:pt>
              </c:strCache>
            </c:strRef>
          </c:tx>
          <c:spPr>
            <a:solidFill>
              <a:sysClr val="window" lastClr="FFFFFF">
                <a:lumMod val="50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'F19'!$B$6:$B$12</c:f>
              <c:strCache>
                <c:ptCount val="7"/>
                <c:pt idx="0">
                  <c:v>Hasta un salario mínimo</c:v>
                </c:pt>
                <c:pt idx="1">
                  <c:v>Más de 1 hasta 2 salarios mí</c:v>
                </c:pt>
                <c:pt idx="2">
                  <c:v>Más de 2 hasta 3 salarios mí</c:v>
                </c:pt>
                <c:pt idx="3">
                  <c:v>Más de 3 hasta 5 salarios mí</c:v>
                </c:pt>
                <c:pt idx="4">
                  <c:v>Más de 5 salarios mínimos</c:v>
                </c:pt>
                <c:pt idx="5">
                  <c:v>No recibe ingresos</c:v>
                </c:pt>
                <c:pt idx="6">
                  <c:v>No especificado</c:v>
                </c:pt>
              </c:strCache>
            </c:strRef>
          </c:cat>
          <c:val>
            <c:numRef>
              <c:f>'F19'!$D$6:$D$12</c:f>
              <c:numCache>
                <c:formatCode>_-* #,##0_-;\-* #,##0_-;_-* "-"??_-;_-@_-</c:formatCode>
                <c:ptCount val="7"/>
                <c:pt idx="0">
                  <c:v>244955</c:v>
                </c:pt>
                <c:pt idx="1">
                  <c:v>522574</c:v>
                </c:pt>
                <c:pt idx="2">
                  <c:v>295923</c:v>
                </c:pt>
                <c:pt idx="3">
                  <c:v>161095</c:v>
                </c:pt>
                <c:pt idx="4">
                  <c:v>47876</c:v>
                </c:pt>
                <c:pt idx="5">
                  <c:v>84050</c:v>
                </c:pt>
                <c:pt idx="6">
                  <c:v>135867</c:v>
                </c:pt>
              </c:numCache>
            </c:numRef>
          </c:val>
          <c:extLst>
            <c:ext xmlns:c16="http://schemas.microsoft.com/office/drawing/2014/chart" uri="{C3380CC4-5D6E-409C-BE32-E72D297353CC}">
              <c16:uniqueId val="{0000000F-C826-45B3-AEA0-25CD9E1830FC}"/>
            </c:ext>
          </c:extLst>
        </c:ser>
        <c:dLbls>
          <c:showLegendKey val="0"/>
          <c:showVal val="0"/>
          <c:showCatName val="0"/>
          <c:showSerName val="0"/>
          <c:showPercent val="0"/>
          <c:showBubbleSize val="0"/>
        </c:dLbls>
        <c:gapWidth val="150"/>
        <c:axId val="298196847"/>
        <c:axId val="394456927"/>
      </c:barChart>
      <c:catAx>
        <c:axId val="2981968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94456927"/>
        <c:crosses val="autoZero"/>
        <c:auto val="1"/>
        <c:lblAlgn val="ctr"/>
        <c:lblOffset val="100"/>
        <c:noMultiLvlLbl val="0"/>
      </c:catAx>
      <c:valAx>
        <c:axId val="394456927"/>
        <c:scaling>
          <c:orientation val="minMax"/>
        </c:scaling>
        <c:delete val="0"/>
        <c:axPos val="b"/>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98196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'F20'!$P$7</c:f>
              <c:strCache>
                <c:ptCount val="1"/>
                <c:pt idx="0">
                  <c:v>Mujeres</c:v>
                </c:pt>
              </c:strCache>
            </c:strRef>
          </c:tx>
          <c:spPr>
            <a:solidFill>
              <a:srgbClr val="FAD496"/>
            </a:solidFill>
            <a:ln>
              <a:noFill/>
            </a:ln>
            <a:effectLst/>
          </c:spPr>
          <c:invertIfNegative val="0"/>
          <c:dPt>
            <c:idx val="15"/>
            <c:invertIfNegative val="0"/>
            <c:bubble3D val="0"/>
            <c:spPr>
              <a:solidFill>
                <a:srgbClr val="FBBB27"/>
              </a:solidFill>
              <a:ln>
                <a:noFill/>
              </a:ln>
              <a:effectLst/>
            </c:spPr>
            <c:extLst>
              <c:ext xmlns:c16="http://schemas.microsoft.com/office/drawing/2014/chart" uri="{C3380CC4-5D6E-409C-BE32-E72D297353CC}">
                <c16:uniqueId val="{00000001-811C-4730-9586-63B1F3099F3A}"/>
              </c:ext>
            </c:extLst>
          </c:dPt>
          <c:dPt>
            <c:idx val="21"/>
            <c:invertIfNegative val="0"/>
            <c:bubble3D val="0"/>
            <c:spPr>
              <a:solidFill>
                <a:srgbClr val="FBBB27"/>
              </a:solidFill>
              <a:ln>
                <a:noFill/>
              </a:ln>
              <a:effectLst/>
            </c:spPr>
            <c:extLst>
              <c:ext xmlns:c16="http://schemas.microsoft.com/office/drawing/2014/chart" uri="{C3380CC4-5D6E-409C-BE32-E72D297353CC}">
                <c16:uniqueId val="{00000003-811C-4730-9586-63B1F3099F3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'F20'!$O$8:$O$40</c:f>
              <c:strCache>
                <c:ptCount val="33"/>
                <c:pt idx="0">
                  <c:v>Oaxaca</c:v>
                </c:pt>
                <c:pt idx="1">
                  <c:v>Guerrero</c:v>
                </c:pt>
                <c:pt idx="2">
                  <c:v>Puebla</c:v>
                </c:pt>
                <c:pt idx="3">
                  <c:v>Chiapas</c:v>
                </c:pt>
                <c:pt idx="4">
                  <c:v>Tlaxcala</c:v>
                </c:pt>
                <c:pt idx="5">
                  <c:v>Hidalgo</c:v>
                </c:pt>
                <c:pt idx="6">
                  <c:v>Michoacán</c:v>
                </c:pt>
                <c:pt idx="7">
                  <c:v>Veracruz</c:v>
                </c:pt>
                <c:pt idx="8">
                  <c:v>Tabasco</c:v>
                </c:pt>
                <c:pt idx="9">
                  <c:v>Morelos</c:v>
                </c:pt>
                <c:pt idx="10">
                  <c:v>Nayarit</c:v>
                </c:pt>
                <c:pt idx="11">
                  <c:v>Yucatán</c:v>
                </c:pt>
                <c:pt idx="12">
                  <c:v>Campeche</c:v>
                </c:pt>
                <c:pt idx="13">
                  <c:v>Zacatecas</c:v>
                </c:pt>
                <c:pt idx="14">
                  <c:v>Guanajuato</c:v>
                </c:pt>
                <c:pt idx="15">
                  <c:v>Nacional</c:v>
                </c:pt>
                <c:pt idx="16">
                  <c:v>San Luis Potosí</c:v>
                </c:pt>
                <c:pt idx="17">
                  <c:v>México</c:v>
                </c:pt>
                <c:pt idx="18">
                  <c:v>Colima</c:v>
                </c:pt>
                <c:pt idx="19">
                  <c:v>Durango</c:v>
                </c:pt>
                <c:pt idx="20">
                  <c:v>Quintana Roo</c:v>
                </c:pt>
                <c:pt idx="21">
                  <c:v>Jalisco</c:v>
                </c:pt>
                <c:pt idx="22">
                  <c:v>Tamaulipas</c:v>
                </c:pt>
                <c:pt idx="23">
                  <c:v>Distrito Federal</c:v>
                </c:pt>
                <c:pt idx="24">
                  <c:v>Sonora</c:v>
                </c:pt>
                <c:pt idx="25">
                  <c:v>Querétaro</c:v>
                </c:pt>
                <c:pt idx="26">
                  <c:v>Sinaloa</c:v>
                </c:pt>
                <c:pt idx="27">
                  <c:v>Aguascalientes</c:v>
                </c:pt>
                <c:pt idx="28">
                  <c:v>Coahuila</c:v>
                </c:pt>
                <c:pt idx="29">
                  <c:v>Baja California Sur</c:v>
                </c:pt>
                <c:pt idx="30">
                  <c:v>Nuevo León</c:v>
                </c:pt>
                <c:pt idx="31">
                  <c:v>Baja California</c:v>
                </c:pt>
                <c:pt idx="32">
                  <c:v>Chihuahua</c:v>
                </c:pt>
              </c:strCache>
            </c:strRef>
          </c:cat>
          <c:val>
            <c:numRef>
              <c:f>'F20'!$P$8:$P$40</c:f>
              <c:numCache>
                <c:formatCode>0.00%</c:formatCode>
                <c:ptCount val="33"/>
                <c:pt idx="0">
                  <c:v>0.79128984221367826</c:v>
                </c:pt>
                <c:pt idx="1">
                  <c:v>0.76538644491816565</c:v>
                </c:pt>
                <c:pt idx="2">
                  <c:v>0.76375038571143339</c:v>
                </c:pt>
                <c:pt idx="3">
                  <c:v>0.73353814695128128</c:v>
                </c:pt>
                <c:pt idx="4">
                  <c:v>0.71600056976859627</c:v>
                </c:pt>
                <c:pt idx="5">
                  <c:v>0.7052433097051567</c:v>
                </c:pt>
                <c:pt idx="6">
                  <c:v>0.67238043294765415</c:v>
                </c:pt>
                <c:pt idx="7">
                  <c:v>0.65994010963643102</c:v>
                </c:pt>
                <c:pt idx="8">
                  <c:v>0.63601031440288303</c:v>
                </c:pt>
                <c:pt idx="9">
                  <c:v>0.63171911195279074</c:v>
                </c:pt>
                <c:pt idx="10">
                  <c:v>0.62436011230866773</c:v>
                </c:pt>
                <c:pt idx="11">
                  <c:v>0.6205864576631378</c:v>
                </c:pt>
                <c:pt idx="12">
                  <c:v>0.60497761885328205</c:v>
                </c:pt>
                <c:pt idx="13">
                  <c:v>0.60290192789930741</c:v>
                </c:pt>
                <c:pt idx="14">
                  <c:v>0.57194100450668228</c:v>
                </c:pt>
                <c:pt idx="15">
                  <c:v>0.55539462755439162</c:v>
                </c:pt>
                <c:pt idx="16">
                  <c:v>0.55520925218073114</c:v>
                </c:pt>
                <c:pt idx="17">
                  <c:v>0.55170449130015775</c:v>
                </c:pt>
                <c:pt idx="18">
                  <c:v>0.54500728610089511</c:v>
                </c:pt>
                <c:pt idx="19">
                  <c:v>0.52516412936669565</c:v>
                </c:pt>
                <c:pt idx="20">
                  <c:v>0.502565205476601</c:v>
                </c:pt>
                <c:pt idx="21">
                  <c:v>0.48298761580894983</c:v>
                </c:pt>
                <c:pt idx="22">
                  <c:v>0.47335691456397311</c:v>
                </c:pt>
                <c:pt idx="23">
                  <c:v>0.47290069574672133</c:v>
                </c:pt>
                <c:pt idx="24">
                  <c:v>0.43917587648865081</c:v>
                </c:pt>
                <c:pt idx="25">
                  <c:v>0.43817574488425559</c:v>
                </c:pt>
                <c:pt idx="26">
                  <c:v>0.42378622738386812</c:v>
                </c:pt>
                <c:pt idx="27">
                  <c:v>0.39223550813053221</c:v>
                </c:pt>
                <c:pt idx="28">
                  <c:v>0.3891306570235592</c:v>
                </c:pt>
                <c:pt idx="29">
                  <c:v>0.382186701927689</c:v>
                </c:pt>
                <c:pt idx="30">
                  <c:v>0.37663886837386856</c:v>
                </c:pt>
                <c:pt idx="31">
                  <c:v>0.36527457074848579</c:v>
                </c:pt>
                <c:pt idx="32">
                  <c:v>0.31863194165120723</c:v>
                </c:pt>
              </c:numCache>
            </c:numRef>
          </c:val>
          <c:extLst>
            <c:ext xmlns:c16="http://schemas.microsoft.com/office/drawing/2014/chart" uri="{C3380CC4-5D6E-409C-BE32-E72D297353CC}">
              <c16:uniqueId val="{00000004-811C-4730-9586-63B1F3099F3A}"/>
            </c:ext>
          </c:extLst>
        </c:ser>
        <c:ser>
          <c:idx val="1"/>
          <c:order val="1"/>
          <c:tx>
            <c:strRef>
              <c:f>'F20'!$Q$7</c:f>
              <c:strCache>
                <c:ptCount val="1"/>
                <c:pt idx="0">
                  <c:v>Hombres</c:v>
                </c:pt>
              </c:strCache>
            </c:strRef>
          </c:tx>
          <c:spPr>
            <a:solidFill>
              <a:srgbClr val="BDCF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'F20'!$O$8:$O$40</c:f>
              <c:strCache>
                <c:ptCount val="33"/>
                <c:pt idx="0">
                  <c:v>Oaxaca</c:v>
                </c:pt>
                <c:pt idx="1">
                  <c:v>Guerrero</c:v>
                </c:pt>
                <c:pt idx="2">
                  <c:v>Puebla</c:v>
                </c:pt>
                <c:pt idx="3">
                  <c:v>Chiapas</c:v>
                </c:pt>
                <c:pt idx="4">
                  <c:v>Tlaxcala</c:v>
                </c:pt>
                <c:pt idx="5">
                  <c:v>Hidalgo</c:v>
                </c:pt>
                <c:pt idx="6">
                  <c:v>Michoacán</c:v>
                </c:pt>
                <c:pt idx="7">
                  <c:v>Veracruz</c:v>
                </c:pt>
                <c:pt idx="8">
                  <c:v>Tabasco</c:v>
                </c:pt>
                <c:pt idx="9">
                  <c:v>Morelos</c:v>
                </c:pt>
                <c:pt idx="10">
                  <c:v>Nayarit</c:v>
                </c:pt>
                <c:pt idx="11">
                  <c:v>Yucatán</c:v>
                </c:pt>
                <c:pt idx="12">
                  <c:v>Campeche</c:v>
                </c:pt>
                <c:pt idx="13">
                  <c:v>Zacatecas</c:v>
                </c:pt>
                <c:pt idx="14">
                  <c:v>Guanajuato</c:v>
                </c:pt>
                <c:pt idx="15">
                  <c:v>Nacional</c:v>
                </c:pt>
                <c:pt idx="16">
                  <c:v>San Luis Potosí</c:v>
                </c:pt>
                <c:pt idx="17">
                  <c:v>México</c:v>
                </c:pt>
                <c:pt idx="18">
                  <c:v>Colima</c:v>
                </c:pt>
                <c:pt idx="19">
                  <c:v>Durango</c:v>
                </c:pt>
                <c:pt idx="20">
                  <c:v>Quintana Roo</c:v>
                </c:pt>
                <c:pt idx="21">
                  <c:v>Jalisco</c:v>
                </c:pt>
                <c:pt idx="22">
                  <c:v>Tamaulipas</c:v>
                </c:pt>
                <c:pt idx="23">
                  <c:v>Distrito Federal</c:v>
                </c:pt>
                <c:pt idx="24">
                  <c:v>Sonora</c:v>
                </c:pt>
                <c:pt idx="25">
                  <c:v>Querétaro</c:v>
                </c:pt>
                <c:pt idx="26">
                  <c:v>Sinaloa</c:v>
                </c:pt>
                <c:pt idx="27">
                  <c:v>Aguascalientes</c:v>
                </c:pt>
                <c:pt idx="28">
                  <c:v>Coahuila</c:v>
                </c:pt>
                <c:pt idx="29">
                  <c:v>Baja California Sur</c:v>
                </c:pt>
                <c:pt idx="30">
                  <c:v>Nuevo León</c:v>
                </c:pt>
                <c:pt idx="31">
                  <c:v>Baja California</c:v>
                </c:pt>
                <c:pt idx="32">
                  <c:v>Chihuahua</c:v>
                </c:pt>
              </c:strCache>
            </c:strRef>
          </c:cat>
          <c:val>
            <c:numRef>
              <c:f>'F20'!$Q$8:$Q$40</c:f>
              <c:numCache>
                <c:formatCode>0.00%</c:formatCode>
                <c:ptCount val="33"/>
                <c:pt idx="0">
                  <c:v>0.78041726935091948</c:v>
                </c:pt>
                <c:pt idx="1">
                  <c:v>0.77733132132454696</c:v>
                </c:pt>
                <c:pt idx="2">
                  <c:v>0.71880205621268922</c:v>
                </c:pt>
                <c:pt idx="3">
                  <c:v>0.77704836251224718</c:v>
                </c:pt>
                <c:pt idx="4">
                  <c:v>0.72240294383979609</c:v>
                </c:pt>
                <c:pt idx="5">
                  <c:v>0.73325846462849598</c:v>
                </c:pt>
                <c:pt idx="6">
                  <c:v>0.663315469721386</c:v>
                </c:pt>
                <c:pt idx="7">
                  <c:v>0.69418056157777863</c:v>
                </c:pt>
                <c:pt idx="8">
                  <c:v>0.64456831528752523</c:v>
                </c:pt>
                <c:pt idx="9">
                  <c:v>0.65454213014764484</c:v>
                </c:pt>
                <c:pt idx="10">
                  <c:v>0.52970637078287963</c:v>
                </c:pt>
                <c:pt idx="11">
                  <c:v>0.5315253172638188</c:v>
                </c:pt>
                <c:pt idx="12">
                  <c:v>0.61306876368882546</c:v>
                </c:pt>
                <c:pt idx="13">
                  <c:v>0.64436775527309587</c:v>
                </c:pt>
                <c:pt idx="14">
                  <c:v>0.53367855634979933</c:v>
                </c:pt>
                <c:pt idx="15">
                  <c:v>0.55618909966086916</c:v>
                </c:pt>
                <c:pt idx="16">
                  <c:v>0.55515698957521398</c:v>
                </c:pt>
                <c:pt idx="17">
                  <c:v>0.54324529047482706</c:v>
                </c:pt>
                <c:pt idx="18">
                  <c:v>0.46968234632683659</c:v>
                </c:pt>
                <c:pt idx="19">
                  <c:v>0.520227038829986</c:v>
                </c:pt>
                <c:pt idx="20">
                  <c:v>0.5161087181555698</c:v>
                </c:pt>
                <c:pt idx="21">
                  <c:v>0.46300628347312417</c:v>
                </c:pt>
                <c:pt idx="22">
                  <c:v>0.44247482475071037</c:v>
                </c:pt>
                <c:pt idx="23">
                  <c:v>0.46855115141049197</c:v>
                </c:pt>
                <c:pt idx="24">
                  <c:v>0.4645609639351625</c:v>
                </c:pt>
                <c:pt idx="25">
                  <c:v>0.42126944774151315</c:v>
                </c:pt>
                <c:pt idx="26">
                  <c:v>0.49172356959320379</c:v>
                </c:pt>
                <c:pt idx="27">
                  <c:v>0.3781982799267089</c:v>
                </c:pt>
                <c:pt idx="28">
                  <c:v>0.35322382443315742</c:v>
                </c:pt>
                <c:pt idx="29">
                  <c:v>0.38118044170899407</c:v>
                </c:pt>
                <c:pt idx="30">
                  <c:v>0.34275363082426891</c:v>
                </c:pt>
                <c:pt idx="31">
                  <c:v>0.38565498036217577</c:v>
                </c:pt>
                <c:pt idx="32">
                  <c:v>0.4062298761928364</c:v>
                </c:pt>
              </c:numCache>
            </c:numRef>
          </c:val>
          <c:extLst>
            <c:ext xmlns:c16="http://schemas.microsoft.com/office/drawing/2014/chart" uri="{C3380CC4-5D6E-409C-BE32-E72D297353CC}">
              <c16:uniqueId val="{00000005-811C-4730-9586-63B1F3099F3A}"/>
            </c:ext>
          </c:extLst>
        </c:ser>
        <c:dLbls>
          <c:dLblPos val="ctr"/>
          <c:showLegendKey val="0"/>
          <c:showVal val="1"/>
          <c:showCatName val="0"/>
          <c:showSerName val="0"/>
          <c:showPercent val="0"/>
          <c:showBubbleSize val="0"/>
        </c:dLbls>
        <c:gapWidth val="150"/>
        <c:overlap val="100"/>
        <c:axId val="207726512"/>
        <c:axId val="155640656"/>
      </c:barChart>
      <c:catAx>
        <c:axId val="207726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55640656"/>
        <c:crosses val="autoZero"/>
        <c:auto val="1"/>
        <c:lblAlgn val="ctr"/>
        <c:lblOffset val="100"/>
        <c:noMultiLvlLbl val="0"/>
      </c:catAx>
      <c:valAx>
        <c:axId val="15564065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7726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'T9'!$C$7</c:f>
              <c:strCache>
                <c:ptCount val="1"/>
                <c:pt idx="0">
                  <c:v>Madres trabajadoras</c:v>
                </c:pt>
              </c:strCache>
            </c:strRef>
          </c:tx>
          <c:spPr>
            <a:ln w="28575" cap="rnd">
              <a:solidFill>
                <a:srgbClr val="FBBB27"/>
              </a:solidFill>
              <a:round/>
            </a:ln>
            <a:effectLst/>
          </c:spPr>
          <c:marker>
            <c:symbol val="none"/>
          </c:marker>
          <c:cat>
            <c:strRef>
              <c:f>'T9'!$B$9:$B$18</c:f>
              <c:strCache>
                <c:ptCount val="10"/>
                <c:pt idx="0">
                  <c:v>15- 20</c:v>
                </c:pt>
                <c:pt idx="1">
                  <c:v>21-25</c:v>
                </c:pt>
                <c:pt idx="2">
                  <c:v>26-30</c:v>
                </c:pt>
                <c:pt idx="3">
                  <c:v>31-35</c:v>
                </c:pt>
                <c:pt idx="4">
                  <c:v>36-40</c:v>
                </c:pt>
                <c:pt idx="5">
                  <c:v>41-45</c:v>
                </c:pt>
                <c:pt idx="6">
                  <c:v>46-50</c:v>
                </c:pt>
                <c:pt idx="7">
                  <c:v>51-55</c:v>
                </c:pt>
                <c:pt idx="8">
                  <c:v>56-60</c:v>
                </c:pt>
                <c:pt idx="9">
                  <c:v>Más de 60</c:v>
                </c:pt>
              </c:strCache>
            </c:strRef>
          </c:cat>
          <c:val>
            <c:numRef>
              <c:f>'T9'!$D$9:$D$18</c:f>
              <c:numCache>
                <c:formatCode>_(* #,##0.00_);_(* \(#,##0.00\);_(* "-"??_);_(@_)</c:formatCode>
                <c:ptCount val="10"/>
                <c:pt idx="0">
                  <c:v>4540.1222658440829</c:v>
                </c:pt>
                <c:pt idx="1">
                  <c:v>5105.0779861169895</c:v>
                </c:pt>
                <c:pt idx="2">
                  <c:v>6313.2371024833465</c:v>
                </c:pt>
                <c:pt idx="3">
                  <c:v>7122.6283452695061</c:v>
                </c:pt>
                <c:pt idx="4">
                  <c:v>7660.0221801431871</c:v>
                </c:pt>
                <c:pt idx="5">
                  <c:v>7488.918082387816</c:v>
                </c:pt>
                <c:pt idx="6">
                  <c:v>6670.7939146599429</c:v>
                </c:pt>
                <c:pt idx="7">
                  <c:v>6076.425724637681</c:v>
                </c:pt>
                <c:pt idx="8">
                  <c:v>6143.0855017100339</c:v>
                </c:pt>
                <c:pt idx="9">
                  <c:v>4462.0563370935633</c:v>
                </c:pt>
              </c:numCache>
            </c:numRef>
          </c:val>
          <c:smooth val="0"/>
          <c:extLst>
            <c:ext xmlns:c16="http://schemas.microsoft.com/office/drawing/2014/chart" uri="{C3380CC4-5D6E-409C-BE32-E72D297353CC}">
              <c16:uniqueId val="{00000000-9399-448B-A280-2A04082B5028}"/>
            </c:ext>
          </c:extLst>
        </c:ser>
        <c:ser>
          <c:idx val="1"/>
          <c:order val="1"/>
          <c:tx>
            <c:strRef>
              <c:f>'T9'!$E$7</c:f>
              <c:strCache>
                <c:ptCount val="1"/>
                <c:pt idx="0">
                  <c:v>Mujeres sin hijos</c:v>
                </c:pt>
              </c:strCache>
            </c:strRef>
          </c:tx>
          <c:spPr>
            <a:ln w="28575" cap="rnd">
              <a:solidFill>
                <a:srgbClr val="393D3F"/>
              </a:solidFill>
              <a:round/>
            </a:ln>
            <a:effectLst/>
          </c:spPr>
          <c:marker>
            <c:symbol val="none"/>
          </c:marker>
          <c:cat>
            <c:strRef>
              <c:f>'T9'!$B$9:$B$18</c:f>
              <c:strCache>
                <c:ptCount val="10"/>
                <c:pt idx="0">
                  <c:v>15- 20</c:v>
                </c:pt>
                <c:pt idx="1">
                  <c:v>21-25</c:v>
                </c:pt>
                <c:pt idx="2">
                  <c:v>26-30</c:v>
                </c:pt>
                <c:pt idx="3">
                  <c:v>31-35</c:v>
                </c:pt>
                <c:pt idx="4">
                  <c:v>36-40</c:v>
                </c:pt>
                <c:pt idx="5">
                  <c:v>41-45</c:v>
                </c:pt>
                <c:pt idx="6">
                  <c:v>46-50</c:v>
                </c:pt>
                <c:pt idx="7">
                  <c:v>51-55</c:v>
                </c:pt>
                <c:pt idx="8">
                  <c:v>56-60</c:v>
                </c:pt>
                <c:pt idx="9">
                  <c:v>Más de 60</c:v>
                </c:pt>
              </c:strCache>
            </c:strRef>
          </c:cat>
          <c:val>
            <c:numRef>
              <c:f>'T9'!$F$9:$F$18</c:f>
              <c:numCache>
                <c:formatCode>_(* #,##0.00_);_(* \(#,##0.00\);_(* "-"??_);_(@_)</c:formatCode>
                <c:ptCount val="10"/>
                <c:pt idx="0">
                  <c:v>4042.7264823361702</c:v>
                </c:pt>
                <c:pt idx="1">
                  <c:v>6414.0022876949743</c:v>
                </c:pt>
                <c:pt idx="2">
                  <c:v>8761.4334197065546</c:v>
                </c:pt>
                <c:pt idx="3">
                  <c:v>8196.0708895559237</c:v>
                </c:pt>
                <c:pt idx="4">
                  <c:v>8956.9725669497057</c:v>
                </c:pt>
                <c:pt idx="5">
                  <c:v>10337.533838312333</c:v>
                </c:pt>
                <c:pt idx="6">
                  <c:v>6791.1678004535152</c:v>
                </c:pt>
                <c:pt idx="7">
                  <c:v>11080.105748678141</c:v>
                </c:pt>
                <c:pt idx="8">
                  <c:v>8085.7111295222312</c:v>
                </c:pt>
                <c:pt idx="9">
                  <c:v>6574.3875034255962</c:v>
                </c:pt>
              </c:numCache>
            </c:numRef>
          </c:val>
          <c:smooth val="0"/>
          <c:extLst>
            <c:ext xmlns:c16="http://schemas.microsoft.com/office/drawing/2014/chart" uri="{C3380CC4-5D6E-409C-BE32-E72D297353CC}">
              <c16:uniqueId val="{00000001-9399-448B-A280-2A04082B5028}"/>
            </c:ext>
          </c:extLst>
        </c:ser>
        <c:dLbls>
          <c:showLegendKey val="0"/>
          <c:showVal val="0"/>
          <c:showCatName val="0"/>
          <c:showSerName val="0"/>
          <c:showPercent val="0"/>
          <c:showBubbleSize val="0"/>
        </c:dLbls>
        <c:smooth val="0"/>
        <c:axId val="728800143"/>
        <c:axId val="728797231"/>
      </c:lineChart>
      <c:catAx>
        <c:axId val="728800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728797231"/>
        <c:crosses val="autoZero"/>
        <c:auto val="1"/>
        <c:lblAlgn val="ctr"/>
        <c:lblOffset val="100"/>
        <c:noMultiLvlLbl val="0"/>
      </c:catAx>
      <c:valAx>
        <c:axId val="728797231"/>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7288001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'F22'!$B$11</c:f>
              <c:strCache>
                <c:ptCount val="1"/>
                <c:pt idx="0">
                  <c:v>Hombres</c:v>
                </c:pt>
              </c:strCache>
            </c:strRef>
          </c:tx>
          <c:spPr>
            <a:solidFill>
              <a:srgbClr val="FBBB2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'F22'!$A$13:$A$14</c:f>
              <c:strCache>
                <c:ptCount val="2"/>
                <c:pt idx="0">
                  <c:v>Empleadores</c:v>
                </c:pt>
                <c:pt idx="1">
                  <c:v>Trabajadores por cuenta propia</c:v>
                </c:pt>
              </c:strCache>
            </c:strRef>
          </c:cat>
          <c:val>
            <c:numRef>
              <c:f>'F22'!$B$13:$B$14</c:f>
              <c:numCache>
                <c:formatCode>_-* #,##0_-;\-* #,##0_-;_-* "-"??_-;_-@_-</c:formatCode>
                <c:ptCount val="2"/>
                <c:pt idx="0">
                  <c:v>153878</c:v>
                </c:pt>
                <c:pt idx="1">
                  <c:v>414246</c:v>
                </c:pt>
              </c:numCache>
            </c:numRef>
          </c:val>
          <c:extLst>
            <c:ext xmlns:c16="http://schemas.microsoft.com/office/drawing/2014/chart" uri="{C3380CC4-5D6E-409C-BE32-E72D297353CC}">
              <c16:uniqueId val="{00000000-F770-4813-B5A5-4EE0E2F33599}"/>
            </c:ext>
          </c:extLst>
        </c:ser>
        <c:ser>
          <c:idx val="1"/>
          <c:order val="1"/>
          <c:tx>
            <c:strRef>
              <c:f>'F22'!$C$11</c:f>
              <c:strCache>
                <c:ptCount val="1"/>
                <c:pt idx="0">
                  <c:v>Mujeres</c:v>
                </c:pt>
              </c:strCache>
            </c:strRef>
          </c:tx>
          <c:spPr>
            <a:solidFill>
              <a:srgbClr val="95682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'F22'!$A$13:$A$14</c:f>
              <c:strCache>
                <c:ptCount val="2"/>
                <c:pt idx="0">
                  <c:v>Empleadores</c:v>
                </c:pt>
                <c:pt idx="1">
                  <c:v>Trabajadores por cuenta propia</c:v>
                </c:pt>
              </c:strCache>
            </c:strRef>
          </c:cat>
          <c:val>
            <c:numRef>
              <c:f>'F22'!$C$13:$C$14</c:f>
              <c:numCache>
                <c:formatCode>_-* #,##0_-;\-* #,##0_-;_-* "-"??_-;_-@_-</c:formatCode>
                <c:ptCount val="2"/>
                <c:pt idx="0">
                  <c:v>43433</c:v>
                </c:pt>
                <c:pt idx="1">
                  <c:v>269083</c:v>
                </c:pt>
              </c:numCache>
            </c:numRef>
          </c:val>
          <c:extLst>
            <c:ext xmlns:c16="http://schemas.microsoft.com/office/drawing/2014/chart" uri="{C3380CC4-5D6E-409C-BE32-E72D297353CC}">
              <c16:uniqueId val="{00000001-F770-4813-B5A5-4EE0E2F33599}"/>
            </c:ext>
          </c:extLst>
        </c:ser>
        <c:dLbls>
          <c:dLblPos val="outEnd"/>
          <c:showLegendKey val="0"/>
          <c:showVal val="1"/>
          <c:showCatName val="0"/>
          <c:showSerName val="0"/>
          <c:showPercent val="0"/>
          <c:showBubbleSize val="0"/>
        </c:dLbls>
        <c:gapWidth val="182"/>
        <c:axId val="1234310015"/>
        <c:axId val="1234308351"/>
      </c:barChart>
      <c:catAx>
        <c:axId val="1234310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234308351"/>
        <c:crosses val="autoZero"/>
        <c:auto val="1"/>
        <c:lblAlgn val="ctr"/>
        <c:lblOffset val="100"/>
        <c:noMultiLvlLbl val="0"/>
      </c:catAx>
      <c:valAx>
        <c:axId val="1234308351"/>
        <c:scaling>
          <c:orientation val="minMax"/>
        </c:scaling>
        <c:delete val="0"/>
        <c:axPos val="b"/>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2343100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67171"/>
            </a:solidFill>
            <a:ln>
              <a:noFill/>
            </a:ln>
            <a:effectLst/>
          </c:spPr>
          <c:invertIfNegative val="0"/>
          <c:dPt>
            <c:idx val="12"/>
            <c:invertIfNegative val="0"/>
            <c:bubble3D val="0"/>
            <c:spPr>
              <a:solidFill>
                <a:srgbClr val="767171"/>
              </a:solidFill>
              <a:ln>
                <a:noFill/>
              </a:ln>
              <a:effectLst/>
            </c:spPr>
            <c:extLst>
              <c:ext xmlns:c16="http://schemas.microsoft.com/office/drawing/2014/chart" uri="{C3380CC4-5D6E-409C-BE32-E72D297353CC}">
                <c16:uniqueId val="{00000001-DF70-4445-9AB6-4F90D3E86FD6}"/>
              </c:ext>
            </c:extLst>
          </c:dPt>
          <c:dPt>
            <c:idx val="13"/>
            <c:invertIfNegative val="0"/>
            <c:bubble3D val="0"/>
            <c:spPr>
              <a:solidFill>
                <a:srgbClr val="FFC000"/>
              </a:solidFill>
              <a:ln>
                <a:noFill/>
              </a:ln>
              <a:effectLst/>
            </c:spPr>
            <c:extLst>
              <c:ext xmlns:c16="http://schemas.microsoft.com/office/drawing/2014/chart" uri="{C3380CC4-5D6E-409C-BE32-E72D297353CC}">
                <c16:uniqueId val="{00000003-DF70-4445-9AB6-4F90D3E86FD6}"/>
              </c:ext>
            </c:extLst>
          </c:dPt>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'F23'!$A$6:$A$19</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strCache>
            </c:strRef>
          </c:cat>
          <c:val>
            <c:numRef>
              <c:f>'F23'!$B$6:$B$19</c:f>
              <c:numCache>
                <c:formatCode>_-* #,##0_-;\-* #,##0_-;_-* "-"??_-;_-@_-</c:formatCode>
                <c:ptCount val="14"/>
                <c:pt idx="0">
                  <c:v>3614</c:v>
                </c:pt>
                <c:pt idx="1">
                  <c:v>3777</c:v>
                </c:pt>
                <c:pt idx="2">
                  <c:v>3988</c:v>
                </c:pt>
                <c:pt idx="3">
                  <c:v>4963</c:v>
                </c:pt>
                <c:pt idx="4">
                  <c:v>3881</c:v>
                </c:pt>
                <c:pt idx="5">
                  <c:v>5042</c:v>
                </c:pt>
                <c:pt idx="6">
                  <c:v>5168</c:v>
                </c:pt>
                <c:pt idx="7">
                  <c:v>5058</c:v>
                </c:pt>
                <c:pt idx="8">
                  <c:v>5080</c:v>
                </c:pt>
                <c:pt idx="9">
                  <c:v>3942</c:v>
                </c:pt>
                <c:pt idx="10">
                  <c:v>5194</c:v>
                </c:pt>
                <c:pt idx="11">
                  <c:v>5692</c:v>
                </c:pt>
                <c:pt idx="12">
                  <c:v>5351</c:v>
                </c:pt>
                <c:pt idx="13">
                  <c:v>5652</c:v>
                </c:pt>
              </c:numCache>
            </c:numRef>
          </c:val>
          <c:extLst>
            <c:ext xmlns:c16="http://schemas.microsoft.com/office/drawing/2014/chart" uri="{C3380CC4-5D6E-409C-BE32-E72D297353CC}">
              <c16:uniqueId val="{00000004-DF70-4445-9AB6-4F90D3E86FD6}"/>
            </c:ext>
          </c:extLst>
        </c:ser>
        <c:dLbls>
          <c:showLegendKey val="0"/>
          <c:showVal val="0"/>
          <c:showCatName val="0"/>
          <c:showSerName val="0"/>
          <c:showPercent val="0"/>
          <c:showBubbleSize val="0"/>
        </c:dLbls>
        <c:gapWidth val="150"/>
        <c:axId val="140052736"/>
        <c:axId val="140062720"/>
      </c:barChart>
      <c:catAx>
        <c:axId val="140052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40062720"/>
        <c:crosses val="autoZero"/>
        <c:auto val="1"/>
        <c:lblAlgn val="ctr"/>
        <c:lblOffset val="100"/>
        <c:noMultiLvlLbl val="0"/>
      </c:catAx>
      <c:valAx>
        <c:axId val="140062720"/>
        <c:scaling>
          <c:orientation val="minMax"/>
        </c:scaling>
        <c:delete val="1"/>
        <c:axPos val="l"/>
        <c:numFmt formatCode="_-* #,##0_-;\-* #,##0_-;_-* &quot;-&quot;??_-;_-@_-" sourceLinked="1"/>
        <c:majorTickMark val="none"/>
        <c:minorTickMark val="none"/>
        <c:tickLblPos val="nextTo"/>
        <c:crossAx val="14005273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682523267838676E-2"/>
          <c:y val="2.9207740051113547E-2"/>
          <c:w val="0.96208204067562908"/>
          <c:h val="0.80405171149882282"/>
        </c:manualLayout>
      </c:layout>
      <c:barChart>
        <c:barDir val="col"/>
        <c:grouping val="clustered"/>
        <c:varyColors val="0"/>
        <c:ser>
          <c:idx val="0"/>
          <c:order val="0"/>
          <c:spPr>
            <a:solidFill>
              <a:schemeClr val="tx1">
                <a:lumMod val="65000"/>
                <a:lumOff val="35000"/>
              </a:schemeClr>
            </a:solidFill>
            <a:ln>
              <a:noFill/>
            </a:ln>
            <a:effectLst/>
          </c:spPr>
          <c:invertIfNegative val="0"/>
          <c:dPt>
            <c:idx val="8"/>
            <c:invertIfNegative val="0"/>
            <c:bubble3D val="0"/>
            <c:spPr>
              <a:solidFill>
                <a:srgbClr val="FFC000"/>
              </a:solidFill>
              <a:ln>
                <a:noFill/>
              </a:ln>
              <a:effectLst/>
            </c:spPr>
            <c:extLst>
              <c:ext xmlns:c16="http://schemas.microsoft.com/office/drawing/2014/chart" uri="{C3380CC4-5D6E-409C-BE32-E72D297353CC}">
                <c16:uniqueId val="{00000001-13B2-497A-AD0E-2FBB3F40618C}"/>
              </c:ext>
            </c:extLst>
          </c:dPt>
          <c:dPt>
            <c:idx val="9"/>
            <c:invertIfNegative val="0"/>
            <c:bubble3D val="0"/>
            <c:spPr>
              <a:solidFill>
                <a:srgbClr val="FFC000"/>
              </a:solidFill>
              <a:ln>
                <a:noFill/>
              </a:ln>
              <a:effectLst/>
            </c:spPr>
            <c:extLst>
              <c:ext xmlns:c16="http://schemas.microsoft.com/office/drawing/2014/chart" uri="{C3380CC4-5D6E-409C-BE32-E72D297353CC}">
                <c16:uniqueId val="{00000003-13B2-497A-AD0E-2FBB3F40618C}"/>
              </c:ext>
            </c:extLst>
          </c:dPt>
          <c:dPt>
            <c:idx val="10"/>
            <c:invertIfNegative val="0"/>
            <c:bubble3D val="0"/>
            <c:spPr>
              <a:solidFill>
                <a:srgbClr val="FFC000"/>
              </a:solidFill>
              <a:ln>
                <a:noFill/>
              </a:ln>
              <a:effectLst/>
            </c:spPr>
            <c:extLst>
              <c:ext xmlns:c16="http://schemas.microsoft.com/office/drawing/2014/chart" uri="{C3380CC4-5D6E-409C-BE32-E72D297353CC}">
                <c16:uniqueId val="{00000005-13B2-497A-AD0E-2FBB3F40618C}"/>
              </c:ext>
            </c:extLst>
          </c:dPt>
          <c:dPt>
            <c:idx val="11"/>
            <c:invertIfNegative val="0"/>
            <c:bubble3D val="0"/>
            <c:spPr>
              <a:solidFill>
                <a:srgbClr val="FFC000"/>
              </a:solidFill>
              <a:ln>
                <a:noFill/>
              </a:ln>
              <a:effectLst/>
            </c:spPr>
            <c:extLst>
              <c:ext xmlns:c16="http://schemas.microsoft.com/office/drawing/2014/chart" uri="{C3380CC4-5D6E-409C-BE32-E72D297353CC}">
                <c16:uniqueId val="{00000007-13B2-497A-AD0E-2FBB3F40618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'F24'!$C$7:$N$7</c:f>
              <c:strCache>
                <c:ptCount val="12"/>
                <c:pt idx="0">
                  <c:v>I Trimestre 2018</c:v>
                </c:pt>
                <c:pt idx="1">
                  <c:v>II Trimestre 2018</c:v>
                </c:pt>
                <c:pt idx="2">
                  <c:v>III Trimestre 2018</c:v>
                </c:pt>
                <c:pt idx="3">
                  <c:v>IV Trimestre 2018</c:v>
                </c:pt>
                <c:pt idx="4">
                  <c:v>I Trimestre 2019</c:v>
                </c:pt>
                <c:pt idx="5">
                  <c:v>II Trimestre 2019</c:v>
                </c:pt>
                <c:pt idx="6">
                  <c:v>III Trimestre 2019</c:v>
                </c:pt>
                <c:pt idx="7">
                  <c:v>IV Trimestre 2019</c:v>
                </c:pt>
                <c:pt idx="8">
                  <c:v>I Trimestre 2020</c:v>
                </c:pt>
                <c:pt idx="9">
                  <c:v>II Trimestre 2020</c:v>
                </c:pt>
                <c:pt idx="10">
                  <c:v>III Trimestre 2020</c:v>
                </c:pt>
                <c:pt idx="11">
                  <c:v>IV Trimestre 2020</c:v>
                </c:pt>
              </c:strCache>
            </c:strRef>
          </c:cat>
          <c:val>
            <c:numRef>
              <c:f>'F24'!$C$8:$N$8</c:f>
              <c:numCache>
                <c:formatCode>_-* #,##0_-;\-* #,##0_-;_-* "-"??_-;_-@_-</c:formatCode>
                <c:ptCount val="12"/>
                <c:pt idx="0">
                  <c:v>4735.5280000000002</c:v>
                </c:pt>
                <c:pt idx="1">
                  <c:v>5443.2780000000002</c:v>
                </c:pt>
                <c:pt idx="2">
                  <c:v>5144.45</c:v>
                </c:pt>
                <c:pt idx="3">
                  <c:v>5692.1509999999998</c:v>
                </c:pt>
                <c:pt idx="4">
                  <c:v>5025.8599999999997</c:v>
                </c:pt>
                <c:pt idx="5">
                  <c:v>5716.64</c:v>
                </c:pt>
                <c:pt idx="6">
                  <c:v>5455.3329999999996</c:v>
                </c:pt>
                <c:pt idx="7">
                  <c:v>5350.5919999999996</c:v>
                </c:pt>
                <c:pt idx="8">
                  <c:v>5035.2650000000003</c:v>
                </c:pt>
                <c:pt idx="9">
                  <c:v>4321.3289999999997</c:v>
                </c:pt>
                <c:pt idx="10">
                  <c:v>4964.9110000000001</c:v>
                </c:pt>
                <c:pt idx="11">
                  <c:v>5652.1009999999997</c:v>
                </c:pt>
              </c:numCache>
            </c:numRef>
          </c:val>
          <c:extLst>
            <c:ext xmlns:c16="http://schemas.microsoft.com/office/drawing/2014/chart" uri="{C3380CC4-5D6E-409C-BE32-E72D297353CC}">
              <c16:uniqueId val="{00000008-13B2-497A-AD0E-2FBB3F40618C}"/>
            </c:ext>
          </c:extLst>
        </c:ser>
        <c:dLbls>
          <c:showLegendKey val="0"/>
          <c:showVal val="0"/>
          <c:showCatName val="0"/>
          <c:showSerName val="0"/>
          <c:showPercent val="0"/>
          <c:showBubbleSize val="0"/>
        </c:dLbls>
        <c:gapWidth val="219"/>
        <c:overlap val="-27"/>
        <c:axId val="405148560"/>
        <c:axId val="405150528"/>
      </c:barChart>
      <c:catAx>
        <c:axId val="40514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05150528"/>
        <c:crosses val="autoZero"/>
        <c:auto val="1"/>
        <c:lblAlgn val="ctr"/>
        <c:lblOffset val="100"/>
        <c:noMultiLvlLbl val="0"/>
      </c:catAx>
      <c:valAx>
        <c:axId val="405150528"/>
        <c:scaling>
          <c:orientation val="minMax"/>
        </c:scaling>
        <c:delete val="1"/>
        <c:axPos val="l"/>
        <c:numFmt formatCode="_-* #,##0_-;\-* #,##0_-;_-* &quot;-&quot;??_-;_-@_-" sourceLinked="1"/>
        <c:majorTickMark val="none"/>
        <c:minorTickMark val="none"/>
        <c:tickLblPos val="nextTo"/>
        <c:crossAx val="4051485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67171"/>
            </a:solidFill>
            <a:ln>
              <a:noFill/>
            </a:ln>
            <a:effectLst/>
          </c:spPr>
          <c:invertIfNegative val="0"/>
          <c:dPt>
            <c:idx val="0"/>
            <c:invertIfNegative val="0"/>
            <c:bubble3D val="0"/>
            <c:spPr>
              <a:solidFill>
                <a:srgbClr val="767171"/>
              </a:solidFill>
              <a:ln>
                <a:noFill/>
              </a:ln>
              <a:effectLst/>
            </c:spPr>
            <c:extLst>
              <c:ext xmlns:c16="http://schemas.microsoft.com/office/drawing/2014/chart" uri="{C3380CC4-5D6E-409C-BE32-E72D297353CC}">
                <c16:uniqueId val="{00000001-09AD-4908-BE36-1D4F5C3259F7}"/>
              </c:ext>
            </c:extLst>
          </c:dPt>
          <c:dPt>
            <c:idx val="1"/>
            <c:invertIfNegative val="0"/>
            <c:bubble3D val="0"/>
            <c:spPr>
              <a:solidFill>
                <a:srgbClr val="767171"/>
              </a:solidFill>
              <a:ln>
                <a:noFill/>
              </a:ln>
              <a:effectLst/>
            </c:spPr>
            <c:extLst>
              <c:ext xmlns:c16="http://schemas.microsoft.com/office/drawing/2014/chart" uri="{C3380CC4-5D6E-409C-BE32-E72D297353CC}">
                <c16:uniqueId val="{00000003-09AD-4908-BE36-1D4F5C3259F7}"/>
              </c:ext>
            </c:extLst>
          </c:dPt>
          <c:dPt>
            <c:idx val="2"/>
            <c:invertIfNegative val="0"/>
            <c:bubble3D val="0"/>
            <c:spPr>
              <a:solidFill>
                <a:srgbClr val="767171"/>
              </a:solidFill>
              <a:ln>
                <a:noFill/>
              </a:ln>
              <a:effectLst/>
            </c:spPr>
            <c:extLst>
              <c:ext xmlns:c16="http://schemas.microsoft.com/office/drawing/2014/chart" uri="{C3380CC4-5D6E-409C-BE32-E72D297353CC}">
                <c16:uniqueId val="{00000005-09AD-4908-BE36-1D4F5C3259F7}"/>
              </c:ext>
            </c:extLst>
          </c:dPt>
          <c:dPt>
            <c:idx val="3"/>
            <c:invertIfNegative val="0"/>
            <c:bubble3D val="0"/>
            <c:spPr>
              <a:solidFill>
                <a:srgbClr val="767171"/>
              </a:solidFill>
              <a:ln>
                <a:noFill/>
              </a:ln>
              <a:effectLst/>
            </c:spPr>
            <c:extLst>
              <c:ext xmlns:c16="http://schemas.microsoft.com/office/drawing/2014/chart" uri="{C3380CC4-5D6E-409C-BE32-E72D297353CC}">
                <c16:uniqueId val="{00000007-09AD-4908-BE36-1D4F5C3259F7}"/>
              </c:ext>
            </c:extLst>
          </c:dPt>
          <c:dPt>
            <c:idx val="4"/>
            <c:invertIfNegative val="0"/>
            <c:bubble3D val="0"/>
            <c:spPr>
              <a:solidFill>
                <a:srgbClr val="767171"/>
              </a:solidFill>
              <a:ln>
                <a:noFill/>
              </a:ln>
              <a:effectLst/>
            </c:spPr>
            <c:extLst>
              <c:ext xmlns:c16="http://schemas.microsoft.com/office/drawing/2014/chart" uri="{C3380CC4-5D6E-409C-BE32-E72D297353CC}">
                <c16:uniqueId val="{00000009-09AD-4908-BE36-1D4F5C3259F7}"/>
              </c:ext>
            </c:extLst>
          </c:dPt>
          <c:dPt>
            <c:idx val="5"/>
            <c:invertIfNegative val="0"/>
            <c:bubble3D val="0"/>
            <c:spPr>
              <a:solidFill>
                <a:srgbClr val="767171"/>
              </a:solidFill>
              <a:ln>
                <a:noFill/>
              </a:ln>
              <a:effectLst/>
            </c:spPr>
            <c:extLst>
              <c:ext xmlns:c16="http://schemas.microsoft.com/office/drawing/2014/chart" uri="{C3380CC4-5D6E-409C-BE32-E72D297353CC}">
                <c16:uniqueId val="{0000000B-09AD-4908-BE36-1D4F5C3259F7}"/>
              </c:ext>
            </c:extLst>
          </c:dPt>
          <c:dPt>
            <c:idx val="6"/>
            <c:invertIfNegative val="0"/>
            <c:bubble3D val="0"/>
            <c:spPr>
              <a:solidFill>
                <a:srgbClr val="767171"/>
              </a:solidFill>
              <a:ln>
                <a:noFill/>
              </a:ln>
              <a:effectLst/>
            </c:spPr>
            <c:extLst>
              <c:ext xmlns:c16="http://schemas.microsoft.com/office/drawing/2014/chart" uri="{C3380CC4-5D6E-409C-BE32-E72D297353CC}">
                <c16:uniqueId val="{0000000D-09AD-4908-BE36-1D4F5C3259F7}"/>
              </c:ext>
            </c:extLst>
          </c:dPt>
          <c:dPt>
            <c:idx val="7"/>
            <c:invertIfNegative val="0"/>
            <c:bubble3D val="0"/>
            <c:spPr>
              <a:solidFill>
                <a:srgbClr val="767171"/>
              </a:solidFill>
              <a:ln>
                <a:noFill/>
              </a:ln>
              <a:effectLst/>
            </c:spPr>
            <c:extLst>
              <c:ext xmlns:c16="http://schemas.microsoft.com/office/drawing/2014/chart" uri="{C3380CC4-5D6E-409C-BE32-E72D297353CC}">
                <c16:uniqueId val="{0000000F-09AD-4908-BE36-1D4F5C3259F7}"/>
              </c:ext>
            </c:extLst>
          </c:dPt>
          <c:dPt>
            <c:idx val="8"/>
            <c:invertIfNegative val="0"/>
            <c:bubble3D val="0"/>
            <c:spPr>
              <a:solidFill>
                <a:srgbClr val="767171"/>
              </a:solidFill>
              <a:ln>
                <a:noFill/>
              </a:ln>
              <a:effectLst/>
            </c:spPr>
            <c:extLst>
              <c:ext xmlns:c16="http://schemas.microsoft.com/office/drawing/2014/chart" uri="{C3380CC4-5D6E-409C-BE32-E72D297353CC}">
                <c16:uniqueId val="{00000011-09AD-4908-BE36-1D4F5C3259F7}"/>
              </c:ext>
            </c:extLst>
          </c:dPt>
          <c:dPt>
            <c:idx val="9"/>
            <c:invertIfNegative val="0"/>
            <c:bubble3D val="0"/>
            <c:spPr>
              <a:solidFill>
                <a:srgbClr val="767171"/>
              </a:solidFill>
              <a:ln>
                <a:noFill/>
              </a:ln>
              <a:effectLst/>
            </c:spPr>
            <c:extLst>
              <c:ext xmlns:c16="http://schemas.microsoft.com/office/drawing/2014/chart" uri="{C3380CC4-5D6E-409C-BE32-E72D297353CC}">
                <c16:uniqueId val="{00000013-09AD-4908-BE36-1D4F5C3259F7}"/>
              </c:ext>
            </c:extLst>
          </c:dPt>
          <c:dPt>
            <c:idx val="10"/>
            <c:invertIfNegative val="0"/>
            <c:bubble3D val="0"/>
            <c:spPr>
              <a:solidFill>
                <a:srgbClr val="767171"/>
              </a:solidFill>
              <a:ln>
                <a:noFill/>
              </a:ln>
              <a:effectLst/>
            </c:spPr>
            <c:extLst>
              <c:ext xmlns:c16="http://schemas.microsoft.com/office/drawing/2014/chart" uri="{C3380CC4-5D6E-409C-BE32-E72D297353CC}">
                <c16:uniqueId val="{00000015-09AD-4908-BE36-1D4F5C3259F7}"/>
              </c:ext>
            </c:extLst>
          </c:dPt>
          <c:dPt>
            <c:idx val="11"/>
            <c:invertIfNegative val="0"/>
            <c:bubble3D val="0"/>
            <c:spPr>
              <a:solidFill>
                <a:srgbClr val="767171"/>
              </a:solidFill>
              <a:ln>
                <a:noFill/>
              </a:ln>
              <a:effectLst/>
            </c:spPr>
            <c:extLst>
              <c:ext xmlns:c16="http://schemas.microsoft.com/office/drawing/2014/chart" uri="{C3380CC4-5D6E-409C-BE32-E72D297353CC}">
                <c16:uniqueId val="{00000017-09AD-4908-BE36-1D4F5C3259F7}"/>
              </c:ext>
            </c:extLst>
          </c:dPt>
          <c:dPt>
            <c:idx val="12"/>
            <c:invertIfNegative val="0"/>
            <c:bubble3D val="0"/>
            <c:spPr>
              <a:solidFill>
                <a:srgbClr val="767171"/>
              </a:solidFill>
              <a:ln>
                <a:noFill/>
              </a:ln>
              <a:effectLst/>
            </c:spPr>
            <c:extLst>
              <c:ext xmlns:c16="http://schemas.microsoft.com/office/drawing/2014/chart" uri="{C3380CC4-5D6E-409C-BE32-E72D297353CC}">
                <c16:uniqueId val="{00000019-09AD-4908-BE36-1D4F5C3259F7}"/>
              </c:ext>
            </c:extLst>
          </c:dPt>
          <c:dPt>
            <c:idx val="13"/>
            <c:invertIfNegative val="0"/>
            <c:bubble3D val="0"/>
            <c:spPr>
              <a:solidFill>
                <a:srgbClr val="767171"/>
              </a:solidFill>
              <a:ln>
                <a:noFill/>
              </a:ln>
              <a:effectLst/>
            </c:spPr>
            <c:extLst>
              <c:ext xmlns:c16="http://schemas.microsoft.com/office/drawing/2014/chart" uri="{C3380CC4-5D6E-409C-BE32-E72D297353CC}">
                <c16:uniqueId val="{0000001B-09AD-4908-BE36-1D4F5C3259F7}"/>
              </c:ext>
            </c:extLst>
          </c:dPt>
          <c:dPt>
            <c:idx val="14"/>
            <c:invertIfNegative val="0"/>
            <c:bubble3D val="0"/>
            <c:spPr>
              <a:solidFill>
                <a:srgbClr val="767171"/>
              </a:solidFill>
              <a:ln>
                <a:noFill/>
              </a:ln>
              <a:effectLst/>
            </c:spPr>
            <c:extLst>
              <c:ext xmlns:c16="http://schemas.microsoft.com/office/drawing/2014/chart" uri="{C3380CC4-5D6E-409C-BE32-E72D297353CC}">
                <c16:uniqueId val="{0000001D-09AD-4908-BE36-1D4F5C3259F7}"/>
              </c:ext>
            </c:extLst>
          </c:dPt>
          <c:dPt>
            <c:idx val="15"/>
            <c:invertIfNegative val="0"/>
            <c:bubble3D val="0"/>
            <c:spPr>
              <a:solidFill>
                <a:srgbClr val="767171"/>
              </a:solidFill>
              <a:ln>
                <a:noFill/>
              </a:ln>
              <a:effectLst/>
            </c:spPr>
            <c:extLst>
              <c:ext xmlns:c16="http://schemas.microsoft.com/office/drawing/2014/chart" uri="{C3380CC4-5D6E-409C-BE32-E72D297353CC}">
                <c16:uniqueId val="{0000001F-09AD-4908-BE36-1D4F5C3259F7}"/>
              </c:ext>
            </c:extLst>
          </c:dPt>
          <c:dPt>
            <c:idx val="16"/>
            <c:invertIfNegative val="0"/>
            <c:bubble3D val="0"/>
            <c:spPr>
              <a:solidFill>
                <a:srgbClr val="767171"/>
              </a:solidFill>
              <a:ln>
                <a:noFill/>
              </a:ln>
              <a:effectLst/>
            </c:spPr>
            <c:extLst>
              <c:ext xmlns:c16="http://schemas.microsoft.com/office/drawing/2014/chart" uri="{C3380CC4-5D6E-409C-BE32-E72D297353CC}">
                <c16:uniqueId val="{00000021-09AD-4908-BE36-1D4F5C3259F7}"/>
              </c:ext>
            </c:extLst>
          </c:dPt>
          <c:dPt>
            <c:idx val="17"/>
            <c:invertIfNegative val="0"/>
            <c:bubble3D val="0"/>
            <c:spPr>
              <a:solidFill>
                <a:srgbClr val="767171"/>
              </a:solidFill>
              <a:ln>
                <a:noFill/>
              </a:ln>
              <a:effectLst/>
            </c:spPr>
            <c:extLst>
              <c:ext xmlns:c16="http://schemas.microsoft.com/office/drawing/2014/chart" uri="{C3380CC4-5D6E-409C-BE32-E72D297353CC}">
                <c16:uniqueId val="{00000023-09AD-4908-BE36-1D4F5C3259F7}"/>
              </c:ext>
            </c:extLst>
          </c:dPt>
          <c:dPt>
            <c:idx val="18"/>
            <c:invertIfNegative val="0"/>
            <c:bubble3D val="0"/>
            <c:spPr>
              <a:solidFill>
                <a:srgbClr val="767171"/>
              </a:solidFill>
              <a:ln>
                <a:noFill/>
              </a:ln>
              <a:effectLst/>
            </c:spPr>
            <c:extLst>
              <c:ext xmlns:c16="http://schemas.microsoft.com/office/drawing/2014/chart" uri="{C3380CC4-5D6E-409C-BE32-E72D297353CC}">
                <c16:uniqueId val="{00000025-09AD-4908-BE36-1D4F5C3259F7}"/>
              </c:ext>
            </c:extLst>
          </c:dPt>
          <c:dPt>
            <c:idx val="25"/>
            <c:invertIfNegative val="0"/>
            <c:bubble3D val="0"/>
            <c:spPr>
              <a:solidFill>
                <a:srgbClr val="FFC000"/>
              </a:solidFill>
              <a:ln>
                <a:noFill/>
              </a:ln>
              <a:effectLst/>
            </c:spPr>
            <c:extLst>
              <c:ext xmlns:c16="http://schemas.microsoft.com/office/drawing/2014/chart" uri="{C3380CC4-5D6E-409C-BE32-E72D297353CC}">
                <c16:uniqueId val="{00000027-09AD-4908-BE36-1D4F5C3259F7}"/>
              </c:ext>
            </c:extLst>
          </c:dPt>
          <c:dPt>
            <c:idx val="26"/>
            <c:invertIfNegative val="0"/>
            <c:bubble3D val="0"/>
            <c:spPr>
              <a:solidFill>
                <a:srgbClr val="767171"/>
              </a:solidFill>
              <a:ln>
                <a:noFill/>
              </a:ln>
              <a:effectLst/>
            </c:spPr>
            <c:extLst>
              <c:ext xmlns:c16="http://schemas.microsoft.com/office/drawing/2014/chart" uri="{C3380CC4-5D6E-409C-BE32-E72D297353CC}">
                <c16:uniqueId val="{00000029-09AD-4908-BE36-1D4F5C3259F7}"/>
              </c:ext>
            </c:extLst>
          </c:dPt>
          <c:dPt>
            <c:idx val="29"/>
            <c:invertIfNegative val="0"/>
            <c:bubble3D val="0"/>
            <c:spPr>
              <a:solidFill>
                <a:srgbClr val="767171"/>
              </a:solidFill>
              <a:ln>
                <a:noFill/>
              </a:ln>
              <a:effectLst/>
            </c:spPr>
            <c:extLst>
              <c:ext xmlns:c16="http://schemas.microsoft.com/office/drawing/2014/chart" uri="{C3380CC4-5D6E-409C-BE32-E72D297353CC}">
                <c16:uniqueId val="{0000002B-09AD-4908-BE36-1D4F5C3259F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'F25'!$B$5:$B$36</c:f>
              <c:strCache>
                <c:ptCount val="32"/>
                <c:pt idx="0">
                  <c:v>Quintana Roo</c:v>
                </c:pt>
                <c:pt idx="1">
                  <c:v>Nayarit</c:v>
                </c:pt>
                <c:pt idx="2">
                  <c:v>Baja California Sur</c:v>
                </c:pt>
                <c:pt idx="3">
                  <c:v>Oaxaca</c:v>
                </c:pt>
                <c:pt idx="4">
                  <c:v>Chiapas</c:v>
                </c:pt>
                <c:pt idx="5">
                  <c:v>Colima</c:v>
                </c:pt>
                <c:pt idx="6">
                  <c:v>Yucatán</c:v>
                </c:pt>
                <c:pt idx="7">
                  <c:v>Guerrero</c:v>
                </c:pt>
                <c:pt idx="8">
                  <c:v>Hidalgo</c:v>
                </c:pt>
                <c:pt idx="9">
                  <c:v>Tlaxcala</c:v>
                </c:pt>
                <c:pt idx="10">
                  <c:v>Sinaloa</c:v>
                </c:pt>
                <c:pt idx="11">
                  <c:v>CDMX</c:v>
                </c:pt>
                <c:pt idx="12">
                  <c:v>Durango</c:v>
                </c:pt>
                <c:pt idx="13">
                  <c:v>Morelos</c:v>
                </c:pt>
                <c:pt idx="14">
                  <c:v>Zacatecas</c:v>
                </c:pt>
                <c:pt idx="15">
                  <c:v>Tabasco</c:v>
                </c:pt>
                <c:pt idx="16">
                  <c:v>Veracruz</c:v>
                </c:pt>
                <c:pt idx="17">
                  <c:v>Michoacán</c:v>
                </c:pt>
                <c:pt idx="18">
                  <c:v>Campeche</c:v>
                </c:pt>
                <c:pt idx="19">
                  <c:v>Querétaro</c:v>
                </c:pt>
                <c:pt idx="20">
                  <c:v>Aguascalientes</c:v>
                </c:pt>
                <c:pt idx="21">
                  <c:v>Estado de México</c:v>
                </c:pt>
                <c:pt idx="22">
                  <c:v>San Luis Potosí</c:v>
                </c:pt>
                <c:pt idx="23">
                  <c:v>Puebla</c:v>
                </c:pt>
                <c:pt idx="24">
                  <c:v>Sonora</c:v>
                </c:pt>
                <c:pt idx="25">
                  <c:v>Jalisco</c:v>
                </c:pt>
                <c:pt idx="26">
                  <c:v>Guanajuato</c:v>
                </c:pt>
                <c:pt idx="27">
                  <c:v>Tamaulipas</c:v>
                </c:pt>
                <c:pt idx="28">
                  <c:v>Nuevo León</c:v>
                </c:pt>
                <c:pt idx="29">
                  <c:v>Baja California</c:v>
                </c:pt>
                <c:pt idx="30">
                  <c:v>Coahuila</c:v>
                </c:pt>
                <c:pt idx="31">
                  <c:v>Chihuahua</c:v>
                </c:pt>
              </c:strCache>
            </c:strRef>
          </c:cat>
          <c:val>
            <c:numRef>
              <c:f>'F25'!$C$5:$C$36</c:f>
              <c:numCache>
                <c:formatCode>_-* #,##0_-;\-* #,##0_-;_-* "-"??_-;_-@_-</c:formatCode>
                <c:ptCount val="32"/>
                <c:pt idx="0" formatCode="_-* #,##0.0_-;\-* #,##0.0_-;_-* &quot;-&quot;??_-;_-@_-">
                  <c:v>0.34499999999999997</c:v>
                </c:pt>
                <c:pt idx="1">
                  <c:v>46</c:v>
                </c:pt>
                <c:pt idx="2">
                  <c:v>72</c:v>
                </c:pt>
                <c:pt idx="3">
                  <c:v>145</c:v>
                </c:pt>
                <c:pt idx="4">
                  <c:v>164</c:v>
                </c:pt>
                <c:pt idx="5">
                  <c:v>191</c:v>
                </c:pt>
                <c:pt idx="6">
                  <c:v>251</c:v>
                </c:pt>
                <c:pt idx="7">
                  <c:v>283</c:v>
                </c:pt>
                <c:pt idx="8">
                  <c:v>286</c:v>
                </c:pt>
                <c:pt idx="9">
                  <c:v>413</c:v>
                </c:pt>
                <c:pt idx="10">
                  <c:v>471</c:v>
                </c:pt>
                <c:pt idx="11">
                  <c:v>564</c:v>
                </c:pt>
                <c:pt idx="12">
                  <c:v>739</c:v>
                </c:pt>
                <c:pt idx="13">
                  <c:v>791</c:v>
                </c:pt>
                <c:pt idx="14">
                  <c:v>1141</c:v>
                </c:pt>
                <c:pt idx="15">
                  <c:v>1179</c:v>
                </c:pt>
                <c:pt idx="16">
                  <c:v>1195</c:v>
                </c:pt>
                <c:pt idx="17">
                  <c:v>1424</c:v>
                </c:pt>
                <c:pt idx="18">
                  <c:v>2753</c:v>
                </c:pt>
                <c:pt idx="19">
                  <c:v>3554</c:v>
                </c:pt>
                <c:pt idx="20">
                  <c:v>3903</c:v>
                </c:pt>
                <c:pt idx="21">
                  <c:v>4084</c:v>
                </c:pt>
                <c:pt idx="22">
                  <c:v>4176</c:v>
                </c:pt>
                <c:pt idx="23">
                  <c:v>4193</c:v>
                </c:pt>
                <c:pt idx="24">
                  <c:v>4670</c:v>
                </c:pt>
                <c:pt idx="25">
                  <c:v>5652</c:v>
                </c:pt>
                <c:pt idx="26">
                  <c:v>7545</c:v>
                </c:pt>
                <c:pt idx="27">
                  <c:v>7996</c:v>
                </c:pt>
                <c:pt idx="28">
                  <c:v>10017</c:v>
                </c:pt>
                <c:pt idx="29">
                  <c:v>12499</c:v>
                </c:pt>
                <c:pt idx="30">
                  <c:v>13830</c:v>
                </c:pt>
                <c:pt idx="31">
                  <c:v>15956</c:v>
                </c:pt>
              </c:numCache>
            </c:numRef>
          </c:val>
          <c:extLst>
            <c:ext xmlns:c16="http://schemas.microsoft.com/office/drawing/2014/chart" uri="{C3380CC4-5D6E-409C-BE32-E72D297353CC}">
              <c16:uniqueId val="{0000002C-09AD-4908-BE36-1D4F5C3259F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0"/>
        <c:axPos val="b"/>
        <c:numFmt formatCode="_-* #,##0.0_-;\-* #,##0.0_-;_-* &quot;-&quot;??_-;_-@_-"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67171"/>
            </a:solidFill>
            <a:ln>
              <a:noFill/>
            </a:ln>
            <a:effectLst/>
          </c:spPr>
          <c:invertIfNegative val="0"/>
          <c:dPt>
            <c:idx val="0"/>
            <c:invertIfNegative val="0"/>
            <c:bubble3D val="0"/>
            <c:spPr>
              <a:solidFill>
                <a:srgbClr val="767171"/>
              </a:solidFill>
              <a:ln>
                <a:noFill/>
              </a:ln>
              <a:effectLst/>
            </c:spPr>
            <c:extLst>
              <c:ext xmlns:c16="http://schemas.microsoft.com/office/drawing/2014/chart" uri="{C3380CC4-5D6E-409C-BE32-E72D297353CC}">
                <c16:uniqueId val="{00000001-CBE8-4B1A-AE23-D4D450F0437F}"/>
              </c:ext>
            </c:extLst>
          </c:dPt>
          <c:dPt>
            <c:idx val="1"/>
            <c:invertIfNegative val="0"/>
            <c:bubble3D val="0"/>
            <c:spPr>
              <a:solidFill>
                <a:srgbClr val="767171"/>
              </a:solidFill>
              <a:ln>
                <a:noFill/>
              </a:ln>
              <a:effectLst/>
            </c:spPr>
            <c:extLst>
              <c:ext xmlns:c16="http://schemas.microsoft.com/office/drawing/2014/chart" uri="{C3380CC4-5D6E-409C-BE32-E72D297353CC}">
                <c16:uniqueId val="{00000003-CBE8-4B1A-AE23-D4D450F0437F}"/>
              </c:ext>
            </c:extLst>
          </c:dPt>
          <c:dPt>
            <c:idx val="2"/>
            <c:invertIfNegative val="0"/>
            <c:bubble3D val="0"/>
            <c:spPr>
              <a:solidFill>
                <a:srgbClr val="767171"/>
              </a:solidFill>
              <a:ln>
                <a:noFill/>
              </a:ln>
              <a:effectLst/>
            </c:spPr>
            <c:extLst>
              <c:ext xmlns:c16="http://schemas.microsoft.com/office/drawing/2014/chart" uri="{C3380CC4-5D6E-409C-BE32-E72D297353CC}">
                <c16:uniqueId val="{00000005-CBE8-4B1A-AE23-D4D450F0437F}"/>
              </c:ext>
            </c:extLst>
          </c:dPt>
          <c:dPt>
            <c:idx val="3"/>
            <c:invertIfNegative val="0"/>
            <c:bubble3D val="0"/>
            <c:spPr>
              <a:solidFill>
                <a:srgbClr val="767171"/>
              </a:solidFill>
              <a:ln>
                <a:noFill/>
              </a:ln>
              <a:effectLst/>
            </c:spPr>
            <c:extLst>
              <c:ext xmlns:c16="http://schemas.microsoft.com/office/drawing/2014/chart" uri="{C3380CC4-5D6E-409C-BE32-E72D297353CC}">
                <c16:uniqueId val="{00000007-CBE8-4B1A-AE23-D4D450F0437F}"/>
              </c:ext>
            </c:extLst>
          </c:dPt>
          <c:dPt>
            <c:idx val="4"/>
            <c:invertIfNegative val="0"/>
            <c:bubble3D val="0"/>
            <c:spPr>
              <a:solidFill>
                <a:srgbClr val="767171"/>
              </a:solidFill>
              <a:ln>
                <a:noFill/>
              </a:ln>
              <a:effectLst/>
            </c:spPr>
            <c:extLst>
              <c:ext xmlns:c16="http://schemas.microsoft.com/office/drawing/2014/chart" uri="{C3380CC4-5D6E-409C-BE32-E72D297353CC}">
                <c16:uniqueId val="{00000009-CBE8-4B1A-AE23-D4D450F0437F}"/>
              </c:ext>
            </c:extLst>
          </c:dPt>
          <c:dPt>
            <c:idx val="5"/>
            <c:invertIfNegative val="0"/>
            <c:bubble3D val="0"/>
            <c:spPr>
              <a:solidFill>
                <a:srgbClr val="767171"/>
              </a:solidFill>
              <a:ln>
                <a:noFill/>
              </a:ln>
              <a:effectLst/>
            </c:spPr>
            <c:extLst>
              <c:ext xmlns:c16="http://schemas.microsoft.com/office/drawing/2014/chart" uri="{C3380CC4-5D6E-409C-BE32-E72D297353CC}">
                <c16:uniqueId val="{0000000B-CBE8-4B1A-AE23-D4D450F0437F}"/>
              </c:ext>
            </c:extLst>
          </c:dPt>
          <c:dPt>
            <c:idx val="6"/>
            <c:invertIfNegative val="0"/>
            <c:bubble3D val="0"/>
            <c:spPr>
              <a:solidFill>
                <a:srgbClr val="767171"/>
              </a:solidFill>
              <a:ln>
                <a:noFill/>
              </a:ln>
              <a:effectLst/>
            </c:spPr>
            <c:extLst>
              <c:ext xmlns:c16="http://schemas.microsoft.com/office/drawing/2014/chart" uri="{C3380CC4-5D6E-409C-BE32-E72D297353CC}">
                <c16:uniqueId val="{0000000D-CBE8-4B1A-AE23-D4D450F0437F}"/>
              </c:ext>
            </c:extLst>
          </c:dPt>
          <c:dPt>
            <c:idx val="7"/>
            <c:invertIfNegative val="0"/>
            <c:bubble3D val="0"/>
            <c:spPr>
              <a:solidFill>
                <a:srgbClr val="767171"/>
              </a:solidFill>
              <a:ln>
                <a:noFill/>
              </a:ln>
              <a:effectLst/>
            </c:spPr>
            <c:extLst>
              <c:ext xmlns:c16="http://schemas.microsoft.com/office/drawing/2014/chart" uri="{C3380CC4-5D6E-409C-BE32-E72D297353CC}">
                <c16:uniqueId val="{0000000F-CBE8-4B1A-AE23-D4D450F0437F}"/>
              </c:ext>
            </c:extLst>
          </c:dPt>
          <c:dPt>
            <c:idx val="8"/>
            <c:invertIfNegative val="0"/>
            <c:bubble3D val="0"/>
            <c:spPr>
              <a:solidFill>
                <a:srgbClr val="767171"/>
              </a:solidFill>
              <a:ln>
                <a:noFill/>
              </a:ln>
              <a:effectLst/>
            </c:spPr>
            <c:extLst>
              <c:ext xmlns:c16="http://schemas.microsoft.com/office/drawing/2014/chart" uri="{C3380CC4-5D6E-409C-BE32-E72D297353CC}">
                <c16:uniqueId val="{00000011-CBE8-4B1A-AE23-D4D450F0437F}"/>
              </c:ext>
            </c:extLst>
          </c:dPt>
          <c:dPt>
            <c:idx val="9"/>
            <c:invertIfNegative val="0"/>
            <c:bubble3D val="0"/>
            <c:spPr>
              <a:solidFill>
                <a:srgbClr val="767171"/>
              </a:solidFill>
              <a:ln>
                <a:noFill/>
              </a:ln>
              <a:effectLst/>
            </c:spPr>
            <c:extLst>
              <c:ext xmlns:c16="http://schemas.microsoft.com/office/drawing/2014/chart" uri="{C3380CC4-5D6E-409C-BE32-E72D297353CC}">
                <c16:uniqueId val="{00000013-CBE8-4B1A-AE23-D4D450F0437F}"/>
              </c:ext>
            </c:extLst>
          </c:dPt>
          <c:dPt>
            <c:idx val="10"/>
            <c:invertIfNegative val="0"/>
            <c:bubble3D val="0"/>
            <c:spPr>
              <a:solidFill>
                <a:srgbClr val="FFC000"/>
              </a:solidFill>
              <a:ln>
                <a:noFill/>
              </a:ln>
              <a:effectLst/>
            </c:spPr>
            <c:extLst>
              <c:ext xmlns:c16="http://schemas.microsoft.com/office/drawing/2014/chart" uri="{C3380CC4-5D6E-409C-BE32-E72D297353CC}">
                <c16:uniqueId val="{00000015-CBE8-4B1A-AE23-D4D450F0437F}"/>
              </c:ext>
            </c:extLst>
          </c:dPt>
          <c:dPt>
            <c:idx val="11"/>
            <c:invertIfNegative val="0"/>
            <c:bubble3D val="0"/>
            <c:spPr>
              <a:solidFill>
                <a:srgbClr val="767171"/>
              </a:solidFill>
              <a:ln>
                <a:noFill/>
              </a:ln>
              <a:effectLst/>
            </c:spPr>
            <c:extLst>
              <c:ext xmlns:c16="http://schemas.microsoft.com/office/drawing/2014/chart" uri="{C3380CC4-5D6E-409C-BE32-E72D297353CC}">
                <c16:uniqueId val="{00000017-CBE8-4B1A-AE23-D4D450F0437F}"/>
              </c:ext>
            </c:extLst>
          </c:dPt>
          <c:dPt>
            <c:idx val="12"/>
            <c:invertIfNegative val="0"/>
            <c:bubble3D val="0"/>
            <c:spPr>
              <a:solidFill>
                <a:srgbClr val="767171"/>
              </a:solidFill>
              <a:ln>
                <a:noFill/>
              </a:ln>
              <a:effectLst/>
            </c:spPr>
            <c:extLst>
              <c:ext xmlns:c16="http://schemas.microsoft.com/office/drawing/2014/chart" uri="{C3380CC4-5D6E-409C-BE32-E72D297353CC}">
                <c16:uniqueId val="{00000019-CBE8-4B1A-AE23-D4D450F0437F}"/>
              </c:ext>
            </c:extLst>
          </c:dPt>
          <c:dPt>
            <c:idx val="29"/>
            <c:invertIfNegative val="0"/>
            <c:bubble3D val="0"/>
            <c:spPr>
              <a:solidFill>
                <a:srgbClr val="767171"/>
              </a:solidFill>
              <a:ln>
                <a:noFill/>
              </a:ln>
              <a:effectLst/>
            </c:spPr>
            <c:extLst>
              <c:ext xmlns:c16="http://schemas.microsoft.com/office/drawing/2014/chart" uri="{C3380CC4-5D6E-409C-BE32-E72D297353CC}">
                <c16:uniqueId val="{0000001B-CBE8-4B1A-AE23-D4D450F0437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'F26'!$B$5:$B$17</c:f>
              <c:strCache>
                <c:ptCount val="13"/>
                <c:pt idx="0">
                  <c:v>Ciudad de México</c:v>
                </c:pt>
                <c:pt idx="1">
                  <c:v>Estado de México</c:v>
                </c:pt>
                <c:pt idx="2">
                  <c:v>Guanajuato</c:v>
                </c:pt>
                <c:pt idx="3">
                  <c:v>San Luis Potosí</c:v>
                </c:pt>
                <c:pt idx="4">
                  <c:v>Coahuila</c:v>
                </c:pt>
                <c:pt idx="5">
                  <c:v>Aguascalientes</c:v>
                </c:pt>
                <c:pt idx="6">
                  <c:v>Querétaro</c:v>
                </c:pt>
                <c:pt idx="7">
                  <c:v>Sonora</c:v>
                </c:pt>
                <c:pt idx="8">
                  <c:v>Nuevo León</c:v>
                </c:pt>
                <c:pt idx="9">
                  <c:v>Tamaulipas</c:v>
                </c:pt>
                <c:pt idx="10">
                  <c:v>Jalisco</c:v>
                </c:pt>
                <c:pt idx="11">
                  <c:v>Baja California</c:v>
                </c:pt>
                <c:pt idx="12">
                  <c:v>Chihuahua</c:v>
                </c:pt>
              </c:strCache>
            </c:strRef>
          </c:cat>
          <c:val>
            <c:numRef>
              <c:f>'F26'!$C$5:$C$17</c:f>
              <c:numCache>
                <c:formatCode>_-* #,##0_-;\-* #,##0_-;_-* "-"??_-;_-@_-</c:formatCode>
                <c:ptCount val="13"/>
                <c:pt idx="0">
                  <c:v>13</c:v>
                </c:pt>
                <c:pt idx="1">
                  <c:v>38</c:v>
                </c:pt>
                <c:pt idx="2">
                  <c:v>43</c:v>
                </c:pt>
                <c:pt idx="3">
                  <c:v>76</c:v>
                </c:pt>
                <c:pt idx="4">
                  <c:v>103</c:v>
                </c:pt>
                <c:pt idx="5">
                  <c:v>250</c:v>
                </c:pt>
                <c:pt idx="6">
                  <c:v>266</c:v>
                </c:pt>
                <c:pt idx="7">
                  <c:v>615</c:v>
                </c:pt>
                <c:pt idx="8">
                  <c:v>846</c:v>
                </c:pt>
                <c:pt idx="9">
                  <c:v>2282</c:v>
                </c:pt>
                <c:pt idx="10">
                  <c:v>3092</c:v>
                </c:pt>
                <c:pt idx="11">
                  <c:v>5290</c:v>
                </c:pt>
                <c:pt idx="12">
                  <c:v>7894</c:v>
                </c:pt>
              </c:numCache>
            </c:numRef>
          </c:val>
          <c:extLst>
            <c:ext xmlns:c16="http://schemas.microsoft.com/office/drawing/2014/chart" uri="{C3380CC4-5D6E-409C-BE32-E72D297353CC}">
              <c16:uniqueId val="{0000001C-CBE8-4B1A-AE23-D4D450F0437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0"/>
        <c:axPos val="b"/>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0"/>
            <c:invertIfNegative val="0"/>
            <c:bubble3D val="0"/>
            <c:spPr>
              <a:solidFill>
                <a:srgbClr val="FABB28"/>
              </a:solidFill>
              <a:ln>
                <a:noFill/>
              </a:ln>
              <a:effectLst/>
            </c:spPr>
            <c:extLst>
              <c:ext xmlns:c16="http://schemas.microsoft.com/office/drawing/2014/chart" uri="{C3380CC4-5D6E-409C-BE32-E72D297353CC}">
                <c16:uniqueId val="{00000001-4E44-4AD1-A847-F5AE030EDD93}"/>
              </c:ext>
            </c:extLst>
          </c:dPt>
          <c:dPt>
            <c:idx val="1"/>
            <c:invertIfNegative val="0"/>
            <c:bubble3D val="0"/>
            <c:spPr>
              <a:solidFill>
                <a:srgbClr val="7C868D"/>
              </a:solidFill>
              <a:ln>
                <a:noFill/>
              </a:ln>
              <a:effectLst/>
            </c:spPr>
            <c:extLst>
              <c:ext xmlns:c16="http://schemas.microsoft.com/office/drawing/2014/chart" uri="{C3380CC4-5D6E-409C-BE32-E72D297353CC}">
                <c16:uniqueId val="{00000003-4E44-4AD1-A847-F5AE030EDD93}"/>
              </c:ext>
            </c:extLst>
          </c:dPt>
          <c:dPt>
            <c:idx val="2"/>
            <c:invertIfNegative val="0"/>
            <c:bubble3D val="0"/>
            <c:spPr>
              <a:solidFill>
                <a:srgbClr val="FFD495"/>
              </a:solidFill>
              <a:ln>
                <a:noFill/>
              </a:ln>
              <a:effectLst/>
            </c:spPr>
            <c:extLst>
              <c:ext xmlns:c16="http://schemas.microsoft.com/office/drawing/2014/chart" uri="{C3380CC4-5D6E-409C-BE32-E72D297353CC}">
                <c16:uniqueId val="{00000005-4E44-4AD1-A847-F5AE030EDD93}"/>
              </c:ext>
            </c:extLst>
          </c:dPt>
          <c:dPt>
            <c:idx val="3"/>
            <c:invertIfNegative val="0"/>
            <c:bubble3D val="0"/>
            <c:spPr>
              <a:solidFill>
                <a:srgbClr val="94682A"/>
              </a:solidFill>
              <a:ln>
                <a:noFill/>
              </a:ln>
              <a:effectLst/>
            </c:spPr>
            <c:extLst>
              <c:ext xmlns:c16="http://schemas.microsoft.com/office/drawing/2014/chart" uri="{C3380CC4-5D6E-409C-BE32-E72D297353CC}">
                <c16:uniqueId val="{00000007-4E44-4AD1-A847-F5AE030EDD93}"/>
              </c:ext>
            </c:extLst>
          </c:dPt>
          <c:dPt>
            <c:idx val="4"/>
            <c:invertIfNegative val="0"/>
            <c:bubble3D val="0"/>
            <c:spPr>
              <a:solidFill>
                <a:srgbClr val="004A98"/>
              </a:solidFill>
              <a:ln>
                <a:noFill/>
              </a:ln>
              <a:effectLst/>
            </c:spPr>
            <c:extLst>
              <c:ext xmlns:c16="http://schemas.microsoft.com/office/drawing/2014/chart" uri="{C3380CC4-5D6E-409C-BE32-E72D297353CC}">
                <c16:uniqueId val="{00000009-4E44-4AD1-A847-F5AE030EDD93}"/>
              </c:ext>
            </c:extLst>
          </c:dPt>
          <c:dPt>
            <c:idx val="6"/>
            <c:invertIfNegative val="0"/>
            <c:bubble3D val="0"/>
            <c:spPr>
              <a:solidFill>
                <a:srgbClr val="FBBB27"/>
              </a:solidFill>
              <a:ln>
                <a:noFill/>
              </a:ln>
              <a:effectLst/>
            </c:spPr>
            <c:extLst>
              <c:ext xmlns:c16="http://schemas.microsoft.com/office/drawing/2014/chart" uri="{C3380CC4-5D6E-409C-BE32-E72D297353CC}">
                <c16:uniqueId val="{0000000B-4E44-4AD1-A847-F5AE030EDD93}"/>
              </c:ext>
            </c:extLst>
          </c:dPt>
          <c:dPt>
            <c:idx val="10"/>
            <c:invertIfNegative val="0"/>
            <c:bubble3D val="0"/>
            <c:spPr>
              <a:solidFill>
                <a:srgbClr val="FBBB27"/>
              </a:solidFill>
              <a:ln>
                <a:noFill/>
              </a:ln>
              <a:effectLst/>
            </c:spPr>
            <c:extLst>
              <c:ext xmlns:c16="http://schemas.microsoft.com/office/drawing/2014/chart" uri="{C3380CC4-5D6E-409C-BE32-E72D297353CC}">
                <c16:uniqueId val="{0000000D-4E44-4AD1-A847-F5AE030EDD93}"/>
              </c:ext>
            </c:extLst>
          </c:dPt>
          <c:dPt>
            <c:idx val="14"/>
            <c:invertIfNegative val="0"/>
            <c:bubble3D val="0"/>
            <c:spPr>
              <a:solidFill>
                <a:srgbClr val="FBBB27"/>
              </a:solidFill>
              <a:ln>
                <a:noFill/>
              </a:ln>
              <a:effectLst/>
            </c:spPr>
            <c:extLst>
              <c:ext xmlns:c16="http://schemas.microsoft.com/office/drawing/2014/chart" uri="{C3380CC4-5D6E-409C-BE32-E72D297353CC}">
                <c16:uniqueId val="{0000000F-4E44-4AD1-A847-F5AE030EDD93}"/>
              </c:ext>
            </c:extLst>
          </c:dPt>
          <c:dPt>
            <c:idx val="18"/>
            <c:invertIfNegative val="0"/>
            <c:bubble3D val="0"/>
            <c:spPr>
              <a:solidFill>
                <a:srgbClr val="FBBB27"/>
              </a:solidFill>
              <a:ln>
                <a:noFill/>
              </a:ln>
              <a:effectLst/>
            </c:spPr>
            <c:extLst>
              <c:ext xmlns:c16="http://schemas.microsoft.com/office/drawing/2014/chart" uri="{C3380CC4-5D6E-409C-BE32-E72D297353CC}">
                <c16:uniqueId val="{00000011-4E44-4AD1-A847-F5AE030EDD93}"/>
              </c:ext>
            </c:extLst>
          </c:dPt>
          <c:dPt>
            <c:idx val="22"/>
            <c:invertIfNegative val="0"/>
            <c:bubble3D val="0"/>
            <c:spPr>
              <a:solidFill>
                <a:srgbClr val="FBBB27"/>
              </a:solidFill>
              <a:ln>
                <a:noFill/>
              </a:ln>
              <a:effectLst/>
            </c:spPr>
            <c:extLst>
              <c:ext xmlns:c16="http://schemas.microsoft.com/office/drawing/2014/chart" uri="{C3380CC4-5D6E-409C-BE32-E72D297353CC}">
                <c16:uniqueId val="{00000013-4E44-4AD1-A847-F5AE030EDD93}"/>
              </c:ext>
            </c:extLst>
          </c:dPt>
          <c:dLbls>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'F2'!$H$3:$K$3</c:f>
              <c:strCache>
                <c:ptCount val="4"/>
                <c:pt idx="0">
                  <c:v>Muertes</c:v>
                </c:pt>
                <c:pt idx="1">
                  <c:v>Nacimientos</c:v>
                </c:pt>
                <c:pt idx="2">
                  <c:v>Población inicial</c:v>
                </c:pt>
                <c:pt idx="3">
                  <c:v>Población actual</c:v>
                </c:pt>
              </c:strCache>
            </c:strRef>
          </c:cat>
          <c:val>
            <c:numRef>
              <c:f>'F2'!$H$4:$K$4</c:f>
              <c:numCache>
                <c:formatCode>#,##0</c:formatCode>
                <c:ptCount val="4"/>
                <c:pt idx="0">
                  <c:v>58127.653899999401</c:v>
                </c:pt>
                <c:pt idx="1">
                  <c:v>34718.039299999502</c:v>
                </c:pt>
                <c:pt idx="2">
                  <c:v>311700.06990000635</c:v>
                </c:pt>
                <c:pt idx="3">
                  <c:v>288290.45530000643</c:v>
                </c:pt>
              </c:numCache>
            </c:numRef>
          </c:val>
          <c:extLst>
            <c:ext xmlns:c16="http://schemas.microsoft.com/office/drawing/2014/chart" uri="{C3380CC4-5D6E-409C-BE32-E72D297353CC}">
              <c16:uniqueId val="{00000014-4E44-4AD1-A847-F5AE030EDD93}"/>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1"/>
        <c:axPos val="l"/>
        <c:numFmt formatCode="#,##0" sourceLinked="1"/>
        <c:majorTickMark val="none"/>
        <c:minorTickMark val="none"/>
        <c:tickLblPos val="nextTo"/>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sz="120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67171"/>
            </a:solidFill>
            <a:ln>
              <a:noFill/>
            </a:ln>
            <a:effectLst/>
          </c:spPr>
          <c:invertIfNegative val="0"/>
          <c:dPt>
            <c:idx val="12"/>
            <c:invertIfNegative val="0"/>
            <c:bubble3D val="0"/>
            <c:spPr>
              <a:solidFill>
                <a:srgbClr val="767171"/>
              </a:solidFill>
              <a:ln>
                <a:noFill/>
              </a:ln>
              <a:effectLst/>
            </c:spPr>
            <c:extLst>
              <c:ext xmlns:c16="http://schemas.microsoft.com/office/drawing/2014/chart" uri="{C3380CC4-5D6E-409C-BE32-E72D297353CC}">
                <c16:uniqueId val="{00000001-3BE8-4CEF-952F-01DF13DEBA1B}"/>
              </c:ext>
            </c:extLst>
          </c:dPt>
          <c:dPt>
            <c:idx val="13"/>
            <c:invertIfNegative val="0"/>
            <c:bubble3D val="0"/>
            <c:spPr>
              <a:solidFill>
                <a:srgbClr val="FFC000"/>
              </a:solidFill>
              <a:ln>
                <a:noFill/>
              </a:ln>
              <a:effectLst/>
            </c:spPr>
            <c:extLst>
              <c:ext xmlns:c16="http://schemas.microsoft.com/office/drawing/2014/chart" uri="{C3380CC4-5D6E-409C-BE32-E72D297353CC}">
                <c16:uniqueId val="{00000003-3BE8-4CEF-952F-01DF13DEBA1B}"/>
              </c:ext>
            </c:extLst>
          </c:dPt>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'F27'!$A$6:$A$19</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strCache>
            </c:strRef>
          </c:cat>
          <c:val>
            <c:numRef>
              <c:f>'F27'!$B$6:$B$19</c:f>
              <c:numCache>
                <c:formatCode>_-* #,##0_-;\-* #,##0_-;_-* "-"??_-;_-@_-</c:formatCode>
                <c:ptCount val="14"/>
                <c:pt idx="0">
                  <c:v>14446</c:v>
                </c:pt>
                <c:pt idx="1">
                  <c:v>15361</c:v>
                </c:pt>
                <c:pt idx="2">
                  <c:v>15060</c:v>
                </c:pt>
                <c:pt idx="3">
                  <c:v>18801</c:v>
                </c:pt>
                <c:pt idx="4">
                  <c:v>15333</c:v>
                </c:pt>
                <c:pt idx="5">
                  <c:v>19380</c:v>
                </c:pt>
                <c:pt idx="6">
                  <c:v>20105</c:v>
                </c:pt>
                <c:pt idx="7">
                  <c:v>18738</c:v>
                </c:pt>
                <c:pt idx="8">
                  <c:v>19738</c:v>
                </c:pt>
                <c:pt idx="9">
                  <c:v>17878</c:v>
                </c:pt>
                <c:pt idx="10">
                  <c:v>18688</c:v>
                </c:pt>
                <c:pt idx="11">
                  <c:v>21015</c:v>
                </c:pt>
                <c:pt idx="12">
                  <c:v>21548</c:v>
                </c:pt>
                <c:pt idx="13">
                  <c:v>19974</c:v>
                </c:pt>
              </c:numCache>
            </c:numRef>
          </c:val>
          <c:extLst>
            <c:ext xmlns:c16="http://schemas.microsoft.com/office/drawing/2014/chart" uri="{C3380CC4-5D6E-409C-BE32-E72D297353CC}">
              <c16:uniqueId val="{00000004-3BE8-4CEF-952F-01DF13DEBA1B}"/>
            </c:ext>
          </c:extLst>
        </c:ser>
        <c:dLbls>
          <c:showLegendKey val="0"/>
          <c:showVal val="0"/>
          <c:showCatName val="0"/>
          <c:showSerName val="0"/>
          <c:showPercent val="0"/>
          <c:showBubbleSize val="0"/>
        </c:dLbls>
        <c:gapWidth val="150"/>
        <c:axId val="140052736"/>
        <c:axId val="140062720"/>
      </c:barChart>
      <c:catAx>
        <c:axId val="140052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40062720"/>
        <c:crosses val="autoZero"/>
        <c:auto val="1"/>
        <c:lblAlgn val="ctr"/>
        <c:lblOffset val="100"/>
        <c:noMultiLvlLbl val="0"/>
      </c:catAx>
      <c:valAx>
        <c:axId val="140062720"/>
        <c:scaling>
          <c:orientation val="minMax"/>
        </c:scaling>
        <c:delete val="1"/>
        <c:axPos val="l"/>
        <c:numFmt formatCode="_-* #,##0_-;\-* #,##0_-;_-* &quot;-&quot;??_-;_-@_-" sourceLinked="1"/>
        <c:majorTickMark val="none"/>
        <c:minorTickMark val="none"/>
        <c:tickLblPos val="nextTo"/>
        <c:crossAx val="14005273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67171"/>
            </a:solidFill>
            <a:ln>
              <a:noFill/>
            </a:ln>
            <a:effectLst/>
          </c:spPr>
          <c:invertIfNegative val="0"/>
          <c:dPt>
            <c:idx val="1"/>
            <c:invertIfNegative val="0"/>
            <c:bubble3D val="0"/>
            <c:spPr>
              <a:solidFill>
                <a:srgbClr val="767171"/>
              </a:solidFill>
              <a:ln>
                <a:noFill/>
              </a:ln>
              <a:effectLst/>
            </c:spPr>
            <c:extLst>
              <c:ext xmlns:c16="http://schemas.microsoft.com/office/drawing/2014/chart" uri="{C3380CC4-5D6E-409C-BE32-E72D297353CC}">
                <c16:uniqueId val="{00000001-CFC8-467A-8929-AA5FD3B15F57}"/>
              </c:ext>
            </c:extLst>
          </c:dPt>
          <c:dPt>
            <c:idx val="2"/>
            <c:invertIfNegative val="0"/>
            <c:bubble3D val="0"/>
            <c:spPr>
              <a:solidFill>
                <a:srgbClr val="767171"/>
              </a:solidFill>
              <a:ln>
                <a:noFill/>
              </a:ln>
              <a:effectLst/>
            </c:spPr>
            <c:extLst>
              <c:ext xmlns:c16="http://schemas.microsoft.com/office/drawing/2014/chart" uri="{C3380CC4-5D6E-409C-BE32-E72D297353CC}">
                <c16:uniqueId val="{00000003-CFC8-467A-8929-AA5FD3B15F57}"/>
              </c:ext>
            </c:extLst>
          </c:dPt>
          <c:dPt>
            <c:idx val="3"/>
            <c:invertIfNegative val="0"/>
            <c:bubble3D val="0"/>
            <c:spPr>
              <a:solidFill>
                <a:srgbClr val="767171"/>
              </a:solidFill>
              <a:ln>
                <a:noFill/>
              </a:ln>
              <a:effectLst/>
            </c:spPr>
            <c:extLst>
              <c:ext xmlns:c16="http://schemas.microsoft.com/office/drawing/2014/chart" uri="{C3380CC4-5D6E-409C-BE32-E72D297353CC}">
                <c16:uniqueId val="{00000005-CFC8-467A-8929-AA5FD3B15F57}"/>
              </c:ext>
            </c:extLst>
          </c:dPt>
          <c:dPt>
            <c:idx val="5"/>
            <c:invertIfNegative val="0"/>
            <c:bubble3D val="0"/>
            <c:spPr>
              <a:solidFill>
                <a:srgbClr val="767171"/>
              </a:solidFill>
              <a:ln>
                <a:noFill/>
              </a:ln>
              <a:effectLst/>
            </c:spPr>
            <c:extLst>
              <c:ext xmlns:c16="http://schemas.microsoft.com/office/drawing/2014/chart" uri="{C3380CC4-5D6E-409C-BE32-E72D297353CC}">
                <c16:uniqueId val="{00000007-CFC8-467A-8929-AA5FD3B15F57}"/>
              </c:ext>
            </c:extLst>
          </c:dPt>
          <c:dPt>
            <c:idx val="6"/>
            <c:invertIfNegative val="0"/>
            <c:bubble3D val="0"/>
            <c:spPr>
              <a:solidFill>
                <a:srgbClr val="767171"/>
              </a:solidFill>
              <a:ln>
                <a:noFill/>
              </a:ln>
              <a:effectLst/>
            </c:spPr>
            <c:extLst>
              <c:ext xmlns:c16="http://schemas.microsoft.com/office/drawing/2014/chart" uri="{C3380CC4-5D6E-409C-BE32-E72D297353CC}">
                <c16:uniqueId val="{00000009-CFC8-467A-8929-AA5FD3B15F57}"/>
              </c:ext>
            </c:extLst>
          </c:dPt>
          <c:dPt>
            <c:idx val="7"/>
            <c:invertIfNegative val="0"/>
            <c:bubble3D val="0"/>
            <c:spPr>
              <a:solidFill>
                <a:srgbClr val="767171"/>
              </a:solidFill>
              <a:ln>
                <a:noFill/>
              </a:ln>
              <a:effectLst/>
            </c:spPr>
            <c:extLst>
              <c:ext xmlns:c16="http://schemas.microsoft.com/office/drawing/2014/chart" uri="{C3380CC4-5D6E-409C-BE32-E72D297353CC}">
                <c16:uniqueId val="{0000000B-CFC8-467A-8929-AA5FD3B15F57}"/>
              </c:ext>
            </c:extLst>
          </c:dPt>
          <c:dPt>
            <c:idx val="8"/>
            <c:invertIfNegative val="0"/>
            <c:bubble3D val="0"/>
            <c:spPr>
              <a:solidFill>
                <a:srgbClr val="767171"/>
              </a:solidFill>
              <a:ln>
                <a:noFill/>
              </a:ln>
              <a:effectLst/>
            </c:spPr>
            <c:extLst>
              <c:ext xmlns:c16="http://schemas.microsoft.com/office/drawing/2014/chart" uri="{C3380CC4-5D6E-409C-BE32-E72D297353CC}">
                <c16:uniqueId val="{0000000D-CFC8-467A-8929-AA5FD3B15F57}"/>
              </c:ext>
            </c:extLst>
          </c:dPt>
          <c:dPt>
            <c:idx val="9"/>
            <c:invertIfNegative val="0"/>
            <c:bubble3D val="0"/>
            <c:spPr>
              <a:solidFill>
                <a:srgbClr val="767171"/>
              </a:solidFill>
              <a:ln>
                <a:noFill/>
              </a:ln>
              <a:effectLst/>
            </c:spPr>
            <c:extLst>
              <c:ext xmlns:c16="http://schemas.microsoft.com/office/drawing/2014/chart" uri="{C3380CC4-5D6E-409C-BE32-E72D297353CC}">
                <c16:uniqueId val="{0000000F-CFC8-467A-8929-AA5FD3B15F57}"/>
              </c:ext>
            </c:extLst>
          </c:dPt>
          <c:dPt>
            <c:idx val="10"/>
            <c:invertIfNegative val="0"/>
            <c:bubble3D val="0"/>
            <c:spPr>
              <a:solidFill>
                <a:srgbClr val="767171"/>
              </a:solidFill>
              <a:ln>
                <a:noFill/>
              </a:ln>
              <a:effectLst/>
            </c:spPr>
            <c:extLst>
              <c:ext xmlns:c16="http://schemas.microsoft.com/office/drawing/2014/chart" uri="{C3380CC4-5D6E-409C-BE32-E72D297353CC}">
                <c16:uniqueId val="{00000011-CFC8-467A-8929-AA5FD3B15F57}"/>
              </c:ext>
            </c:extLst>
          </c:dPt>
          <c:dPt>
            <c:idx val="12"/>
            <c:invertIfNegative val="0"/>
            <c:bubble3D val="0"/>
            <c:spPr>
              <a:solidFill>
                <a:srgbClr val="767171"/>
              </a:solidFill>
              <a:ln>
                <a:noFill/>
              </a:ln>
              <a:effectLst/>
            </c:spPr>
            <c:extLst>
              <c:ext xmlns:c16="http://schemas.microsoft.com/office/drawing/2014/chart" uri="{C3380CC4-5D6E-409C-BE32-E72D297353CC}">
                <c16:uniqueId val="{00000013-CFC8-467A-8929-AA5FD3B15F57}"/>
              </c:ext>
            </c:extLst>
          </c:dPt>
          <c:dPt>
            <c:idx val="13"/>
            <c:invertIfNegative val="0"/>
            <c:bubble3D val="0"/>
            <c:spPr>
              <a:solidFill>
                <a:srgbClr val="767171"/>
              </a:solidFill>
              <a:ln>
                <a:noFill/>
              </a:ln>
              <a:effectLst/>
            </c:spPr>
            <c:extLst>
              <c:ext xmlns:c16="http://schemas.microsoft.com/office/drawing/2014/chart" uri="{C3380CC4-5D6E-409C-BE32-E72D297353CC}">
                <c16:uniqueId val="{00000015-CFC8-467A-8929-AA5FD3B15F57}"/>
              </c:ext>
            </c:extLst>
          </c:dPt>
          <c:dPt>
            <c:idx val="14"/>
            <c:invertIfNegative val="0"/>
            <c:bubble3D val="0"/>
            <c:spPr>
              <a:solidFill>
                <a:srgbClr val="767171"/>
              </a:solidFill>
              <a:ln>
                <a:noFill/>
              </a:ln>
              <a:effectLst/>
            </c:spPr>
            <c:extLst>
              <c:ext xmlns:c16="http://schemas.microsoft.com/office/drawing/2014/chart" uri="{C3380CC4-5D6E-409C-BE32-E72D297353CC}">
                <c16:uniqueId val="{00000017-CFC8-467A-8929-AA5FD3B15F57}"/>
              </c:ext>
            </c:extLst>
          </c:dPt>
          <c:dPt>
            <c:idx val="15"/>
            <c:invertIfNegative val="0"/>
            <c:bubble3D val="0"/>
            <c:spPr>
              <a:solidFill>
                <a:srgbClr val="767171"/>
              </a:solidFill>
              <a:ln>
                <a:noFill/>
              </a:ln>
              <a:effectLst/>
            </c:spPr>
            <c:extLst>
              <c:ext xmlns:c16="http://schemas.microsoft.com/office/drawing/2014/chart" uri="{C3380CC4-5D6E-409C-BE32-E72D297353CC}">
                <c16:uniqueId val="{00000019-CFC8-467A-8929-AA5FD3B15F57}"/>
              </c:ext>
            </c:extLst>
          </c:dPt>
          <c:dPt>
            <c:idx val="16"/>
            <c:invertIfNegative val="0"/>
            <c:bubble3D val="0"/>
            <c:spPr>
              <a:solidFill>
                <a:srgbClr val="767171"/>
              </a:solidFill>
              <a:ln>
                <a:noFill/>
              </a:ln>
              <a:effectLst/>
            </c:spPr>
            <c:extLst>
              <c:ext xmlns:c16="http://schemas.microsoft.com/office/drawing/2014/chart" uri="{C3380CC4-5D6E-409C-BE32-E72D297353CC}">
                <c16:uniqueId val="{0000001B-CFC8-467A-8929-AA5FD3B15F57}"/>
              </c:ext>
            </c:extLst>
          </c:dPt>
          <c:dPt>
            <c:idx val="17"/>
            <c:invertIfNegative val="0"/>
            <c:bubble3D val="0"/>
            <c:spPr>
              <a:solidFill>
                <a:srgbClr val="767171"/>
              </a:solidFill>
              <a:ln>
                <a:noFill/>
              </a:ln>
              <a:effectLst/>
            </c:spPr>
            <c:extLst>
              <c:ext xmlns:c16="http://schemas.microsoft.com/office/drawing/2014/chart" uri="{C3380CC4-5D6E-409C-BE32-E72D297353CC}">
                <c16:uniqueId val="{0000001D-CFC8-467A-8929-AA5FD3B15F57}"/>
              </c:ext>
            </c:extLst>
          </c:dPt>
          <c:dPt>
            <c:idx val="22"/>
            <c:invertIfNegative val="0"/>
            <c:bubble3D val="0"/>
            <c:spPr>
              <a:solidFill>
                <a:srgbClr val="767171"/>
              </a:solidFill>
              <a:ln>
                <a:noFill/>
              </a:ln>
              <a:effectLst/>
            </c:spPr>
            <c:extLst>
              <c:ext xmlns:c16="http://schemas.microsoft.com/office/drawing/2014/chart" uri="{C3380CC4-5D6E-409C-BE32-E72D297353CC}">
                <c16:uniqueId val="{0000001F-CFC8-467A-8929-AA5FD3B15F57}"/>
              </c:ext>
            </c:extLst>
          </c:dPt>
          <c:dPt>
            <c:idx val="24"/>
            <c:invertIfNegative val="0"/>
            <c:bubble3D val="0"/>
            <c:spPr>
              <a:solidFill>
                <a:srgbClr val="767171"/>
              </a:solidFill>
              <a:ln>
                <a:noFill/>
              </a:ln>
              <a:effectLst/>
            </c:spPr>
            <c:extLst>
              <c:ext xmlns:c16="http://schemas.microsoft.com/office/drawing/2014/chart" uri="{C3380CC4-5D6E-409C-BE32-E72D297353CC}">
                <c16:uniqueId val="{00000021-CFC8-467A-8929-AA5FD3B15F57}"/>
              </c:ext>
            </c:extLst>
          </c:dPt>
          <c:dPt>
            <c:idx val="25"/>
            <c:invertIfNegative val="0"/>
            <c:bubble3D val="0"/>
            <c:spPr>
              <a:solidFill>
                <a:srgbClr val="FFC000"/>
              </a:solidFill>
              <a:ln>
                <a:noFill/>
              </a:ln>
              <a:effectLst/>
            </c:spPr>
            <c:extLst>
              <c:ext xmlns:c16="http://schemas.microsoft.com/office/drawing/2014/chart" uri="{C3380CC4-5D6E-409C-BE32-E72D297353CC}">
                <c16:uniqueId val="{00000023-CFC8-467A-8929-AA5FD3B15F57}"/>
              </c:ext>
            </c:extLst>
          </c:dPt>
          <c:dPt>
            <c:idx val="26"/>
            <c:invertIfNegative val="0"/>
            <c:bubble3D val="0"/>
            <c:spPr>
              <a:solidFill>
                <a:srgbClr val="767171"/>
              </a:solidFill>
              <a:ln>
                <a:noFill/>
              </a:ln>
              <a:effectLst/>
            </c:spPr>
            <c:extLst>
              <c:ext xmlns:c16="http://schemas.microsoft.com/office/drawing/2014/chart" uri="{C3380CC4-5D6E-409C-BE32-E72D297353CC}">
                <c16:uniqueId val="{00000025-CFC8-467A-8929-AA5FD3B15F57}"/>
              </c:ext>
            </c:extLst>
          </c:dPt>
          <c:dPt>
            <c:idx val="28"/>
            <c:invertIfNegative val="0"/>
            <c:bubble3D val="0"/>
            <c:spPr>
              <a:solidFill>
                <a:srgbClr val="767171"/>
              </a:solidFill>
              <a:ln>
                <a:noFill/>
              </a:ln>
              <a:effectLst/>
            </c:spPr>
            <c:extLst>
              <c:ext xmlns:c16="http://schemas.microsoft.com/office/drawing/2014/chart" uri="{C3380CC4-5D6E-409C-BE32-E72D297353CC}">
                <c16:uniqueId val="{00000027-CFC8-467A-8929-AA5FD3B15F57}"/>
              </c:ext>
            </c:extLst>
          </c:dPt>
          <c:dPt>
            <c:idx val="29"/>
            <c:invertIfNegative val="0"/>
            <c:bubble3D val="0"/>
            <c:spPr>
              <a:solidFill>
                <a:srgbClr val="767171"/>
              </a:solidFill>
              <a:ln>
                <a:noFill/>
              </a:ln>
              <a:effectLst/>
            </c:spPr>
            <c:extLst>
              <c:ext xmlns:c16="http://schemas.microsoft.com/office/drawing/2014/chart" uri="{C3380CC4-5D6E-409C-BE32-E72D297353CC}">
                <c16:uniqueId val="{00000029-CFC8-467A-8929-AA5FD3B15F57}"/>
              </c:ext>
            </c:extLst>
          </c:dPt>
          <c:dPt>
            <c:idx val="30"/>
            <c:invertIfNegative val="0"/>
            <c:bubble3D val="0"/>
            <c:spPr>
              <a:solidFill>
                <a:srgbClr val="767171"/>
              </a:solidFill>
              <a:ln>
                <a:noFill/>
              </a:ln>
              <a:effectLst/>
            </c:spPr>
            <c:extLst>
              <c:ext xmlns:c16="http://schemas.microsoft.com/office/drawing/2014/chart" uri="{C3380CC4-5D6E-409C-BE32-E72D297353CC}">
                <c16:uniqueId val="{0000002B-CFC8-467A-8929-AA5FD3B15F57}"/>
              </c:ext>
            </c:extLst>
          </c:dPt>
          <c:dPt>
            <c:idx val="31"/>
            <c:invertIfNegative val="0"/>
            <c:bubble3D val="0"/>
            <c:spPr>
              <a:solidFill>
                <a:srgbClr val="767171"/>
              </a:solidFill>
              <a:ln>
                <a:noFill/>
              </a:ln>
              <a:effectLst/>
            </c:spPr>
            <c:extLst>
              <c:ext xmlns:c16="http://schemas.microsoft.com/office/drawing/2014/chart" uri="{C3380CC4-5D6E-409C-BE32-E72D297353CC}">
                <c16:uniqueId val="{0000002D-CFC8-467A-8929-AA5FD3B15F5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'F28'!$B$5:$B$36</c:f>
              <c:strCache>
                <c:ptCount val="32"/>
                <c:pt idx="0">
                  <c:v>Quintana Roo</c:v>
                </c:pt>
                <c:pt idx="1">
                  <c:v>Nayarit</c:v>
                </c:pt>
                <c:pt idx="2">
                  <c:v>Baja California Sur</c:v>
                </c:pt>
                <c:pt idx="3">
                  <c:v>Oaxaca</c:v>
                </c:pt>
                <c:pt idx="4">
                  <c:v>Chiapas</c:v>
                </c:pt>
                <c:pt idx="5">
                  <c:v>Colima</c:v>
                </c:pt>
                <c:pt idx="6">
                  <c:v>Yucatán</c:v>
                </c:pt>
                <c:pt idx="7">
                  <c:v>Guerrero</c:v>
                </c:pt>
                <c:pt idx="8">
                  <c:v>Hidalgo</c:v>
                </c:pt>
                <c:pt idx="9">
                  <c:v>Tlaxcala</c:v>
                </c:pt>
                <c:pt idx="10">
                  <c:v>CDMX</c:v>
                </c:pt>
                <c:pt idx="11">
                  <c:v>Durango</c:v>
                </c:pt>
                <c:pt idx="12">
                  <c:v>Morelos</c:v>
                </c:pt>
                <c:pt idx="13">
                  <c:v>Sinaloa</c:v>
                </c:pt>
                <c:pt idx="14">
                  <c:v>Zacatecas</c:v>
                </c:pt>
                <c:pt idx="15">
                  <c:v>Tabasco</c:v>
                </c:pt>
                <c:pt idx="16">
                  <c:v>Veracruz</c:v>
                </c:pt>
                <c:pt idx="17">
                  <c:v>Michoacán</c:v>
                </c:pt>
                <c:pt idx="18">
                  <c:v>Campeche</c:v>
                </c:pt>
                <c:pt idx="19">
                  <c:v>Aguascalientes</c:v>
                </c:pt>
                <c:pt idx="20">
                  <c:v>Querétaro</c:v>
                </c:pt>
                <c:pt idx="21">
                  <c:v>Puebla</c:v>
                </c:pt>
                <c:pt idx="22">
                  <c:v>San Luis Potosí</c:v>
                </c:pt>
                <c:pt idx="23">
                  <c:v>Estado de México</c:v>
                </c:pt>
                <c:pt idx="24">
                  <c:v>Sonora</c:v>
                </c:pt>
                <c:pt idx="25">
                  <c:v>Jalisco</c:v>
                </c:pt>
                <c:pt idx="26">
                  <c:v>Guanajuato</c:v>
                </c:pt>
                <c:pt idx="27">
                  <c:v>Tamaulipas</c:v>
                </c:pt>
                <c:pt idx="28">
                  <c:v>Nuevo León</c:v>
                </c:pt>
                <c:pt idx="29">
                  <c:v>Baja California</c:v>
                </c:pt>
                <c:pt idx="30">
                  <c:v>Coahuila</c:v>
                </c:pt>
                <c:pt idx="31">
                  <c:v>Chihuahua</c:v>
                </c:pt>
              </c:strCache>
            </c:strRef>
          </c:cat>
          <c:val>
            <c:numRef>
              <c:f>'F28'!$C$5:$C$36</c:f>
              <c:numCache>
                <c:formatCode>_-* #,##0_-;\-* #,##0_-;_-* "-"??_-;_-@_-</c:formatCode>
                <c:ptCount val="32"/>
                <c:pt idx="0">
                  <c:v>13.403</c:v>
                </c:pt>
                <c:pt idx="1">
                  <c:v>213.316</c:v>
                </c:pt>
                <c:pt idx="2">
                  <c:v>214.779</c:v>
                </c:pt>
                <c:pt idx="3">
                  <c:v>528.76400000000001</c:v>
                </c:pt>
                <c:pt idx="4">
                  <c:v>664.92899999999997</c:v>
                </c:pt>
                <c:pt idx="5">
                  <c:v>743.30600000000004</c:v>
                </c:pt>
                <c:pt idx="6">
                  <c:v>822.44500000000005</c:v>
                </c:pt>
                <c:pt idx="7">
                  <c:v>962.59299999999996</c:v>
                </c:pt>
                <c:pt idx="8">
                  <c:v>1276.527</c:v>
                </c:pt>
                <c:pt idx="9">
                  <c:v>1448.2729999999999</c:v>
                </c:pt>
                <c:pt idx="10">
                  <c:v>2121.114</c:v>
                </c:pt>
                <c:pt idx="11">
                  <c:v>2628.116</c:v>
                </c:pt>
                <c:pt idx="12">
                  <c:v>2643.1329999999998</c:v>
                </c:pt>
                <c:pt idx="13">
                  <c:v>2726.9859999999999</c:v>
                </c:pt>
                <c:pt idx="14">
                  <c:v>3649.5360000000001</c:v>
                </c:pt>
                <c:pt idx="15">
                  <c:v>4056.3980000000001</c:v>
                </c:pt>
                <c:pt idx="16">
                  <c:v>5216.2060000000001</c:v>
                </c:pt>
                <c:pt idx="17">
                  <c:v>5732.3</c:v>
                </c:pt>
                <c:pt idx="18">
                  <c:v>10264.199000000001</c:v>
                </c:pt>
                <c:pt idx="19">
                  <c:v>11440.333000000001</c:v>
                </c:pt>
                <c:pt idx="20">
                  <c:v>11725.201999999999</c:v>
                </c:pt>
                <c:pt idx="21">
                  <c:v>13468.004000000001</c:v>
                </c:pt>
                <c:pt idx="22">
                  <c:v>13666.94</c:v>
                </c:pt>
                <c:pt idx="23">
                  <c:v>13999.233</c:v>
                </c:pt>
                <c:pt idx="24">
                  <c:v>17226.78</c:v>
                </c:pt>
                <c:pt idx="25">
                  <c:v>19973.606</c:v>
                </c:pt>
                <c:pt idx="26">
                  <c:v>23714.327000000001</c:v>
                </c:pt>
                <c:pt idx="27">
                  <c:v>26584.498</c:v>
                </c:pt>
                <c:pt idx="28">
                  <c:v>34438.504000000001</c:v>
                </c:pt>
                <c:pt idx="29">
                  <c:v>40123.760999999999</c:v>
                </c:pt>
                <c:pt idx="30">
                  <c:v>44906.529000000002</c:v>
                </c:pt>
                <c:pt idx="31">
                  <c:v>54580.732000000004</c:v>
                </c:pt>
              </c:numCache>
            </c:numRef>
          </c:val>
          <c:extLst>
            <c:ext xmlns:c16="http://schemas.microsoft.com/office/drawing/2014/chart" uri="{C3380CC4-5D6E-409C-BE32-E72D297353CC}">
              <c16:uniqueId val="{0000002E-CFC8-467A-8929-AA5FD3B15F5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0"/>
        <c:axPos val="b"/>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spPr>
            <a:ln w="31750" cap="rnd">
              <a:solidFill>
                <a:schemeClr val="accent1"/>
              </a:solidFill>
              <a:round/>
            </a:ln>
            <a:effectLst/>
          </c:spPr>
          <c:marker>
            <c:symbol val="circle"/>
            <c:size val="22"/>
            <c:spPr>
              <a:solidFill>
                <a:schemeClr val="accent1"/>
              </a:solidFill>
              <a:ln w="44450">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'F29'!$B$6:$L$6</c:f>
              <c:numCache>
                <c:formatCode>mmm\-yy</c:formatCode>
                <c:ptCount val="11"/>
                <c:pt idx="0">
                  <c:v>43862</c:v>
                </c:pt>
                <c:pt idx="1">
                  <c:v>43952</c:v>
                </c:pt>
                <c:pt idx="2">
                  <c:v>43983</c:v>
                </c:pt>
                <c:pt idx="3">
                  <c:v>44013</c:v>
                </c:pt>
                <c:pt idx="4">
                  <c:v>44044</c:v>
                </c:pt>
                <c:pt idx="5">
                  <c:v>44075</c:v>
                </c:pt>
                <c:pt idx="6">
                  <c:v>44105</c:v>
                </c:pt>
                <c:pt idx="7">
                  <c:v>44136</c:v>
                </c:pt>
                <c:pt idx="8">
                  <c:v>44166</c:v>
                </c:pt>
                <c:pt idx="9">
                  <c:v>44197</c:v>
                </c:pt>
                <c:pt idx="10">
                  <c:v>44228</c:v>
                </c:pt>
              </c:numCache>
            </c:numRef>
          </c:cat>
          <c:val>
            <c:numRef>
              <c:f>'F29'!$B$8:$L$8</c:f>
              <c:numCache>
                <c:formatCode>0.00</c:formatCode>
                <c:ptCount val="11"/>
                <c:pt idx="0">
                  <c:v>41.838602329450907</c:v>
                </c:pt>
                <c:pt idx="1">
                  <c:v>31.339434276206322</c:v>
                </c:pt>
                <c:pt idx="2">
                  <c:v>35.235715067593461</c:v>
                </c:pt>
                <c:pt idx="3">
                  <c:v>32.712146422628948</c:v>
                </c:pt>
                <c:pt idx="4">
                  <c:v>33.68552412645591</c:v>
                </c:pt>
                <c:pt idx="5">
                  <c:v>33.815609090054785</c:v>
                </c:pt>
                <c:pt idx="6">
                  <c:v>32.251655629139073</c:v>
                </c:pt>
                <c:pt idx="7">
                  <c:v>32.138103161397666</c:v>
                </c:pt>
                <c:pt idx="8">
                  <c:v>32.371048252911812</c:v>
                </c:pt>
                <c:pt idx="9" formatCode="_(* #,##0.00_);_(* \(#,##0.00\);_(* &quot;-&quot;??_);_(@_)">
                  <c:v>33.760399334442596</c:v>
                </c:pt>
                <c:pt idx="10">
                  <c:v>34.134775374376041</c:v>
                </c:pt>
              </c:numCache>
            </c:numRef>
          </c:val>
          <c:smooth val="0"/>
          <c:extLst>
            <c:ext xmlns:c16="http://schemas.microsoft.com/office/drawing/2014/chart" uri="{C3380CC4-5D6E-409C-BE32-E72D297353CC}">
              <c16:uniqueId val="{00000000-05B8-4383-9C24-75A55B15CF96}"/>
            </c:ext>
          </c:extLst>
        </c:ser>
        <c:dLbls>
          <c:dLblPos val="ctr"/>
          <c:showLegendKey val="0"/>
          <c:showVal val="1"/>
          <c:showCatName val="0"/>
          <c:showSerName val="0"/>
          <c:showPercent val="0"/>
          <c:showBubbleSize val="0"/>
        </c:dLbls>
        <c:marker val="1"/>
        <c:smooth val="0"/>
        <c:axId val="823594968"/>
        <c:axId val="823593656"/>
      </c:lineChart>
      <c:dateAx>
        <c:axId val="823594968"/>
        <c:scaling>
          <c:orientation val="minMax"/>
        </c:scaling>
        <c:delete val="0"/>
        <c:axPos val="b"/>
        <c:numFmt formatCode="mmm\-yy"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none" baseline="0">
                <a:solidFill>
                  <a:schemeClr val="dk1">
                    <a:lumMod val="75000"/>
                    <a:lumOff val="25000"/>
                  </a:schemeClr>
                </a:solidFill>
                <a:latin typeface="+mn-lt"/>
                <a:ea typeface="+mn-ea"/>
                <a:cs typeface="+mn-cs"/>
              </a:defRPr>
            </a:pPr>
            <a:endParaRPr lang="es-MX"/>
          </a:p>
        </c:txPr>
        <c:crossAx val="823593656"/>
        <c:crosses val="autoZero"/>
        <c:auto val="1"/>
        <c:lblOffset val="100"/>
        <c:baseTimeUnit val="months"/>
      </c:dateAx>
      <c:valAx>
        <c:axId val="823593656"/>
        <c:scaling>
          <c:orientation val="minMax"/>
          <c:max val="60"/>
          <c:min val="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MX"/>
          </a:p>
        </c:txPr>
        <c:crossAx val="823594968"/>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[1]Jalisco!$H$2</c:f>
              <c:strCache>
                <c:ptCount val="1"/>
                <c:pt idx="0">
                  <c:v>Jalisco</c:v>
                </c:pt>
              </c:strCache>
            </c:strRef>
          </c:tx>
          <c:spPr>
            <a:solidFill>
              <a:srgbClr val="BDCF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8D7-4BFC-8E09-FF25FF13B9D1}"/>
              </c:ext>
            </c:extLst>
          </c:dPt>
          <c:dPt>
            <c:idx val="2"/>
            <c:invertIfNegative val="0"/>
            <c:bubble3D val="0"/>
            <c:spPr>
              <a:solidFill>
                <a:srgbClr val="BDCFD6"/>
              </a:solidFill>
              <a:ln>
                <a:noFill/>
              </a:ln>
              <a:effectLst/>
            </c:spPr>
            <c:extLst>
              <c:ext xmlns:c16="http://schemas.microsoft.com/office/drawing/2014/chart" uri="{C3380CC4-5D6E-409C-BE32-E72D297353CC}">
                <c16:uniqueId val="{00000003-58D7-4BFC-8E09-FF25FF13B9D1}"/>
              </c:ext>
            </c:extLst>
          </c:dPt>
          <c:dPt>
            <c:idx val="4"/>
            <c:invertIfNegative val="0"/>
            <c:bubble3D val="0"/>
            <c:spPr>
              <a:solidFill>
                <a:srgbClr val="BDCFD6"/>
              </a:solidFill>
              <a:ln>
                <a:noFill/>
              </a:ln>
              <a:effectLst/>
            </c:spPr>
            <c:extLst>
              <c:ext xmlns:c16="http://schemas.microsoft.com/office/drawing/2014/chart" uri="{C3380CC4-5D6E-409C-BE32-E72D297353CC}">
                <c16:uniqueId val="{00000005-58D7-4BFC-8E09-FF25FF13B9D1}"/>
              </c:ext>
            </c:extLst>
          </c:dPt>
          <c:dPt>
            <c:idx val="5"/>
            <c:invertIfNegative val="0"/>
            <c:bubble3D val="0"/>
            <c:spPr>
              <a:solidFill>
                <a:srgbClr val="BDCFD6"/>
              </a:solidFill>
              <a:ln>
                <a:noFill/>
              </a:ln>
              <a:effectLst/>
            </c:spPr>
            <c:extLst>
              <c:ext xmlns:c16="http://schemas.microsoft.com/office/drawing/2014/chart" uri="{C3380CC4-5D6E-409C-BE32-E72D297353CC}">
                <c16:uniqueId val="{00000007-58D7-4BFC-8E09-FF25FF13B9D1}"/>
              </c:ext>
            </c:extLst>
          </c:dPt>
          <c:dPt>
            <c:idx val="6"/>
            <c:invertIfNegative val="0"/>
            <c:bubble3D val="0"/>
            <c:spPr>
              <a:solidFill>
                <a:srgbClr val="BDCFD6"/>
              </a:solidFill>
              <a:ln>
                <a:noFill/>
              </a:ln>
              <a:effectLst/>
            </c:spPr>
            <c:extLst>
              <c:ext xmlns:c16="http://schemas.microsoft.com/office/drawing/2014/chart" uri="{C3380CC4-5D6E-409C-BE32-E72D297353CC}">
                <c16:uniqueId val="{00000009-58D7-4BFC-8E09-FF25FF13B9D1}"/>
              </c:ext>
            </c:extLst>
          </c:dPt>
          <c:dPt>
            <c:idx val="8"/>
            <c:invertIfNegative val="0"/>
            <c:bubble3D val="0"/>
            <c:spPr>
              <a:solidFill>
                <a:srgbClr val="BDCFD6"/>
              </a:solidFill>
              <a:ln>
                <a:noFill/>
              </a:ln>
              <a:effectLst/>
            </c:spPr>
            <c:extLst>
              <c:ext xmlns:c16="http://schemas.microsoft.com/office/drawing/2014/chart" uri="{C3380CC4-5D6E-409C-BE32-E72D297353CC}">
                <c16:uniqueId val="{0000000B-58D7-4BFC-8E09-FF25FF13B9D1}"/>
              </c:ext>
            </c:extLst>
          </c:dPt>
          <c:dPt>
            <c:idx val="10"/>
            <c:invertIfNegative val="0"/>
            <c:bubble3D val="0"/>
            <c:spPr>
              <a:solidFill>
                <a:srgbClr val="BDCFD6"/>
              </a:solidFill>
              <a:ln>
                <a:noFill/>
              </a:ln>
              <a:effectLst/>
            </c:spPr>
            <c:extLst>
              <c:ext xmlns:c16="http://schemas.microsoft.com/office/drawing/2014/chart" uri="{C3380CC4-5D6E-409C-BE32-E72D297353CC}">
                <c16:uniqueId val="{0000000D-58D7-4BFC-8E09-FF25FF13B9D1}"/>
              </c:ext>
            </c:extLst>
          </c:dPt>
          <c:dPt>
            <c:idx val="11"/>
            <c:invertIfNegative val="0"/>
            <c:bubble3D val="0"/>
            <c:spPr>
              <a:solidFill>
                <a:srgbClr val="BDCFD6"/>
              </a:solidFill>
              <a:ln>
                <a:noFill/>
              </a:ln>
              <a:effectLst/>
            </c:spPr>
            <c:extLst>
              <c:ext xmlns:c16="http://schemas.microsoft.com/office/drawing/2014/chart" uri="{C3380CC4-5D6E-409C-BE32-E72D297353CC}">
                <c16:uniqueId val="{0000000F-58D7-4BFC-8E09-FF25FF13B9D1}"/>
              </c:ext>
            </c:extLst>
          </c:dPt>
          <c:dPt>
            <c:idx val="12"/>
            <c:invertIfNegative val="0"/>
            <c:bubble3D val="0"/>
            <c:spPr>
              <a:solidFill>
                <a:srgbClr val="7C878E"/>
              </a:solidFill>
              <a:ln>
                <a:noFill/>
              </a:ln>
              <a:effectLst/>
            </c:spPr>
            <c:extLst>
              <c:ext xmlns:c16="http://schemas.microsoft.com/office/drawing/2014/chart" uri="{C3380CC4-5D6E-409C-BE32-E72D297353CC}">
                <c16:uniqueId val="{00000011-58D7-4BFC-8E09-FF25FF13B9D1}"/>
              </c:ext>
            </c:extLst>
          </c:dPt>
          <c:dPt>
            <c:idx val="14"/>
            <c:invertIfNegative val="0"/>
            <c:bubble3D val="0"/>
            <c:spPr>
              <a:solidFill>
                <a:srgbClr val="BDCFD6"/>
              </a:solidFill>
              <a:ln>
                <a:noFill/>
              </a:ln>
              <a:effectLst/>
            </c:spPr>
            <c:extLst>
              <c:ext xmlns:c16="http://schemas.microsoft.com/office/drawing/2014/chart" uri="{C3380CC4-5D6E-409C-BE32-E72D297353CC}">
                <c16:uniqueId val="{00000013-58D7-4BFC-8E09-FF25FF13B9D1}"/>
              </c:ext>
            </c:extLst>
          </c:dPt>
          <c:dPt>
            <c:idx val="16"/>
            <c:invertIfNegative val="0"/>
            <c:bubble3D val="0"/>
            <c:spPr>
              <a:solidFill>
                <a:srgbClr val="BDCFD6"/>
              </a:solidFill>
              <a:ln>
                <a:noFill/>
              </a:ln>
              <a:effectLst/>
            </c:spPr>
            <c:extLst>
              <c:ext xmlns:c16="http://schemas.microsoft.com/office/drawing/2014/chart" uri="{C3380CC4-5D6E-409C-BE32-E72D297353CC}">
                <c16:uniqueId val="{00000015-58D7-4BFC-8E09-FF25FF13B9D1}"/>
              </c:ext>
            </c:extLst>
          </c:dPt>
          <c:dPt>
            <c:idx val="17"/>
            <c:invertIfNegative val="0"/>
            <c:bubble3D val="0"/>
            <c:spPr>
              <a:solidFill>
                <a:srgbClr val="BDCFD6"/>
              </a:solidFill>
              <a:ln>
                <a:noFill/>
              </a:ln>
              <a:effectLst/>
            </c:spPr>
            <c:extLst>
              <c:ext xmlns:c16="http://schemas.microsoft.com/office/drawing/2014/chart" uri="{C3380CC4-5D6E-409C-BE32-E72D297353CC}">
                <c16:uniqueId val="{00000017-58D7-4BFC-8E09-FF25FF13B9D1}"/>
              </c:ext>
            </c:extLst>
          </c:dPt>
          <c:dPt>
            <c:idx val="18"/>
            <c:invertIfNegative val="0"/>
            <c:bubble3D val="0"/>
            <c:spPr>
              <a:solidFill>
                <a:srgbClr val="BDCFD6"/>
              </a:solidFill>
              <a:ln>
                <a:noFill/>
              </a:ln>
              <a:effectLst/>
            </c:spPr>
            <c:extLst>
              <c:ext xmlns:c16="http://schemas.microsoft.com/office/drawing/2014/chart" uri="{C3380CC4-5D6E-409C-BE32-E72D297353CC}">
                <c16:uniqueId val="{00000019-58D7-4BFC-8E09-FF25FF13B9D1}"/>
              </c:ext>
            </c:extLst>
          </c:dPt>
          <c:dPt>
            <c:idx val="20"/>
            <c:invertIfNegative val="0"/>
            <c:bubble3D val="0"/>
            <c:spPr>
              <a:solidFill>
                <a:srgbClr val="BDCFD6"/>
              </a:solidFill>
              <a:ln>
                <a:noFill/>
              </a:ln>
              <a:effectLst/>
            </c:spPr>
            <c:extLst>
              <c:ext xmlns:c16="http://schemas.microsoft.com/office/drawing/2014/chart" uri="{C3380CC4-5D6E-409C-BE32-E72D297353CC}">
                <c16:uniqueId val="{0000001B-58D7-4BFC-8E09-FF25FF13B9D1}"/>
              </c:ext>
            </c:extLst>
          </c:dPt>
          <c:dPt>
            <c:idx val="22"/>
            <c:invertIfNegative val="0"/>
            <c:bubble3D val="0"/>
            <c:spPr>
              <a:solidFill>
                <a:srgbClr val="BDCFD6"/>
              </a:solidFill>
              <a:ln>
                <a:noFill/>
              </a:ln>
              <a:effectLst/>
            </c:spPr>
            <c:extLst>
              <c:ext xmlns:c16="http://schemas.microsoft.com/office/drawing/2014/chart" uri="{C3380CC4-5D6E-409C-BE32-E72D297353CC}">
                <c16:uniqueId val="{0000001D-58D7-4BFC-8E09-FF25FF13B9D1}"/>
              </c:ext>
            </c:extLst>
          </c:dPt>
          <c:dPt>
            <c:idx val="23"/>
            <c:invertIfNegative val="0"/>
            <c:bubble3D val="0"/>
            <c:spPr>
              <a:solidFill>
                <a:srgbClr val="BDCFD6"/>
              </a:solidFill>
              <a:ln>
                <a:noFill/>
              </a:ln>
              <a:effectLst/>
            </c:spPr>
            <c:extLst>
              <c:ext xmlns:c16="http://schemas.microsoft.com/office/drawing/2014/chart" uri="{C3380CC4-5D6E-409C-BE32-E72D297353CC}">
                <c16:uniqueId val="{0000001F-58D7-4BFC-8E09-FF25FF13B9D1}"/>
              </c:ext>
            </c:extLst>
          </c:dPt>
          <c:dPt>
            <c:idx val="24"/>
            <c:invertIfNegative val="0"/>
            <c:bubble3D val="0"/>
            <c:spPr>
              <a:solidFill>
                <a:srgbClr val="7C878E"/>
              </a:solidFill>
              <a:ln>
                <a:noFill/>
              </a:ln>
              <a:effectLst/>
            </c:spPr>
            <c:extLst>
              <c:ext xmlns:c16="http://schemas.microsoft.com/office/drawing/2014/chart" uri="{C3380CC4-5D6E-409C-BE32-E72D297353CC}">
                <c16:uniqueId val="{00000021-58D7-4BFC-8E09-FF25FF13B9D1}"/>
              </c:ext>
            </c:extLst>
          </c:dPt>
          <c:dPt>
            <c:idx val="26"/>
            <c:invertIfNegative val="0"/>
            <c:bubble3D val="0"/>
            <c:spPr>
              <a:solidFill>
                <a:srgbClr val="BDCFD6"/>
              </a:solidFill>
              <a:ln>
                <a:noFill/>
              </a:ln>
              <a:effectLst/>
            </c:spPr>
            <c:extLst>
              <c:ext xmlns:c16="http://schemas.microsoft.com/office/drawing/2014/chart" uri="{C3380CC4-5D6E-409C-BE32-E72D297353CC}">
                <c16:uniqueId val="{00000023-58D7-4BFC-8E09-FF25FF13B9D1}"/>
              </c:ext>
            </c:extLst>
          </c:dPt>
          <c:dPt>
            <c:idx val="28"/>
            <c:invertIfNegative val="0"/>
            <c:bubble3D val="0"/>
            <c:spPr>
              <a:solidFill>
                <a:srgbClr val="BDCFD6"/>
              </a:solidFill>
              <a:ln>
                <a:noFill/>
              </a:ln>
              <a:effectLst/>
            </c:spPr>
            <c:extLst>
              <c:ext xmlns:c16="http://schemas.microsoft.com/office/drawing/2014/chart" uri="{C3380CC4-5D6E-409C-BE32-E72D297353CC}">
                <c16:uniqueId val="{00000025-58D7-4BFC-8E09-FF25FF13B9D1}"/>
              </c:ext>
            </c:extLst>
          </c:dPt>
          <c:dPt>
            <c:idx val="29"/>
            <c:invertIfNegative val="0"/>
            <c:bubble3D val="0"/>
            <c:spPr>
              <a:solidFill>
                <a:srgbClr val="BDCFD6"/>
              </a:solidFill>
              <a:ln>
                <a:noFill/>
              </a:ln>
              <a:effectLst/>
            </c:spPr>
            <c:extLst>
              <c:ext xmlns:c16="http://schemas.microsoft.com/office/drawing/2014/chart" uri="{C3380CC4-5D6E-409C-BE32-E72D297353CC}">
                <c16:uniqueId val="{00000027-58D7-4BFC-8E09-FF25FF13B9D1}"/>
              </c:ext>
            </c:extLst>
          </c:dPt>
          <c:dPt>
            <c:idx val="30"/>
            <c:invertIfNegative val="0"/>
            <c:bubble3D val="0"/>
            <c:spPr>
              <a:solidFill>
                <a:srgbClr val="BDCFD6"/>
              </a:solidFill>
              <a:ln>
                <a:noFill/>
              </a:ln>
              <a:effectLst/>
            </c:spPr>
            <c:extLst>
              <c:ext xmlns:c16="http://schemas.microsoft.com/office/drawing/2014/chart" uri="{C3380CC4-5D6E-409C-BE32-E72D297353CC}">
                <c16:uniqueId val="{00000029-58D7-4BFC-8E09-FF25FF13B9D1}"/>
              </c:ext>
            </c:extLst>
          </c:dPt>
          <c:dPt>
            <c:idx val="32"/>
            <c:invertIfNegative val="0"/>
            <c:bubble3D val="0"/>
            <c:spPr>
              <a:solidFill>
                <a:srgbClr val="BDCFD6"/>
              </a:solidFill>
              <a:ln>
                <a:noFill/>
              </a:ln>
              <a:effectLst/>
            </c:spPr>
            <c:extLst>
              <c:ext xmlns:c16="http://schemas.microsoft.com/office/drawing/2014/chart" uri="{C3380CC4-5D6E-409C-BE32-E72D297353CC}">
                <c16:uniqueId val="{0000002B-58D7-4BFC-8E09-FF25FF13B9D1}"/>
              </c:ext>
            </c:extLst>
          </c:dPt>
          <c:dPt>
            <c:idx val="34"/>
            <c:invertIfNegative val="0"/>
            <c:bubble3D val="0"/>
            <c:spPr>
              <a:solidFill>
                <a:srgbClr val="BDCFD6"/>
              </a:solidFill>
              <a:ln>
                <a:noFill/>
              </a:ln>
              <a:effectLst/>
            </c:spPr>
            <c:extLst>
              <c:ext xmlns:c16="http://schemas.microsoft.com/office/drawing/2014/chart" uri="{C3380CC4-5D6E-409C-BE32-E72D297353CC}">
                <c16:uniqueId val="{0000002D-58D7-4BFC-8E09-FF25FF13B9D1}"/>
              </c:ext>
            </c:extLst>
          </c:dPt>
          <c:dPt>
            <c:idx val="35"/>
            <c:invertIfNegative val="0"/>
            <c:bubble3D val="0"/>
            <c:spPr>
              <a:solidFill>
                <a:srgbClr val="BDCFD6"/>
              </a:solidFill>
              <a:ln>
                <a:noFill/>
              </a:ln>
              <a:effectLst/>
            </c:spPr>
            <c:extLst>
              <c:ext xmlns:c16="http://schemas.microsoft.com/office/drawing/2014/chart" uri="{C3380CC4-5D6E-409C-BE32-E72D297353CC}">
                <c16:uniqueId val="{0000002F-58D7-4BFC-8E09-FF25FF13B9D1}"/>
              </c:ext>
            </c:extLst>
          </c:dPt>
          <c:dPt>
            <c:idx val="36"/>
            <c:invertIfNegative val="0"/>
            <c:bubble3D val="0"/>
            <c:spPr>
              <a:solidFill>
                <a:srgbClr val="FBBB27"/>
              </a:solidFill>
              <a:ln>
                <a:noFill/>
              </a:ln>
              <a:effectLst/>
            </c:spPr>
            <c:extLst>
              <c:ext xmlns:c16="http://schemas.microsoft.com/office/drawing/2014/chart" uri="{C3380CC4-5D6E-409C-BE32-E72D297353CC}">
                <c16:uniqueId val="{00000031-58D7-4BFC-8E09-FF25FF13B9D1}"/>
              </c:ext>
            </c:extLst>
          </c:dPt>
          <c:dPt>
            <c:idx val="40"/>
            <c:invertIfNegative val="0"/>
            <c:bubble3D val="0"/>
            <c:spPr>
              <a:solidFill>
                <a:srgbClr val="BDCFD6"/>
              </a:solidFill>
              <a:ln>
                <a:noFill/>
              </a:ln>
              <a:effectLst/>
            </c:spPr>
            <c:extLst>
              <c:ext xmlns:c16="http://schemas.microsoft.com/office/drawing/2014/chart" uri="{C3380CC4-5D6E-409C-BE32-E72D297353CC}">
                <c16:uniqueId val="{00000033-58D7-4BFC-8E09-FF25FF13B9D1}"/>
              </c:ext>
            </c:extLst>
          </c:dPt>
          <c:dPt>
            <c:idx val="52"/>
            <c:invertIfNegative val="0"/>
            <c:bubble3D val="0"/>
            <c:spPr>
              <a:solidFill>
                <a:srgbClr val="BDCFD6"/>
              </a:solidFill>
              <a:ln>
                <a:noFill/>
              </a:ln>
              <a:effectLst/>
            </c:spPr>
            <c:extLst>
              <c:ext xmlns:c16="http://schemas.microsoft.com/office/drawing/2014/chart" uri="{C3380CC4-5D6E-409C-BE32-E72D297353CC}">
                <c16:uniqueId val="{00000035-58D7-4BFC-8E09-FF25FF13B9D1}"/>
              </c:ext>
            </c:extLst>
          </c:dPt>
          <c:dPt>
            <c:idx val="64"/>
            <c:invertIfNegative val="0"/>
            <c:bubble3D val="0"/>
            <c:spPr>
              <a:solidFill>
                <a:srgbClr val="BDCFD6"/>
              </a:solidFill>
              <a:ln>
                <a:noFill/>
              </a:ln>
              <a:effectLst/>
            </c:spPr>
            <c:extLst>
              <c:ext xmlns:c16="http://schemas.microsoft.com/office/drawing/2014/chart" uri="{C3380CC4-5D6E-409C-BE32-E72D297353CC}">
                <c16:uniqueId val="{00000037-58D7-4BFC-8E09-FF25FF13B9D1}"/>
              </c:ext>
            </c:extLst>
          </c:dPt>
          <c:dPt>
            <c:idx val="76"/>
            <c:invertIfNegative val="0"/>
            <c:bubble3D val="0"/>
            <c:spPr>
              <a:solidFill>
                <a:srgbClr val="BDCFD6"/>
              </a:solidFill>
              <a:ln>
                <a:noFill/>
              </a:ln>
              <a:effectLst/>
            </c:spPr>
            <c:extLst>
              <c:ext xmlns:c16="http://schemas.microsoft.com/office/drawing/2014/chart" uri="{C3380CC4-5D6E-409C-BE32-E72D297353CC}">
                <c16:uniqueId val="{00000039-58D7-4BFC-8E09-FF25FF13B9D1}"/>
              </c:ext>
            </c:extLst>
          </c:dPt>
          <c:dLbls>
            <c:dLbl>
              <c:idx val="0"/>
              <c:layout>
                <c:manualLayout>
                  <c:x val="-7.1422309458477148E-18"/>
                  <c:y val="1.100762212826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D7-4BFC-8E09-FF25FF13B9D1}"/>
                </c:ext>
              </c:extLst>
            </c:dLbl>
            <c:dLbl>
              <c:idx val="1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8D7-4BFC-8E09-FF25FF13B9D1}"/>
                </c:ext>
              </c:extLst>
            </c:dLbl>
            <c:dLbl>
              <c:idx val="2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8D7-4BFC-8E09-FF25FF13B9D1}"/>
                </c:ext>
              </c:extLst>
            </c:dLbl>
            <c:dLbl>
              <c:idx val="3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8D7-4BFC-8E09-FF25FF13B9D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[1]Jalisco!$A$3:$B$39</c:f>
              <c:multiLvlStrCache>
                <c:ptCount val="37"/>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lvl>
                <c:lvl>
                  <c:pt idx="0">
                    <c:v>2018</c:v>
                  </c:pt>
                  <c:pt idx="12">
                    <c:v>2019</c:v>
                  </c:pt>
                  <c:pt idx="24">
                    <c:v>2020</c:v>
                  </c:pt>
                  <c:pt idx="36">
                    <c:v>2021</c:v>
                  </c:pt>
                </c:lvl>
              </c:multiLvlStrCache>
            </c:multiLvlStrRef>
          </c:cat>
          <c:val>
            <c:numRef>
              <c:f>[1]Jalisco!$H$3:$H$39</c:f>
              <c:numCache>
                <c:formatCode>General</c:formatCode>
                <c:ptCount val="37"/>
                <c:pt idx="0">
                  <c:v>4.5949208423403699E-2</c:v>
                </c:pt>
                <c:pt idx="1">
                  <c:v>4.619089215808618E-2</c:v>
                </c:pt>
                <c:pt idx="2">
                  <c:v>4.5893680793183095E-2</c:v>
                </c:pt>
                <c:pt idx="3">
                  <c:v>4.5180847589388805E-2</c:v>
                </c:pt>
                <c:pt idx="4">
                  <c:v>4.4723860220728266E-2</c:v>
                </c:pt>
                <c:pt idx="5">
                  <c:v>4.4358953869336408E-2</c:v>
                </c:pt>
                <c:pt idx="6">
                  <c:v>4.4686655947820779E-2</c:v>
                </c:pt>
                <c:pt idx="7">
                  <c:v>4.4349566922699785E-2</c:v>
                </c:pt>
                <c:pt idx="8">
                  <c:v>4.3550595211111813E-2</c:v>
                </c:pt>
                <c:pt idx="9">
                  <c:v>4.3427450253507631E-2</c:v>
                </c:pt>
                <c:pt idx="10">
                  <c:v>4.2986231219772131E-2</c:v>
                </c:pt>
                <c:pt idx="11">
                  <c:v>4.383107014277126E-2</c:v>
                </c:pt>
                <c:pt idx="12">
                  <c:v>4.4192976296576369E-2</c:v>
                </c:pt>
                <c:pt idx="13">
                  <c:v>4.4898105819060362E-2</c:v>
                </c:pt>
                <c:pt idx="14">
                  <c:v>4.5250035886025983E-2</c:v>
                </c:pt>
                <c:pt idx="15">
                  <c:v>4.4783947711715101E-2</c:v>
                </c:pt>
                <c:pt idx="16">
                  <c:v>4.5291683544558752E-2</c:v>
                </c:pt>
                <c:pt idx="17">
                  <c:v>4.5914928377889769E-2</c:v>
                </c:pt>
                <c:pt idx="18">
                  <c:v>4.6416272852535065E-2</c:v>
                </c:pt>
                <c:pt idx="19">
                  <c:v>4.7947650473653444E-2</c:v>
                </c:pt>
                <c:pt idx="20">
                  <c:v>4.9785352298333585E-2</c:v>
                </c:pt>
                <c:pt idx="21">
                  <c:v>5.253486734079451E-2</c:v>
                </c:pt>
                <c:pt idx="22">
                  <c:v>5.6314431550378075E-2</c:v>
                </c:pt>
                <c:pt idx="23">
                  <c:v>7.3347597345201701E-2</c:v>
                </c:pt>
                <c:pt idx="24">
                  <c:v>7.9413821207006352E-2</c:v>
                </c:pt>
                <c:pt idx="25">
                  <c:v>8.3946797261951145E-2</c:v>
                </c:pt>
                <c:pt idx="26">
                  <c:v>8.5885060126427645E-2</c:v>
                </c:pt>
                <c:pt idx="27">
                  <c:v>8.9919923381840433E-2</c:v>
                </c:pt>
                <c:pt idx="28">
                  <c:v>9.1432769568152633E-2</c:v>
                </c:pt>
                <c:pt idx="29">
                  <c:v>9.420064276538187E-2</c:v>
                </c:pt>
                <c:pt idx="30">
                  <c:v>9.452291020181286E-2</c:v>
                </c:pt>
                <c:pt idx="31">
                  <c:v>9.6365611198540757E-2</c:v>
                </c:pt>
                <c:pt idx="32">
                  <c:v>9.6940583961605625E-2</c:v>
                </c:pt>
                <c:pt idx="33">
                  <c:v>9.899936635907329E-2</c:v>
                </c:pt>
                <c:pt idx="34">
                  <c:v>9.9452613919863722E-2</c:v>
                </c:pt>
                <c:pt idx="35">
                  <c:v>0.10181896598199364</c:v>
                </c:pt>
                <c:pt idx="36">
                  <c:v>0.10296532364383319</c:v>
                </c:pt>
              </c:numCache>
            </c:numRef>
          </c:val>
          <c:extLst>
            <c:ext xmlns:c16="http://schemas.microsoft.com/office/drawing/2014/chart" uri="{C3380CC4-5D6E-409C-BE32-E72D297353CC}">
              <c16:uniqueId val="{0000003A-58D7-4BFC-8E09-FF25FF13B9D1}"/>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[1]Jalisco!$W$2</c:f>
              <c:strCache>
                <c:ptCount val="1"/>
                <c:pt idx="0">
                  <c:v>Nacional</c:v>
                </c:pt>
              </c:strCache>
            </c:strRef>
          </c:tx>
          <c:spPr>
            <a:ln w="28575" cap="rnd">
              <a:solidFill>
                <a:srgbClr val="B69630"/>
              </a:solidFill>
              <a:round/>
            </a:ln>
            <a:effectLst/>
          </c:spPr>
          <c:marker>
            <c:symbol val="none"/>
          </c:marker>
          <c:dLbls>
            <c:dLbl>
              <c:idx val="0"/>
              <c:layout>
                <c:manualLayout>
                  <c:x val="-2.8451050315793529E-2"/>
                  <c:y val="-8.1355572774828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58D7-4BFC-8E09-FF25FF13B9D1}"/>
                </c:ext>
              </c:extLst>
            </c:dLbl>
            <c:dLbl>
              <c:idx val="12"/>
              <c:layout>
                <c:manualLayout>
                  <c:x val="-3.624266499234894E-2"/>
                  <c:y val="-8.13555727748279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58D7-4BFC-8E09-FF25FF13B9D1}"/>
                </c:ext>
              </c:extLst>
            </c:dLbl>
            <c:dLbl>
              <c:idx val="2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58D7-4BFC-8E09-FF25FF13B9D1}"/>
                </c:ext>
              </c:extLst>
            </c:dLbl>
            <c:dLbl>
              <c:idx val="36"/>
              <c:layout>
                <c:manualLayout>
                  <c:x val="-1.0286158398986379E-2"/>
                  <c:y val="-4.0994291637847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58D7-4BFC-8E09-FF25FF13B9D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[1]Jalisco!$A$3:$B$39</c:f>
              <c:multiLvlStrCache>
                <c:ptCount val="37"/>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lvl>
                <c:lvl>
                  <c:pt idx="0">
                    <c:v>2018</c:v>
                  </c:pt>
                  <c:pt idx="12">
                    <c:v>2019</c:v>
                  </c:pt>
                  <c:pt idx="24">
                    <c:v>2020</c:v>
                  </c:pt>
                  <c:pt idx="36">
                    <c:v>2021</c:v>
                  </c:pt>
                </c:lvl>
              </c:multiLvlStrCache>
            </c:multiLvlStrRef>
          </c:cat>
          <c:val>
            <c:numRef>
              <c:f>[1]Jalisco!$W$3:$W$39</c:f>
              <c:numCache>
                <c:formatCode>General</c:formatCode>
                <c:ptCount val="37"/>
                <c:pt idx="0">
                  <c:v>5.8039058144557336E-2</c:v>
                </c:pt>
                <c:pt idx="1">
                  <c:v>5.8352863524522861E-2</c:v>
                </c:pt>
                <c:pt idx="2">
                  <c:v>5.8772921160575899E-2</c:v>
                </c:pt>
                <c:pt idx="3">
                  <c:v>5.8990332433742403E-2</c:v>
                </c:pt>
                <c:pt idx="4">
                  <c:v>5.8363394602311741E-2</c:v>
                </c:pt>
                <c:pt idx="5">
                  <c:v>5.7638662023780998E-2</c:v>
                </c:pt>
                <c:pt idx="6">
                  <c:v>5.7344820703878648E-2</c:v>
                </c:pt>
                <c:pt idx="7">
                  <c:v>5.6872989256004237E-2</c:v>
                </c:pt>
                <c:pt idx="8">
                  <c:v>5.6172995561989E-2</c:v>
                </c:pt>
                <c:pt idx="9">
                  <c:v>5.6213884319815811E-2</c:v>
                </c:pt>
                <c:pt idx="10">
                  <c:v>5.5964575797152381E-2</c:v>
                </c:pt>
                <c:pt idx="11">
                  <c:v>5.6158535569925519E-2</c:v>
                </c:pt>
                <c:pt idx="12">
                  <c:v>5.6301794643203222E-2</c:v>
                </c:pt>
                <c:pt idx="13">
                  <c:v>5.6850537765425584E-2</c:v>
                </c:pt>
                <c:pt idx="14">
                  <c:v>5.7069968606765109E-2</c:v>
                </c:pt>
                <c:pt idx="15">
                  <c:v>5.7440479175716534E-2</c:v>
                </c:pt>
                <c:pt idx="16">
                  <c:v>5.7850719699571534E-2</c:v>
                </c:pt>
                <c:pt idx="17">
                  <c:v>5.7836699963812868E-2</c:v>
                </c:pt>
                <c:pt idx="18">
                  <c:v>5.7873237323502712E-2</c:v>
                </c:pt>
                <c:pt idx="19">
                  <c:v>5.9138120605385626E-2</c:v>
                </c:pt>
                <c:pt idx="20">
                  <c:v>6.068630924320402E-2</c:v>
                </c:pt>
                <c:pt idx="21">
                  <c:v>6.3534825249674021E-2</c:v>
                </c:pt>
                <c:pt idx="22">
                  <c:v>6.7990099316020125E-2</c:v>
                </c:pt>
                <c:pt idx="23">
                  <c:v>8.8664199682685241E-2</c:v>
                </c:pt>
                <c:pt idx="24">
                  <c:v>9.5810472003197561E-2</c:v>
                </c:pt>
                <c:pt idx="25">
                  <c:v>0.1016165187954733</c:v>
                </c:pt>
                <c:pt idx="26">
                  <c:v>0.10423210739422495</c:v>
                </c:pt>
                <c:pt idx="27">
                  <c:v>0.10925548599630389</c:v>
                </c:pt>
                <c:pt idx="28">
                  <c:v>0.11088736692301117</c:v>
                </c:pt>
                <c:pt idx="29">
                  <c:v>0.113894079939988</c:v>
                </c:pt>
                <c:pt idx="30">
                  <c:v>0.11468434444245257</c:v>
                </c:pt>
                <c:pt idx="31">
                  <c:v>0.11688954510774237</c:v>
                </c:pt>
                <c:pt idx="32">
                  <c:v>0.11729624609582179</c:v>
                </c:pt>
                <c:pt idx="33">
                  <c:v>0.11977153482935839</c:v>
                </c:pt>
                <c:pt idx="34">
                  <c:v>0.12060093339245599</c:v>
                </c:pt>
                <c:pt idx="35">
                  <c:v>0.12302204958680746</c:v>
                </c:pt>
                <c:pt idx="36">
                  <c:v>0.12440540451394101</c:v>
                </c:pt>
              </c:numCache>
            </c:numRef>
          </c:val>
          <c:smooth val="0"/>
          <c:extLst>
            <c:ext xmlns:c16="http://schemas.microsoft.com/office/drawing/2014/chart" uri="{C3380CC4-5D6E-409C-BE32-E72D297353CC}">
              <c16:uniqueId val="{0000003F-58D7-4BFC-8E09-FF25FF13B9D1}"/>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15"/>
            <c:invertIfNegative val="0"/>
            <c:bubble3D val="0"/>
            <c:spPr>
              <a:solidFill>
                <a:srgbClr val="7C878E"/>
              </a:solidFill>
              <a:ln>
                <a:noFill/>
              </a:ln>
              <a:effectLst/>
            </c:spPr>
            <c:extLst>
              <c:ext xmlns:c16="http://schemas.microsoft.com/office/drawing/2014/chart" uri="{C3380CC4-5D6E-409C-BE32-E72D297353CC}">
                <c16:uniqueId val="{00000001-1681-444D-9A22-8E7158CC7275}"/>
              </c:ext>
            </c:extLst>
          </c:dPt>
          <c:dPt>
            <c:idx val="16"/>
            <c:invertIfNegative val="0"/>
            <c:bubble3D val="0"/>
            <c:spPr>
              <a:solidFill>
                <a:srgbClr val="7C878E"/>
              </a:solidFill>
              <a:ln>
                <a:noFill/>
              </a:ln>
              <a:effectLst/>
            </c:spPr>
            <c:extLst>
              <c:ext xmlns:c16="http://schemas.microsoft.com/office/drawing/2014/chart" uri="{C3380CC4-5D6E-409C-BE32-E72D297353CC}">
                <c16:uniqueId val="{00000003-1681-444D-9A22-8E7158CC7275}"/>
              </c:ext>
            </c:extLst>
          </c:dPt>
          <c:dPt>
            <c:idx val="27"/>
            <c:invertIfNegative val="0"/>
            <c:bubble3D val="0"/>
            <c:spPr>
              <a:solidFill>
                <a:srgbClr val="7C878E"/>
              </a:solidFill>
              <a:ln>
                <a:noFill/>
              </a:ln>
              <a:effectLst/>
            </c:spPr>
            <c:extLst>
              <c:ext xmlns:c16="http://schemas.microsoft.com/office/drawing/2014/chart" uri="{C3380CC4-5D6E-409C-BE32-E72D297353CC}">
                <c16:uniqueId val="{00000005-1681-444D-9A22-8E7158CC7275}"/>
              </c:ext>
            </c:extLst>
          </c:dPt>
          <c:dPt>
            <c:idx val="28"/>
            <c:invertIfNegative val="0"/>
            <c:bubble3D val="0"/>
            <c:spPr>
              <a:solidFill>
                <a:srgbClr val="7C878E"/>
              </a:solidFill>
              <a:ln>
                <a:noFill/>
              </a:ln>
              <a:effectLst/>
            </c:spPr>
            <c:extLst>
              <c:ext xmlns:c16="http://schemas.microsoft.com/office/drawing/2014/chart" uri="{C3380CC4-5D6E-409C-BE32-E72D297353CC}">
                <c16:uniqueId val="{00000007-1681-444D-9A22-8E7158CC727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'F31'!$A$6:$A$38</c:f>
              <c:strCache>
                <c:ptCount val="33"/>
                <c:pt idx="0">
                  <c:v>Tabasco</c:v>
                </c:pt>
                <c:pt idx="1">
                  <c:v>Sonora</c:v>
                </c:pt>
                <c:pt idx="2">
                  <c:v>Tamaulipas</c:v>
                </c:pt>
                <c:pt idx="3">
                  <c:v>Veracruz</c:v>
                </c:pt>
                <c:pt idx="4">
                  <c:v>Guerrero</c:v>
                </c:pt>
                <c:pt idx="5">
                  <c:v>Ciudad de México</c:v>
                </c:pt>
                <c:pt idx="6">
                  <c:v>México</c:v>
                </c:pt>
                <c:pt idx="7">
                  <c:v>Coahuila</c:v>
                </c:pt>
                <c:pt idx="8">
                  <c:v>Baja California</c:v>
                </c:pt>
                <c:pt idx="9">
                  <c:v>Oaxaca</c:v>
                </c:pt>
                <c:pt idx="10">
                  <c:v>Quintana Roo</c:v>
                </c:pt>
                <c:pt idx="11">
                  <c:v>Durango</c:v>
                </c:pt>
                <c:pt idx="12">
                  <c:v>Sinaloa</c:v>
                </c:pt>
                <c:pt idx="13">
                  <c:v>Nacional</c:v>
                </c:pt>
                <c:pt idx="14">
                  <c:v>Tlaxcala</c:v>
                </c:pt>
                <c:pt idx="15">
                  <c:v>Morelos</c:v>
                </c:pt>
                <c:pt idx="16">
                  <c:v>Baja California Sur</c:v>
                </c:pt>
                <c:pt idx="17">
                  <c:v>Chihuahua</c:v>
                </c:pt>
                <c:pt idx="18">
                  <c:v>Campeche</c:v>
                </c:pt>
                <c:pt idx="19">
                  <c:v>Yucatán</c:v>
                </c:pt>
                <c:pt idx="20">
                  <c:v>Nuevo León</c:v>
                </c:pt>
                <c:pt idx="21">
                  <c:v>Hidalgo</c:v>
                </c:pt>
                <c:pt idx="22">
                  <c:v>Chiapas</c:v>
                </c:pt>
                <c:pt idx="23">
                  <c:v>Colima</c:v>
                </c:pt>
                <c:pt idx="24">
                  <c:v>Puebla</c:v>
                </c:pt>
                <c:pt idx="25">
                  <c:v>Michoacán</c:v>
                </c:pt>
                <c:pt idx="26">
                  <c:v>Nayarit</c:v>
                </c:pt>
                <c:pt idx="27">
                  <c:v>Guanajuato</c:v>
                </c:pt>
                <c:pt idx="28">
                  <c:v>Jalisco</c:v>
                </c:pt>
                <c:pt idx="29">
                  <c:v>Querétaro</c:v>
                </c:pt>
                <c:pt idx="30">
                  <c:v>Zacatecas</c:v>
                </c:pt>
                <c:pt idx="31">
                  <c:v>Aguascalientes</c:v>
                </c:pt>
                <c:pt idx="32">
                  <c:v>San Luis Potosí</c:v>
                </c:pt>
              </c:strCache>
            </c:strRef>
          </c:cat>
          <c:val>
            <c:numRef>
              <c:f>'F31'!$B$6:$B$38</c:f>
              <c:numCache>
                <c:formatCode>0.00%</c:formatCode>
                <c:ptCount val="33"/>
                <c:pt idx="0">
                  <c:v>0.19147404046950386</c:v>
                </c:pt>
                <c:pt idx="1">
                  <c:v>0.16636961547958429</c:v>
                </c:pt>
                <c:pt idx="2">
                  <c:v>0.15809099461041851</c:v>
                </c:pt>
                <c:pt idx="3">
                  <c:v>0.15005090826045997</c:v>
                </c:pt>
                <c:pt idx="4">
                  <c:v>0.14489329868493583</c:v>
                </c:pt>
                <c:pt idx="5">
                  <c:v>0.1400302913526254</c:v>
                </c:pt>
                <c:pt idx="6">
                  <c:v>0.13806246424124122</c:v>
                </c:pt>
                <c:pt idx="7">
                  <c:v>0.13430829001216679</c:v>
                </c:pt>
                <c:pt idx="8">
                  <c:v>0.13190721770501554</c:v>
                </c:pt>
                <c:pt idx="9">
                  <c:v>0.13159367868061836</c:v>
                </c:pt>
                <c:pt idx="10">
                  <c:v>0.13130704194729534</c:v>
                </c:pt>
                <c:pt idx="11">
                  <c:v>0.12969113840261937</c:v>
                </c:pt>
                <c:pt idx="12">
                  <c:v>0.12782784416812551</c:v>
                </c:pt>
                <c:pt idx="13">
                  <c:v>0.12440540451394101</c:v>
                </c:pt>
                <c:pt idx="14">
                  <c:v>0.12419928825622775</c:v>
                </c:pt>
                <c:pt idx="15">
                  <c:v>0.12412493894922902</c:v>
                </c:pt>
                <c:pt idx="16">
                  <c:v>0.12315137817520759</c:v>
                </c:pt>
                <c:pt idx="17">
                  <c:v>0.12195991430479941</c:v>
                </c:pt>
                <c:pt idx="18">
                  <c:v>0.12190033850271589</c:v>
                </c:pt>
                <c:pt idx="19">
                  <c:v>0.12104385322593768</c:v>
                </c:pt>
                <c:pt idx="20">
                  <c:v>0.11852591242636065</c:v>
                </c:pt>
                <c:pt idx="21">
                  <c:v>0.11622487620157297</c:v>
                </c:pt>
                <c:pt idx="22">
                  <c:v>0.11485113698523092</c:v>
                </c:pt>
                <c:pt idx="23">
                  <c:v>0.11169380644243761</c:v>
                </c:pt>
                <c:pt idx="24">
                  <c:v>0.11116574414880166</c:v>
                </c:pt>
                <c:pt idx="25">
                  <c:v>0.10606563107840412</c:v>
                </c:pt>
                <c:pt idx="26">
                  <c:v>0.10443270990680159</c:v>
                </c:pt>
                <c:pt idx="27">
                  <c:v>0.10424232157792765</c:v>
                </c:pt>
                <c:pt idx="28">
                  <c:v>0.10296532364383319</c:v>
                </c:pt>
                <c:pt idx="29">
                  <c:v>9.0009145783793668E-2</c:v>
                </c:pt>
                <c:pt idx="30">
                  <c:v>8.705078174815721E-2</c:v>
                </c:pt>
                <c:pt idx="31">
                  <c:v>8.5331426205442845E-2</c:v>
                </c:pt>
                <c:pt idx="32">
                  <c:v>7.6325750477832327E-2</c:v>
                </c:pt>
              </c:numCache>
            </c:numRef>
          </c:val>
          <c:extLst>
            <c:ext xmlns:c16="http://schemas.microsoft.com/office/drawing/2014/chart" uri="{C3380CC4-5D6E-409C-BE32-E72D297353CC}">
              <c16:uniqueId val="{00000008-1681-444D-9A22-8E7158CC7275}"/>
            </c:ext>
          </c:extLst>
        </c:ser>
        <c:dLbls>
          <c:showLegendKey val="0"/>
          <c:showVal val="0"/>
          <c:showCatName val="0"/>
          <c:showSerName val="0"/>
          <c:showPercent val="0"/>
          <c:showBubbleSize val="0"/>
        </c:dLbls>
        <c:gapWidth val="94"/>
        <c:axId val="852507103"/>
        <c:axId val="1148842399"/>
      </c:barChart>
      <c:catAx>
        <c:axId val="8525071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48842399"/>
        <c:crosses val="autoZero"/>
        <c:auto val="1"/>
        <c:lblAlgn val="ctr"/>
        <c:lblOffset val="100"/>
        <c:noMultiLvlLbl val="0"/>
      </c:catAx>
      <c:valAx>
        <c:axId val="1148842399"/>
        <c:scaling>
          <c:orientation val="minMax"/>
        </c:scaling>
        <c:delete val="1"/>
        <c:axPos val="b"/>
        <c:numFmt formatCode="0.00%" sourceLinked="1"/>
        <c:majorTickMark val="out"/>
        <c:minorTickMark val="none"/>
        <c:tickLblPos val="nextTo"/>
        <c:crossAx val="852507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369957177760895E-2"/>
          <c:y val="2.2749389984145451E-2"/>
          <c:w val="0.92118431017645508"/>
          <c:h val="0.55968051231968097"/>
        </c:manualLayout>
      </c:layout>
      <c:lineChart>
        <c:grouping val="standard"/>
        <c:varyColors val="0"/>
        <c:ser>
          <c:idx val="0"/>
          <c:order val="0"/>
          <c:spPr>
            <a:ln w="28575" cap="rnd">
              <a:solidFill>
                <a:srgbClr val="FBBB27"/>
              </a:solidFill>
              <a:prstDash val="sysDash"/>
              <a:round/>
            </a:ln>
            <a:effectLst/>
          </c:spPr>
          <c:marker>
            <c:symbol val="none"/>
          </c:marker>
          <c:dPt>
            <c:idx val="4"/>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1-1AE4-4F90-A4D2-9D2E336A111A}"/>
              </c:ext>
            </c:extLst>
          </c:dPt>
          <c:dPt>
            <c:idx val="16"/>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3-1AE4-4F90-A4D2-9D2E336A111A}"/>
              </c:ext>
            </c:extLst>
          </c:dPt>
          <c:dPt>
            <c:idx val="28"/>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5-1AE4-4F90-A4D2-9D2E336A111A}"/>
              </c:ext>
            </c:extLst>
          </c:dPt>
          <c:dPt>
            <c:idx val="40"/>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7-1AE4-4F90-A4D2-9D2E336A111A}"/>
              </c:ext>
            </c:extLst>
          </c:dPt>
          <c:dPt>
            <c:idx val="52"/>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9-1AE4-4F90-A4D2-9D2E336A111A}"/>
              </c:ext>
            </c:extLst>
          </c:dPt>
          <c:dPt>
            <c:idx val="64"/>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B-1AE4-4F90-A4D2-9D2E336A111A}"/>
              </c:ext>
            </c:extLst>
          </c:dPt>
          <c:dPt>
            <c:idx val="76"/>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D-1AE4-4F90-A4D2-9D2E336A111A}"/>
              </c:ext>
            </c:extLst>
          </c:dPt>
          <c:dLbls>
            <c:dLbl>
              <c:idx val="36"/>
              <c:layout>
                <c:manualLayout>
                  <c:x val="-7.0994838744265557E-3"/>
                  <c:y val="4.69170283481908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AE4-4F90-A4D2-9D2E336A11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37"/>
                <c:pt idx="0">
                  <c:v>4.0931184479757965E-2</c:v>
                </c:pt>
                <c:pt idx="1">
                  <c:v>3.9811552292802158E-2</c:v>
                </c:pt>
                <c:pt idx="2">
                  <c:v>4.1367840294514263E-2</c:v>
                </c:pt>
                <c:pt idx="3">
                  <c:v>3.9513563582854579E-2</c:v>
                </c:pt>
                <c:pt idx="4">
                  <c:v>4.0323165159157653E-2</c:v>
                </c:pt>
                <c:pt idx="5">
                  <c:v>3.6934377492993428E-2</c:v>
                </c:pt>
                <c:pt idx="6">
                  <c:v>3.9542317218209756E-2</c:v>
                </c:pt>
                <c:pt idx="7">
                  <c:v>3.5271643516572332E-2</c:v>
                </c:pt>
                <c:pt idx="8">
                  <c:v>3.6834607150578243E-2</c:v>
                </c:pt>
                <c:pt idx="9">
                  <c:v>3.4141755901481219E-2</c:v>
                </c:pt>
                <c:pt idx="10">
                  <c:v>3.2809290968900451E-2</c:v>
                </c:pt>
                <c:pt idx="11">
                  <c:v>3.0138593845821567E-2</c:v>
                </c:pt>
                <c:pt idx="12">
                  <c:v>3.8651452390359761E-2</c:v>
                </c:pt>
                <c:pt idx="13">
                  <c:v>3.3613438585584417E-2</c:v>
                </c:pt>
                <c:pt idx="14">
                  <c:v>3.5476956093233307E-2</c:v>
                </c:pt>
                <c:pt idx="15">
                  <c:v>3.3674163585528813E-2</c:v>
                </c:pt>
                <c:pt idx="16">
                  <c:v>3.6569421704101643E-2</c:v>
                </c:pt>
                <c:pt idx="17">
                  <c:v>3.4624249404285178E-2</c:v>
                </c:pt>
                <c:pt idx="18">
                  <c:v>3.8245710236100627E-2</c:v>
                </c:pt>
                <c:pt idx="19">
                  <c:v>3.7596605911798045E-2</c:v>
                </c:pt>
                <c:pt idx="20">
                  <c:v>3.9761456518229335E-2</c:v>
                </c:pt>
                <c:pt idx="21">
                  <c:v>3.6136716644600365E-2</c:v>
                </c:pt>
                <c:pt idx="22">
                  <c:v>4.970618679522773E-2</c:v>
                </c:pt>
                <c:pt idx="23">
                  <c:v>3.8872545902774717E-2</c:v>
                </c:pt>
                <c:pt idx="24">
                  <c:v>4.685005625796277E-2</c:v>
                </c:pt>
                <c:pt idx="25">
                  <c:v>4.1815207584014039E-2</c:v>
                </c:pt>
                <c:pt idx="26">
                  <c:v>3.937618872108975E-2</c:v>
                </c:pt>
                <c:pt idx="27">
                  <c:v>4.3349119138567302E-2</c:v>
                </c:pt>
                <c:pt idx="28">
                  <c:v>6.3526464902228505E-2</c:v>
                </c:pt>
                <c:pt idx="29">
                  <c:v>5.0601103397093367E-2</c:v>
                </c:pt>
                <c:pt idx="30">
                  <c:v>5.8049707239328681E-2</c:v>
                </c:pt>
                <c:pt idx="31">
                  <c:v>3.9415393279741792E-2</c:v>
                </c:pt>
                <c:pt idx="32">
                  <c:v>5.3295790511521904E-2</c:v>
                </c:pt>
                <c:pt idx="33">
                  <c:v>3.7493826706857615E-2</c:v>
                </c:pt>
                <c:pt idx="34">
                  <c:v>5.4363643978593577E-2</c:v>
                </c:pt>
                <c:pt idx="35">
                  <c:v>5.1588153641549984E-2</c:v>
                </c:pt>
                <c:pt idx="36">
                  <c:v>6.6292687098387454E-2</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Jalisco: Cartera en prórroga</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Cache>
                      <c:ptCount val="37"/>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lvl>
                      <c:lvl>
                        <c:pt idx="0">
                          <c:v>2018</c:v>
                        </c:pt>
                        <c:pt idx="12">
                          <c:v>2019</c:v>
                        </c:pt>
                        <c:pt idx="24">
                          <c:v>2020</c:v>
                        </c:pt>
                        <c:pt idx="36">
                          <c:v>2021</c:v>
                        </c:pt>
                      </c:lvl>
                    </c:multiLvlStrCache>
                  </c:multiLvlStrRef>
                </c15:cat>
              </c15:filteredCategoryTitle>
            </c:ext>
            <c:ext xmlns:c16="http://schemas.microsoft.com/office/drawing/2014/chart" uri="{C3380CC4-5D6E-409C-BE32-E72D297353CC}">
              <c16:uniqueId val="{0000000F-1AE4-4F90-A4D2-9D2E336A111A}"/>
            </c:ext>
          </c:extLst>
        </c:ser>
        <c:ser>
          <c:idx val="1"/>
          <c:order val="1"/>
          <c:spPr>
            <a:ln w="28575" cap="rnd">
              <a:solidFill>
                <a:srgbClr val="FBBB27"/>
              </a:solidFill>
              <a:round/>
            </a:ln>
            <a:effectLst/>
          </c:spPr>
          <c:marker>
            <c:symbol val="none"/>
          </c:marker>
          <c:dLbls>
            <c:dLbl>
              <c:idx val="3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AE4-4F90-A4D2-9D2E336A11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37"/>
                <c:pt idx="0">
                  <c:v>6.2933926924759451E-2</c:v>
                </c:pt>
                <c:pt idx="1">
                  <c:v>6.3015362514989418E-2</c:v>
                </c:pt>
                <c:pt idx="2">
                  <c:v>6.3163593117657624E-2</c:v>
                </c:pt>
                <c:pt idx="3">
                  <c:v>6.1674374640313716E-2</c:v>
                </c:pt>
                <c:pt idx="4">
                  <c:v>6.0937207055575426E-2</c:v>
                </c:pt>
                <c:pt idx="5">
                  <c:v>6.0412996245941576E-2</c:v>
                </c:pt>
                <c:pt idx="6">
                  <c:v>6.110643883657349E-2</c:v>
                </c:pt>
                <c:pt idx="7">
                  <c:v>6.0590792341586965E-2</c:v>
                </c:pt>
                <c:pt idx="8">
                  <c:v>6.0016125293587137E-2</c:v>
                </c:pt>
                <c:pt idx="9">
                  <c:v>5.980075068103944E-2</c:v>
                </c:pt>
                <c:pt idx="10">
                  <c:v>5.9423014585093296E-2</c:v>
                </c:pt>
                <c:pt idx="11">
                  <c:v>6.0247070229374089E-2</c:v>
                </c:pt>
                <c:pt idx="12">
                  <c:v>6.1684620541800628E-2</c:v>
                </c:pt>
                <c:pt idx="13">
                  <c:v>6.202403856519241E-2</c:v>
                </c:pt>
                <c:pt idx="14">
                  <c:v>6.2566353255355076E-2</c:v>
                </c:pt>
                <c:pt idx="15">
                  <c:v>6.1446917608619429E-2</c:v>
                </c:pt>
                <c:pt idx="16">
                  <c:v>6.2770041613867067E-2</c:v>
                </c:pt>
                <c:pt idx="17">
                  <c:v>6.3450441874328536E-2</c:v>
                </c:pt>
                <c:pt idx="18">
                  <c:v>6.4298340886633873E-2</c:v>
                </c:pt>
                <c:pt idx="19">
                  <c:v>6.5141205451279743E-2</c:v>
                </c:pt>
                <c:pt idx="20">
                  <c:v>6.7480420346656203E-2</c:v>
                </c:pt>
                <c:pt idx="21">
                  <c:v>7.1638299820573584E-2</c:v>
                </c:pt>
                <c:pt idx="22">
                  <c:v>7.7184710587249322E-2</c:v>
                </c:pt>
                <c:pt idx="23">
                  <c:v>9.7835689908061033E-2</c:v>
                </c:pt>
                <c:pt idx="24">
                  <c:v>0.10703821064883803</c:v>
                </c:pt>
                <c:pt idx="25">
                  <c:v>0.11212391642062181</c:v>
                </c:pt>
                <c:pt idx="26">
                  <c:v>0.11536050731019142</c:v>
                </c:pt>
                <c:pt idx="27">
                  <c:v>0.11940737063929616</c:v>
                </c:pt>
                <c:pt idx="28">
                  <c:v>0.12229239777500057</c:v>
                </c:pt>
                <c:pt idx="29">
                  <c:v>0.12493221195745094</c:v>
                </c:pt>
                <c:pt idx="30">
                  <c:v>0.12585438445376496</c:v>
                </c:pt>
                <c:pt idx="31">
                  <c:v>0.12716774317970189</c:v>
                </c:pt>
                <c:pt idx="32">
                  <c:v>0.12837884802016086</c:v>
                </c:pt>
                <c:pt idx="33">
                  <c:v>0.12999483922141555</c:v>
                </c:pt>
                <c:pt idx="34">
                  <c:v>0.13135424495762513</c:v>
                </c:pt>
                <c:pt idx="35">
                  <c:v>0.13323370927851563</c:v>
                </c:pt>
                <c:pt idx="36">
                  <c:v>0.13647210028858506</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Jalisco: Cartera vencida</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Cache>
                      <c:ptCount val="37"/>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lvl>
                      <c:lvl>
                        <c:pt idx="0">
                          <c:v>2018</c:v>
                        </c:pt>
                        <c:pt idx="12">
                          <c:v>2019</c:v>
                        </c:pt>
                        <c:pt idx="24">
                          <c:v>2020</c:v>
                        </c:pt>
                        <c:pt idx="36">
                          <c:v>2021</c:v>
                        </c:pt>
                      </c:lvl>
                    </c:multiLvlStrCache>
                  </c:multiLvlStrRef>
                </c15:cat>
              </c15:filteredCategoryTitle>
            </c:ext>
            <c:ext xmlns:c16="http://schemas.microsoft.com/office/drawing/2014/chart" uri="{C3380CC4-5D6E-409C-BE32-E72D297353CC}">
              <c16:uniqueId val="{00000011-1AE4-4F90-A4D2-9D2E336A111A}"/>
            </c:ext>
          </c:extLst>
        </c:ser>
        <c:ser>
          <c:idx val="2"/>
          <c:order val="2"/>
          <c:spPr>
            <a:ln w="28575" cap="rnd">
              <a:solidFill>
                <a:srgbClr val="95682B"/>
              </a:solidFill>
              <a:prstDash val="sysDot"/>
              <a:round/>
            </a:ln>
            <a:effectLst/>
          </c:spPr>
          <c:marker>
            <c:symbol val="none"/>
          </c:marker>
          <c:dLbls>
            <c:dLbl>
              <c:idx val="3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AE4-4F90-A4D2-9D2E336A11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37"/>
                <c:pt idx="0">
                  <c:v>4.1908600566468536E-2</c:v>
                </c:pt>
                <c:pt idx="1">
                  <c:v>4.045763443320028E-2</c:v>
                </c:pt>
                <c:pt idx="2">
                  <c:v>4.1670444039278311E-2</c:v>
                </c:pt>
                <c:pt idx="3">
                  <c:v>4.0039163836293974E-2</c:v>
                </c:pt>
                <c:pt idx="4">
                  <c:v>4.1084838036470894E-2</c:v>
                </c:pt>
                <c:pt idx="5">
                  <c:v>3.7251339258620939E-2</c:v>
                </c:pt>
                <c:pt idx="6">
                  <c:v>3.9485004622921302E-2</c:v>
                </c:pt>
                <c:pt idx="7">
                  <c:v>3.5052231531424317E-2</c:v>
                </c:pt>
                <c:pt idx="8">
                  <c:v>3.6959832375328759E-2</c:v>
                </c:pt>
                <c:pt idx="9">
                  <c:v>3.3415183491260964E-2</c:v>
                </c:pt>
                <c:pt idx="10">
                  <c:v>3.269898032993105E-2</c:v>
                </c:pt>
                <c:pt idx="11">
                  <c:v>2.9485438912324746E-2</c:v>
                </c:pt>
                <c:pt idx="12">
                  <c:v>3.8346023777673439E-2</c:v>
                </c:pt>
                <c:pt idx="13">
                  <c:v>3.3177910565851919E-2</c:v>
                </c:pt>
                <c:pt idx="14">
                  <c:v>3.4425613970336465E-2</c:v>
                </c:pt>
                <c:pt idx="15">
                  <c:v>3.233458188127282E-2</c:v>
                </c:pt>
                <c:pt idx="16">
                  <c:v>3.4555412576495921E-2</c:v>
                </c:pt>
                <c:pt idx="17">
                  <c:v>3.3133171722488496E-2</c:v>
                </c:pt>
                <c:pt idx="18">
                  <c:v>3.6442472099498392E-2</c:v>
                </c:pt>
                <c:pt idx="19">
                  <c:v>3.5708040014824707E-2</c:v>
                </c:pt>
                <c:pt idx="20">
                  <c:v>3.8629680895040666E-2</c:v>
                </c:pt>
                <c:pt idx="21">
                  <c:v>3.6132368843057261E-2</c:v>
                </c:pt>
                <c:pt idx="22">
                  <c:v>4.7941964336866309E-2</c:v>
                </c:pt>
                <c:pt idx="23">
                  <c:v>3.7390053101261096E-2</c:v>
                </c:pt>
                <c:pt idx="24">
                  <c:v>4.4919010750206032E-2</c:v>
                </c:pt>
                <c:pt idx="25">
                  <c:v>4.0529445304394437E-2</c:v>
                </c:pt>
                <c:pt idx="26">
                  <c:v>3.7854973297316206E-2</c:v>
                </c:pt>
                <c:pt idx="27">
                  <c:v>4.4668014207687359E-2</c:v>
                </c:pt>
                <c:pt idx="28">
                  <c:v>6.4602585520551217E-2</c:v>
                </c:pt>
                <c:pt idx="29">
                  <c:v>5.3601777782284497E-2</c:v>
                </c:pt>
                <c:pt idx="30">
                  <c:v>5.8574803340557063E-2</c:v>
                </c:pt>
                <c:pt idx="31">
                  <c:v>4.0085754659612345E-2</c:v>
                </c:pt>
                <c:pt idx="32">
                  <c:v>5.4417987253325945E-2</c:v>
                </c:pt>
                <c:pt idx="33">
                  <c:v>3.9015694609885562E-2</c:v>
                </c:pt>
                <c:pt idx="34">
                  <c:v>5.6099816642968398E-2</c:v>
                </c:pt>
                <c:pt idx="35">
                  <c:v>5.3039713624676153E-2</c:v>
                </c:pt>
                <c:pt idx="36">
                  <c:v>6.6834523488522229E-2</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Nacional: Cartera en prórroga</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Cache>
                      <c:ptCount val="37"/>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lvl>
                      <c:lvl>
                        <c:pt idx="0">
                          <c:v>2018</c:v>
                        </c:pt>
                        <c:pt idx="12">
                          <c:v>2019</c:v>
                        </c:pt>
                        <c:pt idx="24">
                          <c:v>2020</c:v>
                        </c:pt>
                        <c:pt idx="36">
                          <c:v>2021</c:v>
                        </c:pt>
                      </c:lvl>
                    </c:multiLvlStrCache>
                  </c:multiLvlStrRef>
                </c15:cat>
              </c15:filteredCategoryTitle>
            </c:ext>
            <c:ext xmlns:c16="http://schemas.microsoft.com/office/drawing/2014/chart" uri="{C3380CC4-5D6E-409C-BE32-E72D297353CC}">
              <c16:uniqueId val="{00000013-1AE4-4F90-A4D2-9D2E336A111A}"/>
            </c:ext>
          </c:extLst>
        </c:ser>
        <c:ser>
          <c:idx val="3"/>
          <c:order val="3"/>
          <c:spPr>
            <a:ln w="28575" cap="rnd">
              <a:solidFill>
                <a:srgbClr val="95682B"/>
              </a:solidFill>
              <a:round/>
            </a:ln>
            <a:effectLst/>
          </c:spPr>
          <c:marker>
            <c:symbol val="none"/>
          </c:marker>
          <c:dLbls>
            <c:dLbl>
              <c:idx val="3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AE4-4F90-A4D2-9D2E336A11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37"/>
                <c:pt idx="0">
                  <c:v>7.8838823001645075E-2</c:v>
                </c:pt>
                <c:pt idx="1">
                  <c:v>7.9049442966268535E-2</c:v>
                </c:pt>
                <c:pt idx="2">
                  <c:v>8.0009644694729959E-2</c:v>
                </c:pt>
                <c:pt idx="3">
                  <c:v>7.946316528403452E-2</c:v>
                </c:pt>
                <c:pt idx="4">
                  <c:v>7.8645026380104857E-2</c:v>
                </c:pt>
                <c:pt idx="5">
                  <c:v>7.7700474291856975E-2</c:v>
                </c:pt>
                <c:pt idx="6">
                  <c:v>7.7557381471072398E-2</c:v>
                </c:pt>
                <c:pt idx="7">
                  <c:v>7.6611551239286521E-2</c:v>
                </c:pt>
                <c:pt idx="8">
                  <c:v>7.6277738996861924E-2</c:v>
                </c:pt>
                <c:pt idx="9">
                  <c:v>7.6164106746489699E-2</c:v>
                </c:pt>
                <c:pt idx="10">
                  <c:v>7.5975510609979188E-2</c:v>
                </c:pt>
                <c:pt idx="11">
                  <c:v>7.5783729081586121E-2</c:v>
                </c:pt>
                <c:pt idx="12">
                  <c:v>7.699560077352445E-2</c:v>
                </c:pt>
                <c:pt idx="13">
                  <c:v>7.6914850574331672E-2</c:v>
                </c:pt>
                <c:pt idx="14">
                  <c:v>7.7220714023111106E-2</c:v>
                </c:pt>
                <c:pt idx="15">
                  <c:v>7.7188017406474463E-2</c:v>
                </c:pt>
                <c:pt idx="16">
                  <c:v>7.8254181047467647E-2</c:v>
                </c:pt>
                <c:pt idx="17">
                  <c:v>7.8186505196954373E-2</c:v>
                </c:pt>
                <c:pt idx="18">
                  <c:v>7.8440036039788705E-2</c:v>
                </c:pt>
                <c:pt idx="19">
                  <c:v>7.8821348570396299E-2</c:v>
                </c:pt>
                <c:pt idx="20">
                  <c:v>8.0757780900566484E-2</c:v>
                </c:pt>
                <c:pt idx="21">
                  <c:v>8.5576751265161913E-2</c:v>
                </c:pt>
                <c:pt idx="22">
                  <c:v>9.2256082538805212E-2</c:v>
                </c:pt>
                <c:pt idx="23">
                  <c:v>0.11689497138863619</c:v>
                </c:pt>
                <c:pt idx="24">
                  <c:v>0.12760889315478124</c:v>
                </c:pt>
                <c:pt idx="25">
                  <c:v>0.1339019421336026</c:v>
                </c:pt>
                <c:pt idx="26">
                  <c:v>0.13788089784138308</c:v>
                </c:pt>
                <c:pt idx="27">
                  <c:v>0.14285723981673676</c:v>
                </c:pt>
                <c:pt idx="28">
                  <c:v>0.14630507796333814</c:v>
                </c:pt>
                <c:pt idx="29">
                  <c:v>0.14928476222702736</c:v>
                </c:pt>
                <c:pt idx="30">
                  <c:v>0.15113912866114548</c:v>
                </c:pt>
                <c:pt idx="31">
                  <c:v>0.15287797197849309</c:v>
                </c:pt>
                <c:pt idx="32">
                  <c:v>0.15418725384274212</c:v>
                </c:pt>
                <c:pt idx="33">
                  <c:v>0.15624547182727491</c:v>
                </c:pt>
                <c:pt idx="34">
                  <c:v>0.15830099499295511</c:v>
                </c:pt>
                <c:pt idx="35">
                  <c:v>0.15997891853743451</c:v>
                </c:pt>
                <c:pt idx="36">
                  <c:v>0.16401720048668958</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Nacional: Cartera vencida</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Cache>
                      <c:ptCount val="37"/>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lvl>
                      <c:lvl>
                        <c:pt idx="0">
                          <c:v>2018</c:v>
                        </c:pt>
                        <c:pt idx="12">
                          <c:v>2019</c:v>
                        </c:pt>
                        <c:pt idx="24">
                          <c:v>2020</c:v>
                        </c:pt>
                        <c:pt idx="36">
                          <c:v>2021</c:v>
                        </c:pt>
                      </c:lvl>
                    </c:multiLvlStrCache>
                  </c:multiLvlStrRef>
                </c15:cat>
              </c15:filteredCategoryTitle>
            </c:ext>
            <c:ext xmlns:c16="http://schemas.microsoft.com/office/drawing/2014/chart" uri="{C3380CC4-5D6E-409C-BE32-E72D297353CC}">
              <c16:uniqueId val="{00000015-1AE4-4F90-A4D2-9D2E336A111A}"/>
            </c:ext>
          </c:extLst>
        </c:ser>
        <c:dLbls>
          <c:showLegendKey val="0"/>
          <c:showVal val="0"/>
          <c:showCatName val="0"/>
          <c:showSerName val="0"/>
          <c:showPercent val="0"/>
          <c:showBubbleSize val="0"/>
        </c:dLbls>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manualLayout>
          <c:xMode val="edge"/>
          <c:yMode val="edge"/>
          <c:x val="8.9971063036337909E-2"/>
          <c:y val="0.86647936045579166"/>
          <c:w val="0.77808200791754367"/>
          <c:h val="0.114897209721086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14"/>
            <c:invertIfNegative val="0"/>
            <c:bubble3D val="0"/>
            <c:spPr>
              <a:solidFill>
                <a:srgbClr val="7C878E"/>
              </a:solidFill>
              <a:ln>
                <a:noFill/>
              </a:ln>
              <a:effectLst/>
            </c:spPr>
            <c:extLst>
              <c:ext xmlns:c16="http://schemas.microsoft.com/office/drawing/2014/chart" uri="{C3380CC4-5D6E-409C-BE32-E72D297353CC}">
                <c16:uniqueId val="{00000001-6993-4262-9A99-3271196C5243}"/>
              </c:ext>
            </c:extLst>
          </c:dPt>
          <c:dPt>
            <c:idx val="15"/>
            <c:invertIfNegative val="0"/>
            <c:bubble3D val="0"/>
            <c:spPr>
              <a:solidFill>
                <a:srgbClr val="7C878E"/>
              </a:solidFill>
              <a:ln>
                <a:noFill/>
              </a:ln>
              <a:effectLst/>
            </c:spPr>
            <c:extLst>
              <c:ext xmlns:c16="http://schemas.microsoft.com/office/drawing/2014/chart" uri="{C3380CC4-5D6E-409C-BE32-E72D297353CC}">
                <c16:uniqueId val="{00000003-6993-4262-9A99-3271196C5243}"/>
              </c:ext>
            </c:extLst>
          </c:dPt>
          <c:dPt>
            <c:idx val="27"/>
            <c:invertIfNegative val="0"/>
            <c:bubble3D val="0"/>
            <c:spPr>
              <a:solidFill>
                <a:srgbClr val="7C878E"/>
              </a:solidFill>
              <a:ln>
                <a:noFill/>
              </a:ln>
              <a:effectLst/>
            </c:spPr>
            <c:extLst>
              <c:ext xmlns:c16="http://schemas.microsoft.com/office/drawing/2014/chart" uri="{C3380CC4-5D6E-409C-BE32-E72D297353CC}">
                <c16:uniqueId val="{00000005-6993-4262-9A99-3271196C524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'F33'!$A$6:$A$38</c:f>
              <c:strCache>
                <c:ptCount val="33"/>
                <c:pt idx="0">
                  <c:v>Tabasco</c:v>
                </c:pt>
                <c:pt idx="1">
                  <c:v>Guerrero</c:v>
                </c:pt>
                <c:pt idx="2">
                  <c:v>Ciudad de México</c:v>
                </c:pt>
                <c:pt idx="3">
                  <c:v>Sonora</c:v>
                </c:pt>
                <c:pt idx="4">
                  <c:v>Veracruz</c:v>
                </c:pt>
                <c:pt idx="5">
                  <c:v>Tamaulipas</c:v>
                </c:pt>
                <c:pt idx="6">
                  <c:v>Oaxaca</c:v>
                </c:pt>
                <c:pt idx="7">
                  <c:v>México</c:v>
                </c:pt>
                <c:pt idx="8">
                  <c:v>Morelos</c:v>
                </c:pt>
                <c:pt idx="9">
                  <c:v>Campeche</c:v>
                </c:pt>
                <c:pt idx="10">
                  <c:v>Sinaloa</c:v>
                </c:pt>
                <c:pt idx="11">
                  <c:v>Quintana Roo</c:v>
                </c:pt>
                <c:pt idx="12">
                  <c:v>Tlaxcala</c:v>
                </c:pt>
                <c:pt idx="13">
                  <c:v>Baja California Sur</c:v>
                </c:pt>
                <c:pt idx="14">
                  <c:v>Baja California</c:v>
                </c:pt>
                <c:pt idx="15">
                  <c:v>Coahuila</c:v>
                </c:pt>
                <c:pt idx="16">
                  <c:v>Nacional</c:v>
                </c:pt>
                <c:pt idx="17">
                  <c:v>Durango</c:v>
                </c:pt>
                <c:pt idx="18">
                  <c:v>Yucatán</c:v>
                </c:pt>
                <c:pt idx="19">
                  <c:v>Hidalgo</c:v>
                </c:pt>
                <c:pt idx="20">
                  <c:v>Chihuahua</c:v>
                </c:pt>
                <c:pt idx="21">
                  <c:v>Puebla</c:v>
                </c:pt>
                <c:pt idx="22">
                  <c:v>Chiapas</c:v>
                </c:pt>
                <c:pt idx="23">
                  <c:v>Nuevo León</c:v>
                </c:pt>
                <c:pt idx="24">
                  <c:v>Colima</c:v>
                </c:pt>
                <c:pt idx="25">
                  <c:v>Michoacán</c:v>
                </c:pt>
                <c:pt idx="26">
                  <c:v>Nayarit</c:v>
                </c:pt>
                <c:pt idx="27">
                  <c:v>Jalisco</c:v>
                </c:pt>
                <c:pt idx="28">
                  <c:v>Guanajuato</c:v>
                </c:pt>
                <c:pt idx="29">
                  <c:v>Querétaro</c:v>
                </c:pt>
                <c:pt idx="30">
                  <c:v>Zacatecas</c:v>
                </c:pt>
                <c:pt idx="31">
                  <c:v>Aguascalientes</c:v>
                </c:pt>
                <c:pt idx="32">
                  <c:v>San Luis Potosí</c:v>
                </c:pt>
              </c:strCache>
            </c:strRef>
          </c:cat>
          <c:val>
            <c:numRef>
              <c:f>'F33'!$B$6:$B$38</c:f>
              <c:numCache>
                <c:formatCode>0.00%</c:formatCode>
                <c:ptCount val="33"/>
                <c:pt idx="0">
                  <c:v>0.25368848446627457</c:v>
                </c:pt>
                <c:pt idx="1">
                  <c:v>0.21586088618299007</c:v>
                </c:pt>
                <c:pt idx="2">
                  <c:v>0.21050785465602082</c:v>
                </c:pt>
                <c:pt idx="3">
                  <c:v>0.209906778882538</c:v>
                </c:pt>
                <c:pt idx="4">
                  <c:v>0.19905255599807317</c:v>
                </c:pt>
                <c:pt idx="5">
                  <c:v>0.19902277664389253</c:v>
                </c:pt>
                <c:pt idx="6">
                  <c:v>0.18842900317655512</c:v>
                </c:pt>
                <c:pt idx="7">
                  <c:v>0.18693298692971771</c:v>
                </c:pt>
                <c:pt idx="8">
                  <c:v>0.18297829678116345</c:v>
                </c:pt>
                <c:pt idx="9">
                  <c:v>0.17466054024354491</c:v>
                </c:pt>
                <c:pt idx="10">
                  <c:v>0.16969960054268929</c:v>
                </c:pt>
                <c:pt idx="11">
                  <c:v>0.1691713856928643</c:v>
                </c:pt>
                <c:pt idx="12">
                  <c:v>0.16807974322988187</c:v>
                </c:pt>
                <c:pt idx="13">
                  <c:v>0.16685279988231755</c:v>
                </c:pt>
                <c:pt idx="14">
                  <c:v>0.16670949664669324</c:v>
                </c:pt>
                <c:pt idx="15">
                  <c:v>0.16536452966666937</c:v>
                </c:pt>
                <c:pt idx="16">
                  <c:v>0.16401720048668958</c:v>
                </c:pt>
                <c:pt idx="17">
                  <c:v>0.16167007038066264</c:v>
                </c:pt>
                <c:pt idx="18">
                  <c:v>0.16026904869313835</c:v>
                </c:pt>
                <c:pt idx="19">
                  <c:v>0.15433840631294085</c:v>
                </c:pt>
                <c:pt idx="20">
                  <c:v>0.15368550377095472</c:v>
                </c:pt>
                <c:pt idx="21">
                  <c:v>0.15343223653036744</c:v>
                </c:pt>
                <c:pt idx="22">
                  <c:v>0.15204591472446696</c:v>
                </c:pt>
                <c:pt idx="23">
                  <c:v>0.1503416669285538</c:v>
                </c:pt>
                <c:pt idx="24">
                  <c:v>0.14998456593981249</c:v>
                </c:pt>
                <c:pt idx="25">
                  <c:v>0.14460923661185893</c:v>
                </c:pt>
                <c:pt idx="26">
                  <c:v>0.14144855656851252</c:v>
                </c:pt>
                <c:pt idx="27">
                  <c:v>0.13647210028858506</c:v>
                </c:pt>
                <c:pt idx="28">
                  <c:v>0.13463312603344768</c:v>
                </c:pt>
                <c:pt idx="29">
                  <c:v>0.12500268161258063</c:v>
                </c:pt>
                <c:pt idx="30">
                  <c:v>0.1151113530396705</c:v>
                </c:pt>
                <c:pt idx="31">
                  <c:v>0.11064664895905912</c:v>
                </c:pt>
                <c:pt idx="32">
                  <c:v>0.10459787011304271</c:v>
                </c:pt>
              </c:numCache>
            </c:numRef>
          </c:val>
          <c:extLst>
            <c:ext xmlns:c16="http://schemas.microsoft.com/office/drawing/2014/chart" uri="{C3380CC4-5D6E-409C-BE32-E72D297353CC}">
              <c16:uniqueId val="{00000006-6993-4262-9A99-3271196C5243}"/>
            </c:ext>
          </c:extLst>
        </c:ser>
        <c:dLbls>
          <c:dLblPos val="outEnd"/>
          <c:showLegendKey val="0"/>
          <c:showVal val="1"/>
          <c:showCatName val="0"/>
          <c:showSerName val="0"/>
          <c:showPercent val="0"/>
          <c:showBubbleSize val="0"/>
        </c:dLbls>
        <c:gapWidth val="100"/>
        <c:axId val="1043134591"/>
        <c:axId val="850027871"/>
      </c:barChart>
      <c:catAx>
        <c:axId val="104313459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50027871"/>
        <c:crosses val="autoZero"/>
        <c:auto val="1"/>
        <c:lblAlgn val="ctr"/>
        <c:lblOffset val="100"/>
        <c:noMultiLvlLbl val="0"/>
      </c:catAx>
      <c:valAx>
        <c:axId val="850027871"/>
        <c:scaling>
          <c:orientation val="minMax"/>
        </c:scaling>
        <c:delete val="1"/>
        <c:axPos val="b"/>
        <c:numFmt formatCode="0.00%" sourceLinked="1"/>
        <c:majorTickMark val="out"/>
        <c:minorTickMark val="none"/>
        <c:tickLblPos val="nextTo"/>
        <c:crossAx val="1043134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'F34'!$B$6</c:f>
              <c:strCache>
                <c:ptCount val="1"/>
                <c:pt idx="0">
                  <c:v>Total</c:v>
                </c:pt>
              </c:strCache>
            </c:strRef>
          </c:tx>
          <c:spPr>
            <a:solidFill>
              <a:srgbClr val="60686D"/>
            </a:solidFill>
            <a:ln>
              <a:noFill/>
            </a:ln>
            <a:effectLst/>
          </c:spPr>
          <c:invertIfNegative val="0"/>
          <c:dPt>
            <c:idx val="2"/>
            <c:invertIfNegative val="0"/>
            <c:bubble3D val="0"/>
            <c:spPr>
              <a:solidFill>
                <a:srgbClr val="60686D"/>
              </a:solidFill>
              <a:ln>
                <a:noFill/>
              </a:ln>
              <a:effectLst/>
            </c:spPr>
            <c:extLst>
              <c:ext xmlns:c16="http://schemas.microsoft.com/office/drawing/2014/chart" uri="{C3380CC4-5D6E-409C-BE32-E72D297353CC}">
                <c16:uniqueId val="{00000001-4904-4A51-87C1-5C263502EA8D}"/>
              </c:ext>
            </c:extLst>
          </c:dPt>
          <c:dPt>
            <c:idx val="6"/>
            <c:invertIfNegative val="0"/>
            <c:bubble3D val="0"/>
            <c:spPr>
              <a:solidFill>
                <a:srgbClr val="60686D"/>
              </a:solidFill>
              <a:ln>
                <a:noFill/>
              </a:ln>
              <a:effectLst/>
            </c:spPr>
            <c:extLst>
              <c:ext xmlns:c16="http://schemas.microsoft.com/office/drawing/2014/chart" uri="{C3380CC4-5D6E-409C-BE32-E72D297353CC}">
                <c16:uniqueId val="{00000003-4904-4A51-87C1-5C263502EA8D}"/>
              </c:ext>
            </c:extLst>
          </c:dPt>
          <c:dPt>
            <c:idx val="7"/>
            <c:invertIfNegative val="0"/>
            <c:bubble3D val="0"/>
            <c:spPr>
              <a:solidFill>
                <a:srgbClr val="FBBB27"/>
              </a:solidFill>
              <a:ln>
                <a:noFill/>
              </a:ln>
              <a:effectLst/>
            </c:spPr>
            <c:extLst>
              <c:ext xmlns:c16="http://schemas.microsoft.com/office/drawing/2014/chart" uri="{C3380CC4-5D6E-409C-BE32-E72D297353CC}">
                <c16:uniqueId val="{00000005-4904-4A51-87C1-5C263502EA8D}"/>
              </c:ext>
            </c:extLst>
          </c:dPt>
          <c:dPt>
            <c:idx val="10"/>
            <c:invertIfNegative val="0"/>
            <c:bubble3D val="0"/>
            <c:spPr>
              <a:solidFill>
                <a:srgbClr val="60686D"/>
              </a:solidFill>
              <a:ln>
                <a:noFill/>
              </a:ln>
              <a:effectLst/>
            </c:spPr>
            <c:extLst>
              <c:ext xmlns:c16="http://schemas.microsoft.com/office/drawing/2014/chart" uri="{C3380CC4-5D6E-409C-BE32-E72D297353CC}">
                <c16:uniqueId val="{00000007-4904-4A51-87C1-5C263502EA8D}"/>
              </c:ext>
            </c:extLst>
          </c:dPt>
          <c:dPt>
            <c:idx val="14"/>
            <c:invertIfNegative val="0"/>
            <c:bubble3D val="0"/>
            <c:spPr>
              <a:solidFill>
                <a:srgbClr val="60686D"/>
              </a:solidFill>
              <a:ln>
                <a:noFill/>
              </a:ln>
              <a:effectLst/>
            </c:spPr>
            <c:extLst>
              <c:ext xmlns:c16="http://schemas.microsoft.com/office/drawing/2014/chart" uri="{C3380CC4-5D6E-409C-BE32-E72D297353CC}">
                <c16:uniqueId val="{00000009-4904-4A51-87C1-5C263502EA8D}"/>
              </c:ext>
            </c:extLst>
          </c:dPt>
          <c:dPt>
            <c:idx val="18"/>
            <c:invertIfNegative val="0"/>
            <c:bubble3D val="0"/>
            <c:spPr>
              <a:solidFill>
                <a:srgbClr val="60686D"/>
              </a:solidFill>
              <a:ln>
                <a:noFill/>
              </a:ln>
              <a:effectLst/>
            </c:spPr>
            <c:extLst>
              <c:ext xmlns:c16="http://schemas.microsoft.com/office/drawing/2014/chart" uri="{C3380CC4-5D6E-409C-BE32-E72D297353CC}">
                <c16:uniqueId val="{0000000B-4904-4A51-87C1-5C263502EA8D}"/>
              </c:ext>
            </c:extLst>
          </c:dPt>
          <c:dPt>
            <c:idx val="22"/>
            <c:invertIfNegative val="0"/>
            <c:bubble3D val="0"/>
            <c:spPr>
              <a:solidFill>
                <a:srgbClr val="60686D"/>
              </a:solidFill>
              <a:ln>
                <a:noFill/>
              </a:ln>
              <a:effectLst/>
            </c:spPr>
            <c:extLst>
              <c:ext xmlns:c16="http://schemas.microsoft.com/office/drawing/2014/chart" uri="{C3380CC4-5D6E-409C-BE32-E72D297353CC}">
                <c16:uniqueId val="{0000000D-4904-4A51-87C1-5C263502EA8D}"/>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'F34'!$A$7:$A$14</c:f>
              <c:numCache>
                <c:formatCode>General</c:formatCode>
                <c:ptCount val="8"/>
                <c:pt idx="0">
                  <c:v>2013</c:v>
                </c:pt>
                <c:pt idx="1">
                  <c:v>2014</c:v>
                </c:pt>
                <c:pt idx="2">
                  <c:v>2015</c:v>
                </c:pt>
                <c:pt idx="3">
                  <c:v>2016</c:v>
                </c:pt>
                <c:pt idx="4">
                  <c:v>2017</c:v>
                </c:pt>
                <c:pt idx="5">
                  <c:v>2018</c:v>
                </c:pt>
                <c:pt idx="6">
                  <c:v>2019</c:v>
                </c:pt>
                <c:pt idx="7">
                  <c:v>2020</c:v>
                </c:pt>
              </c:numCache>
            </c:numRef>
          </c:cat>
          <c:val>
            <c:numRef>
              <c:f>'F34'!$B$7:$B$14</c:f>
              <c:numCache>
                <c:formatCode>#,##0</c:formatCode>
                <c:ptCount val="8"/>
                <c:pt idx="0">
                  <c:v>6146</c:v>
                </c:pt>
                <c:pt idx="1">
                  <c:v>3179</c:v>
                </c:pt>
                <c:pt idx="2">
                  <c:v>3335</c:v>
                </c:pt>
                <c:pt idx="3">
                  <c:v>2831</c:v>
                </c:pt>
                <c:pt idx="4">
                  <c:v>2674</c:v>
                </c:pt>
                <c:pt idx="5">
                  <c:v>3405</c:v>
                </c:pt>
                <c:pt idx="6">
                  <c:v>2748</c:v>
                </c:pt>
                <c:pt idx="7">
                  <c:v>2563</c:v>
                </c:pt>
              </c:numCache>
            </c:numRef>
          </c:val>
          <c:extLst>
            <c:ext xmlns:c16="http://schemas.microsoft.com/office/drawing/2014/chart" uri="{C3380CC4-5D6E-409C-BE32-E72D297353CC}">
              <c16:uniqueId val="{0000000E-4904-4A51-87C1-5C263502EA8D}"/>
            </c:ext>
          </c:extLst>
        </c:ser>
        <c:dLbls>
          <c:dLblPos val="outEnd"/>
          <c:showLegendKey val="0"/>
          <c:showVal val="1"/>
          <c:showCatName val="0"/>
          <c:showSerName val="0"/>
          <c:showPercent val="0"/>
          <c:showBubbleSize val="0"/>
        </c:dLbls>
        <c:gapWidth val="50"/>
        <c:axId val="486148720"/>
        <c:axId val="403621008"/>
      </c:barChart>
      <c:lineChart>
        <c:grouping val="standard"/>
        <c:varyColors val="0"/>
        <c:ser>
          <c:idx val="1"/>
          <c:order val="1"/>
          <c:tx>
            <c:strRef>
              <c:f>'F34'!$C$6</c:f>
              <c:strCache>
                <c:ptCount val="1"/>
              </c:strCache>
            </c:strRef>
          </c:tx>
          <c:spPr>
            <a:ln w="28575" cap="rnd">
              <a:solidFill>
                <a:srgbClr val="C9D0D6"/>
              </a:solidFill>
              <a:round/>
            </a:ln>
            <a:effectLst/>
          </c:spPr>
          <c:marker>
            <c:symbol val="none"/>
          </c:marker>
          <c:dLbls>
            <c:dLbl>
              <c:idx val="1"/>
              <c:layout>
                <c:manualLayout>
                  <c:x val="-3.9428104575163402E-2"/>
                  <c:y val="0.188148148148148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904-4A51-87C1-5C263502EA8D}"/>
                </c:ext>
              </c:extLst>
            </c:dLbl>
            <c:dLbl>
              <c:idx val="2"/>
              <c:layout>
                <c:manualLayout>
                  <c:x val="-4.5653594771241833E-2"/>
                  <c:y val="0.129351851851851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904-4A51-87C1-5C263502EA8D}"/>
                </c:ext>
              </c:extLst>
            </c:dLbl>
            <c:dLbl>
              <c:idx val="3"/>
              <c:layout>
                <c:manualLayout>
                  <c:x val="-4.7728758169934639E-2"/>
                  <c:y val="4.7037037037037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904-4A51-87C1-5C263502EA8D}"/>
                </c:ext>
              </c:extLst>
            </c:dLbl>
            <c:dLbl>
              <c:idx val="4"/>
              <c:layout>
                <c:manualLayout>
                  <c:x val="-4.5653594771241833E-2"/>
                  <c:y val="-3.9197530864197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904-4A51-87C1-5C263502EA8D}"/>
                </c:ext>
              </c:extLst>
            </c:dLbl>
            <c:dLbl>
              <c:idx val="5"/>
              <c:layout>
                <c:manualLayout>
                  <c:x val="-4.357843137254902E-2"/>
                  <c:y val="-2.7438271604938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904-4A51-87C1-5C263502EA8D}"/>
                </c:ext>
              </c:extLst>
            </c:dLbl>
            <c:dLbl>
              <c:idx val="6"/>
              <c:layout>
                <c:manualLayout>
                  <c:x val="-4.7728758169934639E-2"/>
                  <c:y val="1.95987654320987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904-4A51-87C1-5C263502EA8D}"/>
                </c:ext>
              </c:extLst>
            </c:dLbl>
            <c:dLbl>
              <c:idx val="7"/>
              <c:layout>
                <c:manualLayout>
                  <c:x val="-8.3006535947713934E-3"/>
                  <c:y val="7.055555555555555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904-4A51-87C1-5C263502EA8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'F34'!$A$7:$A$14</c:f>
              <c:numCache>
                <c:formatCode>General</c:formatCode>
                <c:ptCount val="8"/>
                <c:pt idx="0">
                  <c:v>2013</c:v>
                </c:pt>
                <c:pt idx="1">
                  <c:v>2014</c:v>
                </c:pt>
                <c:pt idx="2">
                  <c:v>2015</c:v>
                </c:pt>
                <c:pt idx="3">
                  <c:v>2016</c:v>
                </c:pt>
                <c:pt idx="4">
                  <c:v>2017</c:v>
                </c:pt>
                <c:pt idx="5">
                  <c:v>2018</c:v>
                </c:pt>
                <c:pt idx="6">
                  <c:v>2019</c:v>
                </c:pt>
                <c:pt idx="7">
                  <c:v>2020</c:v>
                </c:pt>
              </c:numCache>
            </c:numRef>
          </c:cat>
          <c:val>
            <c:numRef>
              <c:f>'F34'!$C$7:$C$14</c:f>
              <c:numCache>
                <c:formatCode>0.0%</c:formatCode>
                <c:ptCount val="8"/>
                <c:pt idx="1">
                  <c:v>-0.48275301008786198</c:v>
                </c:pt>
                <c:pt idx="2">
                  <c:v>4.9072035231204847E-2</c:v>
                </c:pt>
                <c:pt idx="3">
                  <c:v>-0.1511244377811094</c:v>
                </c:pt>
                <c:pt idx="4">
                  <c:v>-5.5457435535146593E-2</c:v>
                </c:pt>
                <c:pt idx="5">
                  <c:v>0.27337322363500371</c:v>
                </c:pt>
                <c:pt idx="6">
                  <c:v>-0.19295154185022023</c:v>
                </c:pt>
                <c:pt idx="7">
                  <c:v>-6.7321688500727839E-2</c:v>
                </c:pt>
              </c:numCache>
            </c:numRef>
          </c:val>
          <c:smooth val="0"/>
          <c:extLst>
            <c:ext xmlns:c16="http://schemas.microsoft.com/office/drawing/2014/chart" uri="{C3380CC4-5D6E-409C-BE32-E72D297353CC}">
              <c16:uniqueId val="{00000016-4904-4A51-87C1-5C263502EA8D}"/>
            </c:ext>
          </c:extLst>
        </c:ser>
        <c:dLbls>
          <c:showLegendKey val="0"/>
          <c:showVal val="0"/>
          <c:showCatName val="0"/>
          <c:showSerName val="0"/>
          <c:showPercent val="0"/>
          <c:showBubbleSize val="0"/>
        </c:dLbls>
        <c:marker val="1"/>
        <c:smooth val="0"/>
        <c:axId val="486148064"/>
        <c:axId val="486147080"/>
      </c:lineChart>
      <c:valAx>
        <c:axId val="4036210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486148720"/>
        <c:crosses val="max"/>
        <c:crossBetween val="between"/>
      </c:valAx>
      <c:catAx>
        <c:axId val="48614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03621008"/>
        <c:crosses val="autoZero"/>
        <c:auto val="1"/>
        <c:lblAlgn val="ctr"/>
        <c:lblOffset val="100"/>
        <c:noMultiLvlLbl val="0"/>
      </c:catAx>
      <c:valAx>
        <c:axId val="486147080"/>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486148064"/>
        <c:crosses val="autoZero"/>
        <c:crossBetween val="between"/>
      </c:valAx>
      <c:catAx>
        <c:axId val="486148064"/>
        <c:scaling>
          <c:orientation val="minMax"/>
        </c:scaling>
        <c:delete val="1"/>
        <c:axPos val="t"/>
        <c:numFmt formatCode="General" sourceLinked="1"/>
        <c:majorTickMark val="out"/>
        <c:minorTickMark val="none"/>
        <c:tickLblPos val="nextTo"/>
        <c:crossAx val="486147080"/>
        <c:crosses val="max"/>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7E4E-4305-92FF-3DE5D79A01EF}"/>
              </c:ext>
            </c:extLst>
          </c:dPt>
          <c:dPt>
            <c:idx val="3"/>
            <c:invertIfNegative val="0"/>
            <c:bubble3D val="0"/>
            <c:spPr>
              <a:solidFill>
                <a:srgbClr val="7C878E"/>
              </a:solidFill>
              <a:ln>
                <a:noFill/>
              </a:ln>
              <a:effectLst/>
            </c:spPr>
            <c:extLst>
              <c:ext xmlns:c16="http://schemas.microsoft.com/office/drawing/2014/chart" uri="{C3380CC4-5D6E-409C-BE32-E72D297353CC}">
                <c16:uniqueId val="{00000003-7E4E-4305-92FF-3DE5D79A01EF}"/>
              </c:ext>
            </c:extLst>
          </c:dPt>
          <c:dPt>
            <c:idx val="5"/>
            <c:invertIfNegative val="0"/>
            <c:bubble3D val="0"/>
            <c:spPr>
              <a:solidFill>
                <a:srgbClr val="7C878E"/>
              </a:solidFill>
              <a:ln>
                <a:noFill/>
              </a:ln>
              <a:effectLst/>
            </c:spPr>
            <c:extLst>
              <c:ext xmlns:c16="http://schemas.microsoft.com/office/drawing/2014/chart" uri="{C3380CC4-5D6E-409C-BE32-E72D297353CC}">
                <c16:uniqueId val="{00000005-7E4E-4305-92FF-3DE5D79A01EF}"/>
              </c:ext>
            </c:extLst>
          </c:dPt>
          <c:dPt>
            <c:idx val="7"/>
            <c:invertIfNegative val="0"/>
            <c:bubble3D val="0"/>
            <c:spPr>
              <a:solidFill>
                <a:srgbClr val="7C878E"/>
              </a:solidFill>
              <a:ln>
                <a:noFill/>
              </a:ln>
              <a:effectLst/>
            </c:spPr>
            <c:extLst>
              <c:ext xmlns:c16="http://schemas.microsoft.com/office/drawing/2014/chart" uri="{C3380CC4-5D6E-409C-BE32-E72D297353CC}">
                <c16:uniqueId val="{00000007-7E4E-4305-92FF-3DE5D79A01EF}"/>
              </c:ext>
            </c:extLst>
          </c:dPt>
          <c:dPt>
            <c:idx val="8"/>
            <c:invertIfNegative val="0"/>
            <c:bubble3D val="0"/>
            <c:spPr>
              <a:solidFill>
                <a:srgbClr val="7C878E"/>
              </a:solidFill>
              <a:ln>
                <a:noFill/>
              </a:ln>
              <a:effectLst/>
            </c:spPr>
            <c:extLst>
              <c:ext xmlns:c16="http://schemas.microsoft.com/office/drawing/2014/chart" uri="{C3380CC4-5D6E-409C-BE32-E72D297353CC}">
                <c16:uniqueId val="{00000009-7E4E-4305-92FF-3DE5D79A01EF}"/>
              </c:ext>
            </c:extLst>
          </c:dPt>
          <c:dPt>
            <c:idx val="9"/>
            <c:invertIfNegative val="0"/>
            <c:bubble3D val="0"/>
            <c:spPr>
              <a:solidFill>
                <a:srgbClr val="7C878E"/>
              </a:solidFill>
              <a:ln>
                <a:noFill/>
              </a:ln>
              <a:effectLst/>
            </c:spPr>
            <c:extLst>
              <c:ext xmlns:c16="http://schemas.microsoft.com/office/drawing/2014/chart" uri="{C3380CC4-5D6E-409C-BE32-E72D297353CC}">
                <c16:uniqueId val="{0000000B-7E4E-4305-92FF-3DE5D79A01EF}"/>
              </c:ext>
            </c:extLst>
          </c:dPt>
          <c:dPt>
            <c:idx val="11"/>
            <c:invertIfNegative val="0"/>
            <c:bubble3D val="0"/>
            <c:spPr>
              <a:solidFill>
                <a:srgbClr val="7C878E"/>
              </a:solidFill>
              <a:ln>
                <a:noFill/>
              </a:ln>
              <a:effectLst/>
            </c:spPr>
            <c:extLst>
              <c:ext xmlns:c16="http://schemas.microsoft.com/office/drawing/2014/chart" uri="{C3380CC4-5D6E-409C-BE32-E72D297353CC}">
                <c16:uniqueId val="{0000000D-7E4E-4305-92FF-3DE5D79A01EF}"/>
              </c:ext>
            </c:extLst>
          </c:dPt>
          <c:dPt>
            <c:idx val="12"/>
            <c:invertIfNegative val="0"/>
            <c:bubble3D val="0"/>
            <c:spPr>
              <a:solidFill>
                <a:srgbClr val="7C878E"/>
              </a:solidFill>
              <a:ln>
                <a:noFill/>
              </a:ln>
              <a:effectLst/>
            </c:spPr>
            <c:extLst>
              <c:ext xmlns:c16="http://schemas.microsoft.com/office/drawing/2014/chart" uri="{C3380CC4-5D6E-409C-BE32-E72D297353CC}">
                <c16:uniqueId val="{0000000F-7E4E-4305-92FF-3DE5D79A01EF}"/>
              </c:ext>
            </c:extLst>
          </c:dPt>
          <c:dPt>
            <c:idx val="14"/>
            <c:invertIfNegative val="0"/>
            <c:bubble3D val="0"/>
            <c:spPr>
              <a:solidFill>
                <a:srgbClr val="7C878E"/>
              </a:solidFill>
              <a:ln>
                <a:noFill/>
              </a:ln>
              <a:effectLst/>
            </c:spPr>
            <c:extLst>
              <c:ext xmlns:c16="http://schemas.microsoft.com/office/drawing/2014/chart" uri="{C3380CC4-5D6E-409C-BE32-E72D297353CC}">
                <c16:uniqueId val="{00000011-7E4E-4305-92FF-3DE5D79A01EF}"/>
              </c:ext>
            </c:extLst>
          </c:dPt>
          <c:dPt>
            <c:idx val="15"/>
            <c:invertIfNegative val="0"/>
            <c:bubble3D val="0"/>
            <c:spPr>
              <a:solidFill>
                <a:srgbClr val="7C878E"/>
              </a:solidFill>
              <a:ln>
                <a:noFill/>
              </a:ln>
              <a:effectLst/>
            </c:spPr>
            <c:extLst>
              <c:ext xmlns:c16="http://schemas.microsoft.com/office/drawing/2014/chart" uri="{C3380CC4-5D6E-409C-BE32-E72D297353CC}">
                <c16:uniqueId val="{00000013-7E4E-4305-92FF-3DE5D79A01EF}"/>
              </c:ext>
            </c:extLst>
          </c:dPt>
          <c:dPt>
            <c:idx val="17"/>
            <c:invertIfNegative val="0"/>
            <c:bubble3D val="0"/>
            <c:spPr>
              <a:solidFill>
                <a:srgbClr val="7C878E"/>
              </a:solidFill>
              <a:ln>
                <a:noFill/>
              </a:ln>
              <a:effectLst/>
            </c:spPr>
            <c:extLst>
              <c:ext xmlns:c16="http://schemas.microsoft.com/office/drawing/2014/chart" uri="{C3380CC4-5D6E-409C-BE32-E72D297353CC}">
                <c16:uniqueId val="{00000015-7E4E-4305-92FF-3DE5D79A01EF}"/>
              </c:ext>
            </c:extLst>
          </c:dPt>
          <c:dPt>
            <c:idx val="18"/>
            <c:invertIfNegative val="0"/>
            <c:bubble3D val="0"/>
            <c:spPr>
              <a:solidFill>
                <a:srgbClr val="7C878E"/>
              </a:solidFill>
              <a:ln>
                <a:noFill/>
              </a:ln>
              <a:effectLst/>
            </c:spPr>
            <c:extLst>
              <c:ext xmlns:c16="http://schemas.microsoft.com/office/drawing/2014/chart" uri="{C3380CC4-5D6E-409C-BE32-E72D297353CC}">
                <c16:uniqueId val="{00000017-7E4E-4305-92FF-3DE5D79A01EF}"/>
              </c:ext>
            </c:extLst>
          </c:dPt>
          <c:dPt>
            <c:idx val="19"/>
            <c:invertIfNegative val="0"/>
            <c:bubble3D val="0"/>
            <c:spPr>
              <a:solidFill>
                <a:srgbClr val="7C878E"/>
              </a:solidFill>
              <a:ln>
                <a:noFill/>
              </a:ln>
              <a:effectLst/>
            </c:spPr>
            <c:extLst>
              <c:ext xmlns:c16="http://schemas.microsoft.com/office/drawing/2014/chart" uri="{C3380CC4-5D6E-409C-BE32-E72D297353CC}">
                <c16:uniqueId val="{00000019-7E4E-4305-92FF-3DE5D79A01EF}"/>
              </c:ext>
            </c:extLst>
          </c:dPt>
          <c:dPt>
            <c:idx val="20"/>
            <c:invertIfNegative val="0"/>
            <c:bubble3D val="0"/>
            <c:spPr>
              <a:solidFill>
                <a:srgbClr val="7C878E"/>
              </a:solidFill>
              <a:ln>
                <a:noFill/>
              </a:ln>
              <a:effectLst/>
            </c:spPr>
            <c:extLst>
              <c:ext xmlns:c16="http://schemas.microsoft.com/office/drawing/2014/chart" uri="{C3380CC4-5D6E-409C-BE32-E72D297353CC}">
                <c16:uniqueId val="{0000001B-7E4E-4305-92FF-3DE5D79A01EF}"/>
              </c:ext>
            </c:extLst>
          </c:dPt>
          <c:dPt>
            <c:idx val="24"/>
            <c:invertIfNegative val="0"/>
            <c:bubble3D val="0"/>
            <c:spPr>
              <a:solidFill>
                <a:srgbClr val="7C878E"/>
              </a:solidFill>
              <a:ln>
                <a:noFill/>
              </a:ln>
              <a:effectLst/>
            </c:spPr>
            <c:extLst>
              <c:ext xmlns:c16="http://schemas.microsoft.com/office/drawing/2014/chart" uri="{C3380CC4-5D6E-409C-BE32-E72D297353CC}">
                <c16:uniqueId val="{0000001D-7E4E-4305-92FF-3DE5D79A01EF}"/>
              </c:ext>
            </c:extLst>
          </c:dPt>
          <c:dPt>
            <c:idx val="25"/>
            <c:invertIfNegative val="0"/>
            <c:bubble3D val="0"/>
            <c:spPr>
              <a:solidFill>
                <a:srgbClr val="7C878E"/>
              </a:solidFill>
              <a:ln>
                <a:noFill/>
              </a:ln>
              <a:effectLst/>
            </c:spPr>
            <c:extLst>
              <c:ext xmlns:c16="http://schemas.microsoft.com/office/drawing/2014/chart" uri="{C3380CC4-5D6E-409C-BE32-E72D297353CC}">
                <c16:uniqueId val="{0000001F-7E4E-4305-92FF-3DE5D79A01EF}"/>
              </c:ext>
            </c:extLst>
          </c:dPt>
          <c:dPt>
            <c:idx val="27"/>
            <c:invertIfNegative val="0"/>
            <c:bubble3D val="0"/>
            <c:spPr>
              <a:solidFill>
                <a:srgbClr val="7C878E"/>
              </a:solidFill>
              <a:ln>
                <a:noFill/>
              </a:ln>
              <a:effectLst/>
            </c:spPr>
            <c:extLst>
              <c:ext xmlns:c16="http://schemas.microsoft.com/office/drawing/2014/chart" uri="{C3380CC4-5D6E-409C-BE32-E72D297353CC}">
                <c16:uniqueId val="{00000021-7E4E-4305-92FF-3DE5D79A01EF}"/>
              </c:ext>
            </c:extLst>
          </c:dPt>
          <c:dPt>
            <c:idx val="28"/>
            <c:invertIfNegative val="0"/>
            <c:bubble3D val="0"/>
            <c:spPr>
              <a:solidFill>
                <a:srgbClr val="7C878E"/>
              </a:solidFill>
              <a:ln>
                <a:noFill/>
              </a:ln>
              <a:effectLst/>
            </c:spPr>
            <c:extLst>
              <c:ext xmlns:c16="http://schemas.microsoft.com/office/drawing/2014/chart" uri="{C3380CC4-5D6E-409C-BE32-E72D297353CC}">
                <c16:uniqueId val="{00000023-7E4E-4305-92FF-3DE5D79A01EF}"/>
              </c:ext>
            </c:extLst>
          </c:dPt>
          <c:dPt>
            <c:idx val="31"/>
            <c:invertIfNegative val="0"/>
            <c:bubble3D val="0"/>
            <c:spPr>
              <a:solidFill>
                <a:srgbClr val="7C878E"/>
              </a:solidFill>
              <a:ln>
                <a:noFill/>
              </a:ln>
              <a:effectLst/>
            </c:spPr>
            <c:extLst>
              <c:ext xmlns:c16="http://schemas.microsoft.com/office/drawing/2014/chart" uri="{C3380CC4-5D6E-409C-BE32-E72D297353CC}">
                <c16:uniqueId val="{00000025-7E4E-4305-92FF-3DE5D79A01EF}"/>
              </c:ext>
            </c:extLst>
          </c:dPt>
          <c:dPt>
            <c:idx val="32"/>
            <c:invertIfNegative val="0"/>
            <c:bubble3D val="0"/>
            <c:spPr>
              <a:solidFill>
                <a:srgbClr val="7C878E"/>
              </a:solidFill>
              <a:ln>
                <a:noFill/>
              </a:ln>
              <a:effectLst/>
            </c:spPr>
            <c:extLst>
              <c:ext xmlns:c16="http://schemas.microsoft.com/office/drawing/2014/chart" uri="{C3380CC4-5D6E-409C-BE32-E72D297353CC}">
                <c16:uniqueId val="{00000027-7E4E-4305-92FF-3DE5D79A01E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'F35'!$A$7:$A$39</c:f>
              <c:strCache>
                <c:ptCount val="33"/>
                <c:pt idx="0">
                  <c:v>Colima</c:v>
                </c:pt>
                <c:pt idx="1">
                  <c:v>Michoacán de Ocampo</c:v>
                </c:pt>
                <c:pt idx="2">
                  <c:v>Quintana Roo</c:v>
                </c:pt>
                <c:pt idx="3">
                  <c:v>Baja California Sur</c:v>
                </c:pt>
                <c:pt idx="4">
                  <c:v>Ciudad de México</c:v>
                </c:pt>
                <c:pt idx="5">
                  <c:v>Yucatán</c:v>
                </c:pt>
                <c:pt idx="6">
                  <c:v>Guanajuato</c:v>
                </c:pt>
                <c:pt idx="7">
                  <c:v>Durango</c:v>
                </c:pt>
                <c:pt idx="8">
                  <c:v>Tamaulipas</c:v>
                </c:pt>
                <c:pt idx="9">
                  <c:v>Oaxaca</c:v>
                </c:pt>
                <c:pt idx="10">
                  <c:v>Sinaloa</c:v>
                </c:pt>
                <c:pt idx="11">
                  <c:v>Veracruz de Ignacio de la Llave</c:v>
                </c:pt>
                <c:pt idx="12">
                  <c:v>Hidalgo</c:v>
                </c:pt>
                <c:pt idx="13">
                  <c:v>Morelos</c:v>
                </c:pt>
                <c:pt idx="14">
                  <c:v>Chiapas</c:v>
                </c:pt>
                <c:pt idx="15">
                  <c:v>Tlaxcala</c:v>
                </c:pt>
                <c:pt idx="16">
                  <c:v>Nacional</c:v>
                </c:pt>
                <c:pt idx="17">
                  <c:v>Querétaro</c:v>
                </c:pt>
                <c:pt idx="18">
                  <c:v>Baja California</c:v>
                </c:pt>
                <c:pt idx="19">
                  <c:v>Coahuila de Zaragoza</c:v>
                </c:pt>
                <c:pt idx="20">
                  <c:v>Nuevo León</c:v>
                </c:pt>
                <c:pt idx="21">
                  <c:v>Aguascalientes</c:v>
                </c:pt>
                <c:pt idx="22">
                  <c:v>San Luis Potosí</c:v>
                </c:pt>
                <c:pt idx="23">
                  <c:v>Tabasco</c:v>
                </c:pt>
                <c:pt idx="24">
                  <c:v>Chihuahua</c:v>
                </c:pt>
                <c:pt idx="25">
                  <c:v>Zacatecas</c:v>
                </c:pt>
                <c:pt idx="26">
                  <c:v>Guerrero</c:v>
                </c:pt>
                <c:pt idx="27">
                  <c:v>Sonora</c:v>
                </c:pt>
                <c:pt idx="28">
                  <c:v>Campeche</c:v>
                </c:pt>
                <c:pt idx="29">
                  <c:v>Jalisco</c:v>
                </c:pt>
                <c:pt idx="30">
                  <c:v>México</c:v>
                </c:pt>
                <c:pt idx="31">
                  <c:v>Puebla</c:v>
                </c:pt>
                <c:pt idx="32">
                  <c:v>Nayarit</c:v>
                </c:pt>
              </c:strCache>
            </c:strRef>
          </c:cat>
          <c:val>
            <c:numRef>
              <c:f>'F35'!$B$7:$B$39</c:f>
              <c:numCache>
                <c:formatCode>0.0%</c:formatCode>
                <c:ptCount val="33"/>
                <c:pt idx="0">
                  <c:v>-0.32302405498281783</c:v>
                </c:pt>
                <c:pt idx="1">
                  <c:v>-0.30819672131147546</c:v>
                </c:pt>
                <c:pt idx="2">
                  <c:v>-0.28033744321868914</c:v>
                </c:pt>
                <c:pt idx="3">
                  <c:v>-0.24808184143222511</c:v>
                </c:pt>
                <c:pt idx="4">
                  <c:v>-0.23088685015290522</c:v>
                </c:pt>
                <c:pt idx="5">
                  <c:v>-0.22446808510638294</c:v>
                </c:pt>
                <c:pt idx="6">
                  <c:v>-0.20083682008368198</c:v>
                </c:pt>
                <c:pt idx="7">
                  <c:v>-0.19607843137254899</c:v>
                </c:pt>
                <c:pt idx="8">
                  <c:v>-0.18968386023294515</c:v>
                </c:pt>
                <c:pt idx="9">
                  <c:v>-0.18041237113402064</c:v>
                </c:pt>
                <c:pt idx="10">
                  <c:v>-0.17625231910946193</c:v>
                </c:pt>
                <c:pt idx="11">
                  <c:v>-0.16737109044801357</c:v>
                </c:pt>
                <c:pt idx="12">
                  <c:v>-0.14571092831962396</c:v>
                </c:pt>
                <c:pt idx="13">
                  <c:v>-0.12318840579710144</c:v>
                </c:pt>
                <c:pt idx="14">
                  <c:v>-0.11872146118721461</c:v>
                </c:pt>
                <c:pt idx="15">
                  <c:v>-0.10232558139534886</c:v>
                </c:pt>
                <c:pt idx="16">
                  <c:v>-9.9973777369870231E-2</c:v>
                </c:pt>
                <c:pt idx="17">
                  <c:v>-9.6230158730158721E-2</c:v>
                </c:pt>
                <c:pt idx="18">
                  <c:v>-8.3682008368200833E-2</c:v>
                </c:pt>
                <c:pt idx="19">
                  <c:v>-8.1002892960462924E-2</c:v>
                </c:pt>
                <c:pt idx="20">
                  <c:v>-7.1574642126789323E-2</c:v>
                </c:pt>
                <c:pt idx="21">
                  <c:v>-6.5116279069767469E-2</c:v>
                </c:pt>
                <c:pt idx="22">
                  <c:v>-6.1118335500650156E-2</c:v>
                </c:pt>
                <c:pt idx="23">
                  <c:v>-3.90625E-2</c:v>
                </c:pt>
                <c:pt idx="24">
                  <c:v>-3.1610942249240104E-2</c:v>
                </c:pt>
                <c:pt idx="25">
                  <c:v>-3.1007751937984551E-2</c:v>
                </c:pt>
                <c:pt idx="26">
                  <c:v>-3.0660377358490587E-2</c:v>
                </c:pt>
                <c:pt idx="27">
                  <c:v>-1.2318029115341522E-2</c:v>
                </c:pt>
                <c:pt idx="28">
                  <c:v>1.7391304347825987E-2</c:v>
                </c:pt>
                <c:pt idx="29">
                  <c:v>4.4479126024190352E-2</c:v>
                </c:pt>
                <c:pt idx="30">
                  <c:v>5.6844020009094942E-2</c:v>
                </c:pt>
                <c:pt idx="31">
                  <c:v>7.5829383886255819E-2</c:v>
                </c:pt>
                <c:pt idx="32">
                  <c:v>7.7922077922077948E-2</c:v>
                </c:pt>
              </c:numCache>
            </c:numRef>
          </c:val>
          <c:extLst>
            <c:ext xmlns:c16="http://schemas.microsoft.com/office/drawing/2014/chart" uri="{C3380CC4-5D6E-409C-BE32-E72D297353CC}">
              <c16:uniqueId val="{00000028-7E4E-4305-92FF-3DE5D79A01E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'F36'!$A$6</c:f>
              <c:strCache>
                <c:ptCount val="1"/>
                <c:pt idx="0">
                  <c:v>INFONAVIT</c:v>
                </c:pt>
              </c:strCache>
            </c:strRef>
          </c:tx>
          <c:spPr>
            <a:solidFill>
              <a:srgbClr val="FBBB27"/>
            </a:solidFill>
            <a:ln>
              <a:noFill/>
            </a:ln>
            <a:effectLst/>
          </c:spPr>
          <c:invertIfNegative val="0"/>
          <c:dLbls>
            <c:dLbl>
              <c:idx val="1"/>
              <c:tx>
                <c:rich>
                  <a:bodyPr/>
                  <a:lstStyle/>
                  <a:p>
                    <a:fld id="{6FFBE1B5-8902-40C9-ABB1-A4131A03B150}"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{6FFBE1B5-8902-40C9-ABB1-A4131A03B150}</c15:txfldGUID>
                      <c15:f>'F36'!$E$6</c15:f>
                      <c15:dlblFieldTableCache>
                        <c:ptCount val="1"/>
                        <c:pt idx="0">
                          <c:v>64.1%</c:v>
                        </c:pt>
                      </c15:dlblFieldTableCache>
                    </c15:dlblFTEntry>
                  </c15:dlblFieldTable>
                  <c15:showDataLabelsRange val="0"/>
                </c:ext>
                <c:ext xmlns:c16="http://schemas.microsoft.com/office/drawing/2014/chart" uri="{C3380CC4-5D6E-409C-BE32-E72D297353CC}">
                  <c16:uniqueId val="{00000000-31E5-4A27-A3CF-8E75A69EF52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'F36'!$B$5:$C$5</c:f>
              <c:strCache>
                <c:ptCount val="2"/>
                <c:pt idx="0">
                  <c:v>Cofinanciamientos y subsidios</c:v>
                </c:pt>
                <c:pt idx="1">
                  <c:v>Credito individual</c:v>
                </c:pt>
              </c:strCache>
            </c:strRef>
          </c:cat>
          <c:val>
            <c:numRef>
              <c:f>'F36'!$B$6:$C$6</c:f>
              <c:numCache>
                <c:formatCode>General</c:formatCode>
                <c:ptCount val="2"/>
                <c:pt idx="1">
                  <c:v>1294</c:v>
                </c:pt>
              </c:numCache>
            </c:numRef>
          </c:val>
          <c:extLst>
            <c:ext xmlns:c16="http://schemas.microsoft.com/office/drawing/2014/chart" uri="{C3380CC4-5D6E-409C-BE32-E72D297353CC}">
              <c16:uniqueId val="{00000001-31E5-4A27-A3CF-8E75A69EF52D}"/>
            </c:ext>
          </c:extLst>
        </c:ser>
        <c:ser>
          <c:idx val="1"/>
          <c:order val="1"/>
          <c:tx>
            <c:strRef>
              <c:f>'F36'!$A$7</c:f>
              <c:strCache>
                <c:ptCount val="1"/>
                <c:pt idx="0">
                  <c:v>BANCA (CNBV)</c:v>
                </c:pt>
              </c:strCache>
            </c:strRef>
          </c:tx>
          <c:spPr>
            <a:solidFill>
              <a:schemeClr val="accent2"/>
            </a:solidFill>
            <a:ln>
              <a:noFill/>
            </a:ln>
            <a:effectLst/>
          </c:spPr>
          <c:invertIfNegative val="0"/>
          <c:dLbls>
            <c:dLbl>
              <c:idx val="1"/>
              <c:tx>
                <c:rich>
                  <a:bodyPr/>
                  <a:lstStyle/>
                  <a:p>
                    <a:fld id="{E1D3F21B-4C0F-4880-9965-6E40B9A0C96B}"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{E1D3F21B-4C0F-4880-9965-6E40B9A0C96B}</c15:txfldGUID>
                      <c15:f>'F36'!$E$7</c15:f>
                      <c15:dlblFieldTableCache>
                        <c:ptCount val="1"/>
                        <c:pt idx="0">
                          <c:v>29.9%</c:v>
                        </c:pt>
                      </c15:dlblFieldTableCache>
                    </c15:dlblFTEntry>
                  </c15:dlblFieldTable>
                  <c15:showDataLabelsRange val="0"/>
                </c:ext>
                <c:ext xmlns:c16="http://schemas.microsoft.com/office/drawing/2014/chart" uri="{C3380CC4-5D6E-409C-BE32-E72D297353CC}">
                  <c16:uniqueId val="{00000002-31E5-4A27-A3CF-8E75A69EF52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'F36'!$B$5:$C$5</c:f>
              <c:strCache>
                <c:ptCount val="2"/>
                <c:pt idx="0">
                  <c:v>Cofinanciamientos y subsidios</c:v>
                </c:pt>
                <c:pt idx="1">
                  <c:v>Credito individual</c:v>
                </c:pt>
              </c:strCache>
            </c:strRef>
          </c:cat>
          <c:val>
            <c:numRef>
              <c:f>'F36'!$B$7:$C$7</c:f>
              <c:numCache>
                <c:formatCode>General</c:formatCode>
                <c:ptCount val="2"/>
                <c:pt idx="1">
                  <c:v>604</c:v>
                </c:pt>
              </c:numCache>
            </c:numRef>
          </c:val>
          <c:extLst>
            <c:ext xmlns:c16="http://schemas.microsoft.com/office/drawing/2014/chart" uri="{C3380CC4-5D6E-409C-BE32-E72D297353CC}">
              <c16:uniqueId val="{00000003-31E5-4A27-A3CF-8E75A69EF52D}"/>
            </c:ext>
          </c:extLst>
        </c:ser>
        <c:ser>
          <c:idx val="2"/>
          <c:order val="2"/>
          <c:tx>
            <c:strRef>
              <c:f>'F36'!$A$8</c:f>
              <c:strCache>
                <c:ptCount val="1"/>
                <c:pt idx="0">
                  <c:v>FOVISSSTE</c:v>
                </c:pt>
              </c:strCache>
            </c:strRef>
          </c:tx>
          <c:spPr>
            <a:solidFill>
              <a:schemeClr val="accent3"/>
            </a:solidFill>
            <a:ln>
              <a:noFill/>
            </a:ln>
            <a:effectLst/>
          </c:spPr>
          <c:invertIfNegative val="0"/>
          <c:dLbls>
            <c:dLbl>
              <c:idx val="1"/>
              <c:tx>
                <c:rich>
                  <a:bodyPr/>
                  <a:lstStyle/>
                  <a:p>
                    <a:fld id="{7C9BA675-FB01-4A5C-8639-0B8A179EB4FB}"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{7C9BA675-FB01-4A5C-8639-0B8A179EB4FB}</c15:txfldGUID>
                      <c15:f>'F36'!$E$8</c15:f>
                      <c15:dlblFieldTableCache>
                        <c:ptCount val="1"/>
                        <c:pt idx="0">
                          <c:v>6.0%</c:v>
                        </c:pt>
                      </c15:dlblFieldTableCache>
                    </c15:dlblFTEntry>
                  </c15:dlblFieldTable>
                  <c15:showDataLabelsRange val="0"/>
                </c:ext>
                <c:ext xmlns:c16="http://schemas.microsoft.com/office/drawing/2014/chart" uri="{C3380CC4-5D6E-409C-BE32-E72D297353CC}">
                  <c16:uniqueId val="{00000004-31E5-4A27-A3CF-8E75A69EF52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'F36'!$B$5:$C$5</c:f>
              <c:strCache>
                <c:ptCount val="2"/>
                <c:pt idx="0">
                  <c:v>Cofinanciamientos y subsidios</c:v>
                </c:pt>
                <c:pt idx="1">
                  <c:v>Credito individual</c:v>
                </c:pt>
              </c:strCache>
            </c:strRef>
          </c:cat>
          <c:val>
            <c:numRef>
              <c:f>'F36'!$B$8:$C$8</c:f>
              <c:numCache>
                <c:formatCode>General</c:formatCode>
                <c:ptCount val="2"/>
                <c:pt idx="1">
                  <c:v>122</c:v>
                </c:pt>
              </c:numCache>
            </c:numRef>
          </c:val>
          <c:extLst>
            <c:ext xmlns:c16="http://schemas.microsoft.com/office/drawing/2014/chart" uri="{C3380CC4-5D6E-409C-BE32-E72D297353CC}">
              <c16:uniqueId val="{00000005-31E5-4A27-A3CF-8E75A69EF52D}"/>
            </c:ext>
          </c:extLst>
        </c:ser>
        <c:ser>
          <c:idx val="3"/>
          <c:order val="3"/>
          <c:tx>
            <c:strRef>
              <c:f>'F36'!$A$9</c:f>
              <c:strCache>
                <c:ptCount val="1"/>
              </c:strCache>
            </c:strRef>
          </c:tx>
          <c:spPr>
            <a:solidFill>
              <a:srgbClr val="BDCFF1"/>
            </a:solidFill>
            <a:ln>
              <a:noFill/>
            </a:ln>
            <a:effectLst/>
          </c:spPr>
          <c:invertIfNegative val="0"/>
          <c:dLbls>
            <c:dLbl>
              <c:idx val="1"/>
              <c:layout>
                <c:manualLayout>
                  <c:x val="0"/>
                  <c:y val="-1.3333333333333353E-2"/>
                </c:manualLayout>
              </c:layout>
              <c:tx>
                <c:rich>
                  <a:bodyPr/>
                  <a:lstStyle/>
                  <a:p>
                    <a:fld id="{C5523015-966C-4D5E-A797-E97F7F2D5497}"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{C5523015-966C-4D5E-A797-E97F7F2D5497}</c15:txfldGUID>
                      <c15:f>'F36'!$E$9</c15:f>
                      <c15:dlblFieldTableCache>
                        <c:ptCount val="1"/>
                      </c15:dlblFieldTableCache>
                    </c15:dlblFTEntry>
                  </c15:dlblFieldTable>
                  <c15:showDataLabelsRange val="0"/>
                </c:ext>
                <c:ext xmlns:c16="http://schemas.microsoft.com/office/drawing/2014/chart" uri="{C3380CC4-5D6E-409C-BE32-E72D297353CC}">
                  <c16:uniqueId val="{00000006-31E5-4A27-A3CF-8E75A69EF52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'F36'!$B$5:$C$5</c:f>
              <c:strCache>
                <c:ptCount val="2"/>
                <c:pt idx="0">
                  <c:v>Cofinanciamientos y subsidios</c:v>
                </c:pt>
                <c:pt idx="1">
                  <c:v>Credito individual</c:v>
                </c:pt>
              </c:strCache>
            </c:strRef>
          </c:cat>
          <c:val>
            <c:numRef>
              <c:f>'F36'!$B$9:$C$9</c:f>
              <c:numCache>
                <c:formatCode>General</c:formatCode>
                <c:ptCount val="2"/>
              </c:numCache>
            </c:numRef>
          </c:val>
          <c:extLst>
            <c:ext xmlns:c16="http://schemas.microsoft.com/office/drawing/2014/chart" uri="{C3380CC4-5D6E-409C-BE32-E72D297353CC}">
              <c16:uniqueId val="{00000007-31E5-4A27-A3CF-8E75A69EF52D}"/>
            </c:ext>
          </c:extLst>
        </c:ser>
        <c:ser>
          <c:idx val="4"/>
          <c:order val="4"/>
          <c:tx>
            <c:strRef>
              <c:f>'F36'!$A$10</c:f>
              <c:strCache>
                <c:ptCount val="1"/>
                <c:pt idx="0">
                  <c:v>Cofinanciamientos y subsidios</c:v>
                </c:pt>
              </c:strCache>
            </c:strRef>
          </c:tx>
          <c:spPr>
            <a:solidFill>
              <a:srgbClr val="393D3F"/>
            </a:solidFill>
            <a:ln>
              <a:noFill/>
            </a:ln>
            <a:effectLst/>
          </c:spPr>
          <c:invertIfNegative val="0"/>
          <c:dLbls>
            <c:dLbl>
              <c:idx val="0"/>
              <c:tx>
                <c:rich>
                  <a:bodyPr/>
                  <a:lstStyle/>
                  <a:p>
                    <a:fld id="{FA8BD12C-372A-446A-933C-AC345C3CD38D}" type="CELLRANGE">
                      <a:rPr lang="en-US"/>
                      <a:pPr/>
                      <a:t>[CELLRANGE]</a:t>
                    </a:fld>
                    <a:r>
                      <a:rPr lang="en-US" baseline="0"/>
                      <a:t>, </a:t>
                    </a:r>
                    <a:fld id="{0F80B3F6-CC78-4ED0-A043-51ACC4782F1A}"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1E5-4A27-A3CF-8E75A69EF52D}"/>
                </c:ext>
              </c:extLst>
            </c:dLbl>
            <c:dLbl>
              <c:idx val="1"/>
              <c:tx>
                <c:rich>
                  <a:bodyPr/>
                  <a:lstStyle/>
                  <a:p>
                    <a:endParaRPr lang="en-US"/>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1E5-4A27-A3CF-8E75A69EF52D}"/>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'F36'!$B$5:$C$5</c:f>
              <c:strCache>
                <c:ptCount val="2"/>
                <c:pt idx="0">
                  <c:v>Cofinanciamientos y subsidios</c:v>
                </c:pt>
                <c:pt idx="1">
                  <c:v>Credito individual</c:v>
                </c:pt>
              </c:strCache>
            </c:strRef>
          </c:cat>
          <c:val>
            <c:numRef>
              <c:f>'F36'!$B$10:$C$10</c:f>
              <c:numCache>
                <c:formatCode>General</c:formatCode>
                <c:ptCount val="2"/>
                <c:pt idx="0">
                  <c:v>657</c:v>
                </c:pt>
              </c:numCache>
            </c:numRef>
          </c:val>
          <c:extLst>
            <c:ext xmlns:c15="http://schemas.microsoft.com/office/drawing/2012/chart" uri="{02D57815-91ED-43cb-92C2-25804820EDAC}">
              <c15:datalabelsRange>
                <c15:f>'F36'!$D$10</c15:f>
                <c15:dlblRangeCache>
                  <c:ptCount val="1"/>
                  <c:pt idx="0">
                    <c:v>24.5%</c:v>
                  </c:pt>
                </c15:dlblRangeCache>
              </c15:datalabelsRange>
            </c:ext>
            <c:ext xmlns:c16="http://schemas.microsoft.com/office/drawing/2014/chart" uri="{C3380CC4-5D6E-409C-BE32-E72D297353CC}">
              <c16:uniqueId val="{0000000A-31E5-4A27-A3CF-8E75A69EF52D}"/>
            </c:ext>
          </c:extLst>
        </c:ser>
        <c:dLbls>
          <c:dLblPos val="ctr"/>
          <c:showLegendKey val="0"/>
          <c:showVal val="1"/>
          <c:showCatName val="0"/>
          <c:showSerName val="0"/>
          <c:showPercent val="0"/>
          <c:showBubbleSize val="0"/>
        </c:dLbls>
        <c:gapWidth val="150"/>
        <c:overlap val="100"/>
        <c:axId val="439071768"/>
        <c:axId val="439071440"/>
      </c:barChart>
      <c:catAx>
        <c:axId val="439071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39071440"/>
        <c:crosses val="autoZero"/>
        <c:auto val="1"/>
        <c:lblAlgn val="ctr"/>
        <c:lblOffset val="100"/>
        <c:noMultiLvlLbl val="0"/>
      </c:catAx>
      <c:valAx>
        <c:axId val="439071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39071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'F3'!$G$6</c:f>
              <c:strCache>
                <c:ptCount val="1"/>
                <c:pt idx="0">
                  <c:v>Jalisco</c:v>
                </c:pt>
              </c:strCache>
            </c:strRef>
          </c:tx>
          <c:spPr>
            <a:solidFill>
              <a:srgbClr val="FABB28"/>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'F3'!$H$5:$J$5</c:f>
              <c:strCache>
                <c:ptCount val="3"/>
                <c:pt idx="0">
                  <c:v>Muertes</c:v>
                </c:pt>
                <c:pt idx="1">
                  <c:v>Nacimientos</c:v>
                </c:pt>
                <c:pt idx="2">
                  <c:v>Sobrevivientes</c:v>
                </c:pt>
              </c:strCache>
            </c:strRef>
          </c:cat>
          <c:val>
            <c:numRef>
              <c:f>'F3'!$H$6:$J$6</c:f>
              <c:numCache>
                <c:formatCode>0.0%</c:formatCode>
                <c:ptCount val="3"/>
                <c:pt idx="0">
                  <c:v>0.1864858545545009</c:v>
                </c:pt>
                <c:pt idx="1">
                  <c:v>0.11138284091863568</c:v>
                </c:pt>
                <c:pt idx="2">
                  <c:v>0.81351414544555989</c:v>
                </c:pt>
              </c:numCache>
            </c:numRef>
          </c:val>
          <c:extLst>
            <c:ext xmlns:c16="http://schemas.microsoft.com/office/drawing/2014/chart" uri="{C3380CC4-5D6E-409C-BE32-E72D297353CC}">
              <c16:uniqueId val="{00000000-6CD1-4DC5-947E-5B06B7154558}"/>
            </c:ext>
          </c:extLst>
        </c:ser>
        <c:ser>
          <c:idx val="1"/>
          <c:order val="1"/>
          <c:tx>
            <c:strRef>
              <c:f>'F3'!$G$7</c:f>
              <c:strCache>
                <c:ptCount val="1"/>
                <c:pt idx="0">
                  <c:v>Nacional</c:v>
                </c:pt>
              </c:strCache>
            </c:strRef>
          </c:tx>
          <c:spPr>
            <a:solidFill>
              <a:srgbClr val="7C868D"/>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'F3'!$H$5:$J$5</c:f>
              <c:strCache>
                <c:ptCount val="3"/>
                <c:pt idx="0">
                  <c:v>Muertes</c:v>
                </c:pt>
                <c:pt idx="1">
                  <c:v>Nacimientos</c:v>
                </c:pt>
                <c:pt idx="2">
                  <c:v>Sobrevivientes</c:v>
                </c:pt>
              </c:strCache>
            </c:strRef>
          </c:cat>
          <c:val>
            <c:numRef>
              <c:f>'F3'!$H$7:$J$7</c:f>
              <c:numCache>
                <c:formatCode>0.0%</c:formatCode>
                <c:ptCount val="3"/>
                <c:pt idx="0">
                  <c:v>0.20812347074236764</c:v>
                </c:pt>
                <c:pt idx="1">
                  <c:v>0.12753593800552723</c:v>
                </c:pt>
                <c:pt idx="2">
                  <c:v>0.7918765292567711</c:v>
                </c:pt>
              </c:numCache>
            </c:numRef>
          </c:val>
          <c:extLst>
            <c:ext xmlns:c16="http://schemas.microsoft.com/office/drawing/2014/chart" uri="{C3380CC4-5D6E-409C-BE32-E72D297353CC}">
              <c16:uniqueId val="{00000001-6CD1-4DC5-947E-5B06B7154558}"/>
            </c:ext>
          </c:extLst>
        </c:ser>
        <c:dLbls>
          <c:dLblPos val="outEnd"/>
          <c:showLegendKey val="0"/>
          <c:showVal val="1"/>
          <c:showCatName val="0"/>
          <c:showSerName val="0"/>
          <c:showPercent val="0"/>
          <c:showBubbleSize val="0"/>
        </c:dLbls>
        <c:gapWidth val="75"/>
        <c:overlap val="-27"/>
        <c:axId val="422947824"/>
        <c:axId val="422948152"/>
      </c:barChart>
      <c:catAx>
        <c:axId val="42294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22948152"/>
        <c:crosses val="autoZero"/>
        <c:auto val="1"/>
        <c:lblAlgn val="ctr"/>
        <c:lblOffset val="100"/>
        <c:noMultiLvlLbl val="0"/>
      </c:catAx>
      <c:valAx>
        <c:axId val="422948152"/>
        <c:scaling>
          <c:orientation val="minMax"/>
        </c:scaling>
        <c:delete val="1"/>
        <c:axPos val="l"/>
        <c:numFmt formatCode="0.0%" sourceLinked="1"/>
        <c:majorTickMark val="none"/>
        <c:minorTickMark val="none"/>
        <c:tickLblPos val="nextTo"/>
        <c:crossAx val="42294782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chemeClr val="tx1">
              <a:lumMod val="65000"/>
              <a:lumOff val="35000"/>
            </a:schemeClr>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'F37'!$B$7</c:f>
              <c:strCache>
                <c:ptCount val="1"/>
                <c:pt idx="0">
                  <c:v>Económica</c:v>
                </c:pt>
              </c:strCache>
            </c:strRef>
          </c:tx>
          <c:spPr>
            <a:solidFill>
              <a:srgbClr val="FBBB27"/>
            </a:solidFill>
            <a:ln>
              <a:noFill/>
            </a:ln>
            <a:effectLst/>
          </c:spPr>
          <c:invertIfNegative val="0"/>
          <c:dLbls>
            <c:dLbl>
              <c:idx val="1"/>
              <c:layout>
                <c:manualLayout>
                  <c:x val="-0.12257104908474786"/>
                  <c:y val="-6.716307057111453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478E-44BB-91FB-BF88FC802DE3}"/>
                </c:ext>
              </c:extLst>
            </c:dLbl>
            <c:dLbl>
              <c:idx val="2"/>
              <c:layout>
                <c:manualLayout>
                  <c:x val="0.11945945861204907"/>
                  <c:y val="-5.387205387205387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extLst>
                <c:ext xmlns:c15="http://schemas.microsoft.com/office/drawing/2012/chart" uri="{CE6537A1-D6FC-4f65-9D91-7224C49458BB}">
                  <c15:layout>
                    <c:manualLayout>
                      <c:w val="9.4663963292445474E-2"/>
                      <c:h val="0.12962962962962962"/>
                    </c:manualLayout>
                  </c15:layout>
                </c:ext>
                <c:ext xmlns:c16="http://schemas.microsoft.com/office/drawing/2014/chart" uri="{C3380CC4-5D6E-409C-BE32-E72D297353CC}">
                  <c16:uniqueId val="{00000001-478E-44BB-91FB-BF88FC802DE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'F37'!$C$6:$F$6</c15:sqref>
                  </c15:fullRef>
                </c:ext>
              </c:extLst>
              <c:f>'F37'!$C$6:$E$6</c:f>
              <c:strCache>
                <c:ptCount val="3"/>
                <c:pt idx="0">
                  <c:v> INFONAVIT </c:v>
                </c:pt>
                <c:pt idx="1">
                  <c:v> BANCA (CNBV) </c:v>
                </c:pt>
                <c:pt idx="2">
                  <c:v> FOVISSSTE </c:v>
                </c:pt>
              </c:strCache>
            </c:strRef>
          </c:cat>
          <c:val>
            <c:numRef>
              <c:extLst>
                <c:ext xmlns:c15="http://schemas.microsoft.com/office/drawing/2012/chart" uri="{02D57815-91ED-43cb-92C2-25804820EDAC}">
                  <c15:fullRef>
                    <c15:sqref>'F37'!$C$7:$F$7</c15:sqref>
                  </c15:fullRef>
                </c:ext>
              </c:extLst>
              <c:f>'F37'!$C$7:$E$7</c:f>
              <c:numCache>
                <c:formatCode>0.0%</c:formatCode>
                <c:ptCount val="3"/>
                <c:pt idx="0">
                  <c:v>1.6666666666666666E-2</c:v>
                </c:pt>
                <c:pt idx="1">
                  <c:v>0</c:v>
                </c:pt>
                <c:pt idx="2">
                  <c:v>0</c:v>
                </c:pt>
              </c:numCache>
            </c:numRef>
          </c:val>
          <c:extLst>
            <c:ext xmlns:c16="http://schemas.microsoft.com/office/drawing/2014/chart" uri="{C3380CC4-5D6E-409C-BE32-E72D297353CC}">
              <c16:uniqueId val="{00000002-478E-44BB-91FB-BF88FC802DE3}"/>
            </c:ext>
          </c:extLst>
        </c:ser>
        <c:ser>
          <c:idx val="1"/>
          <c:order val="1"/>
          <c:tx>
            <c:strRef>
              <c:f>'F37'!$B$8</c:f>
              <c:strCache>
                <c:ptCount val="1"/>
                <c:pt idx="0">
                  <c:v>Popular</c:v>
                </c:pt>
              </c:strCache>
            </c:strRef>
          </c:tx>
          <c:spPr>
            <a:solidFill>
              <a:srgbClr val="FAD496"/>
            </a:solidFill>
            <a:ln>
              <a:noFill/>
            </a:ln>
            <a:effectLst/>
          </c:spPr>
          <c:invertIfNegative val="0"/>
          <c:dLbls>
            <c:dLbl>
              <c:idx val="1"/>
              <c:layout>
                <c:manualLayout>
                  <c:x val="0.11219368172423974"/>
                  <c:y val="-0.14035087719298259"/>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78E-44BB-91FB-BF88FC802DE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'F37'!$C$6:$F$6</c15:sqref>
                  </c15:fullRef>
                </c:ext>
              </c:extLst>
              <c:f>'F37'!$C$6:$E$6</c:f>
              <c:strCache>
                <c:ptCount val="3"/>
                <c:pt idx="0">
                  <c:v> INFONAVIT </c:v>
                </c:pt>
                <c:pt idx="1">
                  <c:v> BANCA (CNBV) </c:v>
                </c:pt>
                <c:pt idx="2">
                  <c:v> FOVISSSTE </c:v>
                </c:pt>
              </c:strCache>
            </c:strRef>
          </c:cat>
          <c:val>
            <c:numRef>
              <c:extLst>
                <c:ext xmlns:c15="http://schemas.microsoft.com/office/drawing/2012/chart" uri="{02D57815-91ED-43cb-92C2-25804820EDAC}">
                  <c15:fullRef>
                    <c15:sqref>'F37'!$C$8:$F$8</c15:sqref>
                  </c15:fullRef>
                </c:ext>
              </c:extLst>
              <c:f>'F37'!$C$8:$E$8</c:f>
              <c:numCache>
                <c:formatCode>0.0%</c:formatCode>
                <c:ptCount val="3"/>
                <c:pt idx="0">
                  <c:v>0.43218390804597701</c:v>
                </c:pt>
                <c:pt idx="1">
                  <c:v>1.4742014742014743E-2</c:v>
                </c:pt>
                <c:pt idx="2">
                  <c:v>4.878048780487805E-2</c:v>
                </c:pt>
              </c:numCache>
            </c:numRef>
          </c:val>
          <c:extLst>
            <c:ext xmlns:c16="http://schemas.microsoft.com/office/drawing/2014/chart" uri="{C3380CC4-5D6E-409C-BE32-E72D297353CC}">
              <c16:uniqueId val="{00000004-478E-44BB-91FB-BF88FC802DE3}"/>
            </c:ext>
          </c:extLst>
        </c:ser>
        <c:ser>
          <c:idx val="2"/>
          <c:order val="2"/>
          <c:tx>
            <c:strRef>
              <c:f>'F37'!$B$9</c:f>
              <c:strCache>
                <c:ptCount val="1"/>
                <c:pt idx="0">
                  <c:v>Tradicional</c:v>
                </c:pt>
              </c:strCache>
            </c:strRef>
          </c:tx>
          <c:spPr>
            <a:solidFill>
              <a:srgbClr val="C9D0D6"/>
            </a:solidFill>
            <a:ln>
              <a:noFill/>
            </a:ln>
            <a:effectLst/>
          </c:spPr>
          <c:invertIfNegative val="0"/>
          <c:dLbls>
            <c:dLbl>
              <c:idx val="1"/>
              <c:layout>
                <c:manualLayout>
                  <c:x val="-1.4762326542663124E-3"/>
                  <c:y val="-3.50877192982456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78E-44BB-91FB-BF88FC802DE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'F37'!$C$6:$F$6</c15:sqref>
                  </c15:fullRef>
                </c:ext>
              </c:extLst>
              <c:f>'F37'!$C$6:$E$6</c:f>
              <c:strCache>
                <c:ptCount val="3"/>
                <c:pt idx="0">
                  <c:v> INFONAVIT </c:v>
                </c:pt>
                <c:pt idx="1">
                  <c:v> BANCA (CNBV) </c:v>
                </c:pt>
                <c:pt idx="2">
                  <c:v> FOVISSSTE </c:v>
                </c:pt>
              </c:strCache>
            </c:strRef>
          </c:cat>
          <c:val>
            <c:numRef>
              <c:extLst>
                <c:ext xmlns:c15="http://schemas.microsoft.com/office/drawing/2012/chart" uri="{02D57815-91ED-43cb-92C2-25804820EDAC}">
                  <c15:fullRef>
                    <c15:sqref>'F37'!$C$9:$F$9</c15:sqref>
                  </c15:fullRef>
                </c:ext>
              </c:extLst>
              <c:f>'F37'!$C$9:$E$9</c:f>
              <c:numCache>
                <c:formatCode>0.0%</c:formatCode>
                <c:ptCount val="3"/>
                <c:pt idx="0">
                  <c:v>0.28620689655172415</c:v>
                </c:pt>
                <c:pt idx="1">
                  <c:v>0.13267813267813267</c:v>
                </c:pt>
                <c:pt idx="2">
                  <c:v>0.50406504065040647</c:v>
                </c:pt>
              </c:numCache>
            </c:numRef>
          </c:val>
          <c:extLst>
            <c:ext xmlns:c16="http://schemas.microsoft.com/office/drawing/2014/chart" uri="{C3380CC4-5D6E-409C-BE32-E72D297353CC}">
              <c16:uniqueId val="{00000006-478E-44BB-91FB-BF88FC802DE3}"/>
            </c:ext>
          </c:extLst>
        </c:ser>
        <c:ser>
          <c:idx val="3"/>
          <c:order val="3"/>
          <c:tx>
            <c:strRef>
              <c:f>'F37'!$B$10</c:f>
              <c:strCache>
                <c:ptCount val="1"/>
                <c:pt idx="0">
                  <c:v>Media</c:v>
                </c:pt>
              </c:strCache>
            </c:strRef>
          </c:tx>
          <c:spPr>
            <a:solidFill>
              <a:srgbClr val="7C878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'F37'!$C$6:$F$6</c15:sqref>
                  </c15:fullRef>
                </c:ext>
              </c:extLst>
              <c:f>'F37'!$C$6:$E$6</c:f>
              <c:strCache>
                <c:ptCount val="3"/>
                <c:pt idx="0">
                  <c:v> INFONAVIT </c:v>
                </c:pt>
                <c:pt idx="1">
                  <c:v> BANCA (CNBV) </c:v>
                </c:pt>
                <c:pt idx="2">
                  <c:v> FOVISSSTE </c:v>
                </c:pt>
              </c:strCache>
            </c:strRef>
          </c:cat>
          <c:val>
            <c:numRef>
              <c:extLst>
                <c:ext xmlns:c15="http://schemas.microsoft.com/office/drawing/2012/chart" uri="{02D57815-91ED-43cb-92C2-25804820EDAC}">
                  <c15:fullRef>
                    <c15:sqref>'F37'!$C$10:$F$10</c15:sqref>
                  </c15:fullRef>
                </c:ext>
              </c:extLst>
              <c:f>'F37'!$C$10:$E$10</c:f>
              <c:numCache>
                <c:formatCode>0.0%</c:formatCode>
                <c:ptCount val="3"/>
                <c:pt idx="0">
                  <c:v>0.20517241379310344</c:v>
                </c:pt>
                <c:pt idx="1">
                  <c:v>0.4176904176904177</c:v>
                </c:pt>
                <c:pt idx="2">
                  <c:v>0.44715447154471544</c:v>
                </c:pt>
              </c:numCache>
            </c:numRef>
          </c:val>
          <c:extLst>
            <c:ext xmlns:c16="http://schemas.microsoft.com/office/drawing/2014/chart" uri="{C3380CC4-5D6E-409C-BE32-E72D297353CC}">
              <c16:uniqueId val="{00000007-478E-44BB-91FB-BF88FC802DE3}"/>
            </c:ext>
          </c:extLst>
        </c:ser>
        <c:ser>
          <c:idx val="4"/>
          <c:order val="4"/>
          <c:tx>
            <c:strRef>
              <c:f>'F37'!$B$11</c:f>
              <c:strCache>
                <c:ptCount val="1"/>
                <c:pt idx="0">
                  <c:v>Residencial</c:v>
                </c:pt>
              </c:strCache>
            </c:strRef>
          </c:tx>
          <c:spPr>
            <a:solidFill>
              <a:schemeClr val="accent5">
                <a:lumMod val="60000"/>
                <a:lumOff val="40000"/>
              </a:schemeClr>
            </a:solidFill>
            <a:ln>
              <a:noFill/>
            </a:ln>
            <a:effectLst/>
          </c:spPr>
          <c:invertIfNegative val="0"/>
          <c:dLbls>
            <c:dLbl>
              <c:idx val="2"/>
              <c:layout>
                <c:manualLayout>
                  <c:x val="1.06399233124772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78E-44BB-91FB-BF88FC802DE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'F37'!$C$6:$F$6</c15:sqref>
                  </c15:fullRef>
                </c:ext>
              </c:extLst>
              <c:f>'F37'!$C$6:$E$6</c:f>
              <c:strCache>
                <c:ptCount val="3"/>
                <c:pt idx="0">
                  <c:v> INFONAVIT </c:v>
                </c:pt>
                <c:pt idx="1">
                  <c:v> BANCA (CNBV) </c:v>
                </c:pt>
                <c:pt idx="2">
                  <c:v> FOVISSSTE </c:v>
                </c:pt>
              </c:strCache>
            </c:strRef>
          </c:cat>
          <c:val>
            <c:numRef>
              <c:extLst>
                <c:ext xmlns:c15="http://schemas.microsoft.com/office/drawing/2012/chart" uri="{02D57815-91ED-43cb-92C2-25804820EDAC}">
                  <c15:fullRef>
                    <c15:sqref>'F37'!$C$11:$F$11</c15:sqref>
                  </c15:fullRef>
                </c:ext>
              </c:extLst>
              <c:f>'F37'!$C$11:$E$11</c:f>
              <c:numCache>
                <c:formatCode>0.0%</c:formatCode>
                <c:ptCount val="3"/>
                <c:pt idx="0">
                  <c:v>5.5172413793103448E-2</c:v>
                </c:pt>
                <c:pt idx="1">
                  <c:v>0.29606879606879605</c:v>
                </c:pt>
                <c:pt idx="2">
                  <c:v>0</c:v>
                </c:pt>
              </c:numCache>
            </c:numRef>
          </c:val>
          <c:extLst>
            <c:ext xmlns:c16="http://schemas.microsoft.com/office/drawing/2014/chart" uri="{C3380CC4-5D6E-409C-BE32-E72D297353CC}">
              <c16:uniqueId val="{00000009-478E-44BB-91FB-BF88FC802DE3}"/>
            </c:ext>
          </c:extLst>
        </c:ser>
        <c:ser>
          <c:idx val="5"/>
          <c:order val="5"/>
          <c:tx>
            <c:strRef>
              <c:f>'F37'!$B$12</c:f>
              <c:strCache>
                <c:ptCount val="1"/>
                <c:pt idx="0">
                  <c:v>Residencial plus</c:v>
                </c:pt>
              </c:strCache>
            </c:strRef>
          </c:tx>
          <c:spPr>
            <a:solidFill>
              <a:schemeClr val="accent6">
                <a:lumMod val="60000"/>
                <a:lumOff val="40000"/>
              </a:schemeClr>
            </a:solidFill>
            <a:ln>
              <a:noFill/>
            </a:ln>
            <a:effectLst/>
          </c:spPr>
          <c:invertIfNegative val="0"/>
          <c:dLbls>
            <c:dLbl>
              <c:idx val="0"/>
              <c:layout>
                <c:manualLayout>
                  <c:x val="0.13707207109972283"/>
                  <c:y val="3.1986531986531987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extLst>
                <c:ext xmlns:c15="http://schemas.microsoft.com/office/drawing/2012/chart" uri="{CE6537A1-D6FC-4f65-9D91-7224C49458BB}">
                  <c15:layout>
                    <c:manualLayout>
                      <c:w val="0.1104999992161453"/>
                      <c:h val="0.12626262626262627"/>
                    </c:manualLayout>
                  </c15:layout>
                </c:ext>
                <c:ext xmlns:c16="http://schemas.microsoft.com/office/drawing/2014/chart" uri="{C3380CC4-5D6E-409C-BE32-E72D297353CC}">
                  <c16:uniqueId val="{0000000A-478E-44BB-91FB-BF88FC802DE3}"/>
                </c:ext>
              </c:extLst>
            </c:dLbl>
            <c:dLbl>
              <c:idx val="2"/>
              <c:layout>
                <c:manualLayout>
                  <c:x val="0.11936207973780169"/>
                  <c:y val="3.9003950263792782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extLst>
                <c:ext xmlns:c15="http://schemas.microsoft.com/office/drawing/2012/chart" uri="{CE6537A1-D6FC-4f65-9D91-7224C49458BB}">
                  <c15:layout>
                    <c:manualLayout>
                      <c:w val="9.5184684009472331E-2"/>
                      <c:h val="0.14646464646464646"/>
                    </c:manualLayout>
                  </c15:layout>
                </c:ext>
                <c:ext xmlns:c16="http://schemas.microsoft.com/office/drawing/2014/chart" uri="{C3380CC4-5D6E-409C-BE32-E72D297353CC}">
                  <c16:uniqueId val="{0000000B-478E-44BB-91FB-BF88FC802DE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'F37'!$C$6:$F$6</c15:sqref>
                  </c15:fullRef>
                </c:ext>
              </c:extLst>
              <c:f>'F37'!$C$6:$E$6</c:f>
              <c:strCache>
                <c:ptCount val="3"/>
                <c:pt idx="0">
                  <c:v> INFONAVIT </c:v>
                </c:pt>
                <c:pt idx="1">
                  <c:v> BANCA (CNBV) </c:v>
                </c:pt>
                <c:pt idx="2">
                  <c:v> FOVISSSTE </c:v>
                </c:pt>
              </c:strCache>
            </c:strRef>
          </c:cat>
          <c:val>
            <c:numRef>
              <c:extLst>
                <c:ext xmlns:c15="http://schemas.microsoft.com/office/drawing/2012/chart" uri="{02D57815-91ED-43cb-92C2-25804820EDAC}">
                  <c15:fullRef>
                    <c15:sqref>'F37'!$C$12:$F$12</c15:sqref>
                  </c15:fullRef>
                </c:ext>
              </c:extLst>
              <c:f>'F37'!$C$12:$E$12</c:f>
              <c:numCache>
                <c:formatCode>0.0%</c:formatCode>
                <c:ptCount val="3"/>
                <c:pt idx="0">
                  <c:v>4.5977011494252873E-3</c:v>
                </c:pt>
                <c:pt idx="1">
                  <c:v>0.13882063882063883</c:v>
                </c:pt>
                <c:pt idx="2">
                  <c:v>0</c:v>
                </c:pt>
              </c:numCache>
            </c:numRef>
          </c:val>
          <c:extLst>
            <c:ext xmlns:c16="http://schemas.microsoft.com/office/drawing/2014/chart" uri="{C3380CC4-5D6E-409C-BE32-E72D297353CC}">
              <c16:uniqueId val="{0000000C-478E-44BB-91FB-BF88FC802DE3}"/>
            </c:ext>
          </c:extLst>
        </c:ser>
        <c:dLbls>
          <c:dLblPos val="ctr"/>
          <c:showLegendKey val="0"/>
          <c:showVal val="1"/>
          <c:showCatName val="0"/>
          <c:showSerName val="0"/>
          <c:showPercent val="0"/>
          <c:showBubbleSize val="0"/>
        </c:dLbls>
        <c:gapWidth val="150"/>
        <c:overlap val="100"/>
        <c:axId val="1407769103"/>
        <c:axId val="1402839183"/>
      </c:barChart>
      <c:catAx>
        <c:axId val="1407769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402839183"/>
        <c:crosses val="autoZero"/>
        <c:auto val="1"/>
        <c:lblAlgn val="ctr"/>
        <c:lblOffset val="100"/>
        <c:noMultiLvlLbl val="0"/>
      </c:catAx>
      <c:valAx>
        <c:axId val="1402839183"/>
        <c:scaling>
          <c:orientation val="minMax"/>
          <c:max val="1"/>
        </c:scaling>
        <c:delete val="1"/>
        <c:axPos val="l"/>
        <c:numFmt formatCode="0.0%" sourceLinked="1"/>
        <c:majorTickMark val="none"/>
        <c:minorTickMark val="none"/>
        <c:tickLblPos val="nextTo"/>
        <c:crossAx val="14077691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'F38'!$F$6</c:f>
              <c:strCache>
                <c:ptCount val="1"/>
                <c:pt idx="0">
                  <c:v>Nacional</c:v>
                </c:pt>
              </c:strCache>
            </c:strRef>
          </c:tx>
          <c:spPr>
            <a:solidFill>
              <a:srgbClr val="FFDF79"/>
            </a:solidFill>
            <a:ln w="0" cmpd="sng">
              <a:noFill/>
              <a:prstDash val="solid"/>
            </a:ln>
          </c:spPr>
          <c:invertIfNegative val="0"/>
          <c:dPt>
            <c:idx val="0"/>
            <c:invertIfNegative val="0"/>
            <c:bubble3D val="0"/>
            <c:extLst>
              <c:ext xmlns:c16="http://schemas.microsoft.com/office/drawing/2014/chart" uri="{C3380CC4-5D6E-409C-BE32-E72D297353CC}">
                <c16:uniqueId val="{00000000-E18C-4693-9EF2-81B460F05F76}"/>
              </c:ext>
            </c:extLst>
          </c:dPt>
          <c:dPt>
            <c:idx val="1"/>
            <c:invertIfNegative val="0"/>
            <c:bubble3D val="0"/>
            <c:spPr>
              <a:solidFill>
                <a:srgbClr val="FFC000"/>
              </a:solidFill>
              <a:ln w="0" cmpd="sng">
                <a:noFill/>
                <a:prstDash val="solid"/>
              </a:ln>
            </c:spPr>
            <c:extLst>
              <c:ext xmlns:c16="http://schemas.microsoft.com/office/drawing/2014/chart" uri="{C3380CC4-5D6E-409C-BE32-E72D297353CC}">
                <c16:uniqueId val="{00000002-E18C-4693-9EF2-81B460F05F76}"/>
              </c:ext>
            </c:extLst>
          </c:dPt>
          <c:dPt>
            <c:idx val="2"/>
            <c:invertIfNegative val="0"/>
            <c:bubble3D val="0"/>
            <c:extLst>
              <c:ext xmlns:c16="http://schemas.microsoft.com/office/drawing/2014/chart" uri="{C3380CC4-5D6E-409C-BE32-E72D297353CC}">
                <c16:uniqueId val="{00000003-E18C-4693-9EF2-81B460F05F76}"/>
              </c:ext>
            </c:extLst>
          </c:dPt>
          <c:dPt>
            <c:idx val="3"/>
            <c:invertIfNegative val="0"/>
            <c:bubble3D val="0"/>
            <c:extLst>
              <c:ext xmlns:c16="http://schemas.microsoft.com/office/drawing/2014/chart" uri="{C3380CC4-5D6E-409C-BE32-E72D297353CC}">
                <c16:uniqueId val="{00000004-E18C-4693-9EF2-81B460F05F76}"/>
              </c:ext>
            </c:extLst>
          </c:dPt>
          <c:dPt>
            <c:idx val="4"/>
            <c:invertIfNegative val="0"/>
            <c:bubble3D val="0"/>
            <c:extLst>
              <c:ext xmlns:c16="http://schemas.microsoft.com/office/drawing/2014/chart" uri="{C3380CC4-5D6E-409C-BE32-E72D297353CC}">
                <c16:uniqueId val="{00000005-E18C-4693-9EF2-81B460F05F76}"/>
              </c:ext>
            </c:extLst>
          </c:dPt>
          <c:dPt>
            <c:idx val="5"/>
            <c:invertIfNegative val="0"/>
            <c:bubble3D val="0"/>
            <c:extLst>
              <c:ext xmlns:c16="http://schemas.microsoft.com/office/drawing/2014/chart" uri="{C3380CC4-5D6E-409C-BE32-E72D297353CC}">
                <c16:uniqueId val="{00000006-E18C-4693-9EF2-81B460F05F76}"/>
              </c:ext>
            </c:extLst>
          </c:dPt>
          <c:dPt>
            <c:idx val="6"/>
            <c:invertIfNegative val="0"/>
            <c:bubble3D val="0"/>
            <c:extLst>
              <c:ext xmlns:c16="http://schemas.microsoft.com/office/drawing/2014/chart" uri="{C3380CC4-5D6E-409C-BE32-E72D297353CC}">
                <c16:uniqueId val="{00000007-E18C-4693-9EF2-81B460F05F76}"/>
              </c:ext>
            </c:extLst>
          </c:dPt>
          <c:dPt>
            <c:idx val="7"/>
            <c:invertIfNegative val="0"/>
            <c:bubble3D val="0"/>
            <c:extLst>
              <c:ext xmlns:c16="http://schemas.microsoft.com/office/drawing/2014/chart" uri="{C3380CC4-5D6E-409C-BE32-E72D297353CC}">
                <c16:uniqueId val="{00000008-E18C-4693-9EF2-81B460F05F76}"/>
              </c:ext>
            </c:extLst>
          </c:dPt>
          <c:dPt>
            <c:idx val="8"/>
            <c:invertIfNegative val="0"/>
            <c:bubble3D val="0"/>
            <c:extLst>
              <c:ext xmlns:c16="http://schemas.microsoft.com/office/drawing/2014/chart" uri="{C3380CC4-5D6E-409C-BE32-E72D297353CC}">
                <c16:uniqueId val="{00000009-E18C-4693-9EF2-81B460F05F76}"/>
              </c:ext>
            </c:extLst>
          </c:dPt>
          <c:dPt>
            <c:idx val="9"/>
            <c:invertIfNegative val="0"/>
            <c:bubble3D val="0"/>
            <c:extLst>
              <c:ext xmlns:c16="http://schemas.microsoft.com/office/drawing/2014/chart" uri="{C3380CC4-5D6E-409C-BE32-E72D297353CC}">
                <c16:uniqueId val="{0000000A-E18C-4693-9EF2-81B460F05F76}"/>
              </c:ext>
            </c:extLst>
          </c:dPt>
          <c:dPt>
            <c:idx val="10"/>
            <c:invertIfNegative val="0"/>
            <c:bubble3D val="0"/>
            <c:extLst>
              <c:ext xmlns:c16="http://schemas.microsoft.com/office/drawing/2014/chart" uri="{C3380CC4-5D6E-409C-BE32-E72D297353CC}">
                <c16:uniqueId val="{0000000B-E18C-4693-9EF2-81B460F05F76}"/>
              </c:ext>
            </c:extLst>
          </c:dPt>
          <c:dPt>
            <c:idx val="11"/>
            <c:invertIfNegative val="0"/>
            <c:bubble3D val="0"/>
            <c:extLst>
              <c:ext xmlns:c16="http://schemas.microsoft.com/office/drawing/2014/chart" uri="{C3380CC4-5D6E-409C-BE32-E72D297353CC}">
                <c16:uniqueId val="{0000000C-E18C-4693-9EF2-81B460F05F76}"/>
              </c:ext>
            </c:extLst>
          </c:dPt>
          <c:dPt>
            <c:idx val="12"/>
            <c:invertIfNegative val="0"/>
            <c:bubble3D val="0"/>
            <c:extLst>
              <c:ext xmlns:c16="http://schemas.microsoft.com/office/drawing/2014/chart" uri="{C3380CC4-5D6E-409C-BE32-E72D297353CC}">
                <c16:uniqueId val="{0000000D-E18C-4693-9EF2-81B460F05F76}"/>
              </c:ext>
            </c:extLst>
          </c:dPt>
          <c:dPt>
            <c:idx val="13"/>
            <c:invertIfNegative val="0"/>
            <c:bubble3D val="0"/>
            <c:spPr>
              <a:solidFill>
                <a:srgbClr val="FFC000"/>
              </a:solidFill>
              <a:ln w="0" cmpd="sng">
                <a:noFill/>
                <a:prstDash val="solid"/>
              </a:ln>
            </c:spPr>
            <c:extLst>
              <c:ext xmlns:c16="http://schemas.microsoft.com/office/drawing/2014/chart" uri="{C3380CC4-5D6E-409C-BE32-E72D297353CC}">
                <c16:uniqueId val="{0000000F-E18C-4693-9EF2-81B460F05F76}"/>
              </c:ext>
            </c:extLst>
          </c:dPt>
          <c:dPt>
            <c:idx val="14"/>
            <c:invertIfNegative val="0"/>
            <c:bubble3D val="0"/>
            <c:extLst>
              <c:ext xmlns:c16="http://schemas.microsoft.com/office/drawing/2014/chart" uri="{C3380CC4-5D6E-409C-BE32-E72D297353CC}">
                <c16:uniqueId val="{00000010-E18C-4693-9EF2-81B460F05F76}"/>
              </c:ext>
            </c:extLst>
          </c:dPt>
          <c:dPt>
            <c:idx val="16"/>
            <c:invertIfNegative val="0"/>
            <c:bubble3D val="0"/>
            <c:extLst>
              <c:ext xmlns:c16="http://schemas.microsoft.com/office/drawing/2014/chart" uri="{C3380CC4-5D6E-409C-BE32-E72D297353CC}">
                <c16:uniqueId val="{00000011-E18C-4693-9EF2-81B460F05F76}"/>
              </c:ext>
            </c:extLst>
          </c:dPt>
          <c:dPt>
            <c:idx val="17"/>
            <c:invertIfNegative val="0"/>
            <c:bubble3D val="0"/>
            <c:extLst>
              <c:ext xmlns:c16="http://schemas.microsoft.com/office/drawing/2014/chart" uri="{C3380CC4-5D6E-409C-BE32-E72D297353CC}">
                <c16:uniqueId val="{00000012-E18C-4693-9EF2-81B460F05F76}"/>
              </c:ext>
            </c:extLst>
          </c:dPt>
          <c:dPt>
            <c:idx val="18"/>
            <c:invertIfNegative val="0"/>
            <c:bubble3D val="0"/>
            <c:extLst>
              <c:ext xmlns:c16="http://schemas.microsoft.com/office/drawing/2014/chart" uri="{C3380CC4-5D6E-409C-BE32-E72D297353CC}">
                <c16:uniqueId val="{00000013-E18C-4693-9EF2-81B460F05F76}"/>
              </c:ext>
            </c:extLst>
          </c:dPt>
          <c:dPt>
            <c:idx val="19"/>
            <c:invertIfNegative val="0"/>
            <c:bubble3D val="0"/>
            <c:extLst>
              <c:ext xmlns:c16="http://schemas.microsoft.com/office/drawing/2014/chart" uri="{C3380CC4-5D6E-409C-BE32-E72D297353CC}">
                <c16:uniqueId val="{00000014-E18C-4693-9EF2-81B460F05F76}"/>
              </c:ext>
            </c:extLst>
          </c:dPt>
          <c:dPt>
            <c:idx val="20"/>
            <c:invertIfNegative val="0"/>
            <c:bubble3D val="0"/>
            <c:extLst>
              <c:ext xmlns:c16="http://schemas.microsoft.com/office/drawing/2014/chart" uri="{C3380CC4-5D6E-409C-BE32-E72D297353CC}">
                <c16:uniqueId val="{00000015-E18C-4693-9EF2-81B460F05F76}"/>
              </c:ext>
            </c:extLst>
          </c:dPt>
          <c:dPt>
            <c:idx val="22"/>
            <c:invertIfNegative val="0"/>
            <c:bubble3D val="0"/>
            <c:extLst>
              <c:ext xmlns:c16="http://schemas.microsoft.com/office/drawing/2014/chart" uri="{C3380CC4-5D6E-409C-BE32-E72D297353CC}">
                <c16:uniqueId val="{00000016-E18C-4693-9EF2-81B460F05F76}"/>
              </c:ext>
            </c:extLst>
          </c:dPt>
          <c:dPt>
            <c:idx val="23"/>
            <c:invertIfNegative val="0"/>
            <c:bubble3D val="0"/>
            <c:extLst>
              <c:ext xmlns:c16="http://schemas.microsoft.com/office/drawing/2014/chart" uri="{C3380CC4-5D6E-409C-BE32-E72D297353CC}">
                <c16:uniqueId val="{00000017-E18C-4693-9EF2-81B460F05F76}"/>
              </c:ext>
            </c:extLst>
          </c:dPt>
          <c:dPt>
            <c:idx val="24"/>
            <c:invertIfNegative val="0"/>
            <c:bubble3D val="0"/>
            <c:extLst>
              <c:ext xmlns:c16="http://schemas.microsoft.com/office/drawing/2014/chart" uri="{C3380CC4-5D6E-409C-BE32-E72D297353CC}">
                <c16:uniqueId val="{00000018-E18C-4693-9EF2-81B460F05F76}"/>
              </c:ext>
            </c:extLst>
          </c:dPt>
          <c:dPt>
            <c:idx val="25"/>
            <c:invertIfNegative val="0"/>
            <c:bubble3D val="0"/>
            <c:spPr>
              <a:solidFill>
                <a:srgbClr val="FFC000"/>
              </a:solidFill>
              <a:ln w="0" cmpd="sng">
                <a:noFill/>
                <a:prstDash val="solid"/>
              </a:ln>
            </c:spPr>
            <c:extLst>
              <c:ext xmlns:c16="http://schemas.microsoft.com/office/drawing/2014/chart" uri="{C3380CC4-5D6E-409C-BE32-E72D297353CC}">
                <c16:uniqueId val="{0000001A-E18C-4693-9EF2-81B460F05F76}"/>
              </c:ext>
            </c:extLst>
          </c:dPt>
          <c:dPt>
            <c:idx val="26"/>
            <c:invertIfNegative val="0"/>
            <c:bubble3D val="0"/>
            <c:extLst>
              <c:ext xmlns:c16="http://schemas.microsoft.com/office/drawing/2014/chart" uri="{C3380CC4-5D6E-409C-BE32-E72D297353CC}">
                <c16:uniqueId val="{0000001B-E18C-4693-9EF2-81B460F05F76}"/>
              </c:ext>
            </c:extLst>
          </c:dPt>
          <c:dPt>
            <c:idx val="27"/>
            <c:invertIfNegative val="0"/>
            <c:bubble3D val="0"/>
            <c:extLst>
              <c:ext xmlns:c16="http://schemas.microsoft.com/office/drawing/2014/chart" uri="{C3380CC4-5D6E-409C-BE32-E72D297353CC}">
                <c16:uniqueId val="{0000001C-E18C-4693-9EF2-81B460F05F76}"/>
              </c:ext>
            </c:extLst>
          </c:dPt>
          <c:dPt>
            <c:idx val="28"/>
            <c:invertIfNegative val="0"/>
            <c:bubble3D val="0"/>
            <c:extLst>
              <c:ext xmlns:c16="http://schemas.microsoft.com/office/drawing/2014/chart" uri="{C3380CC4-5D6E-409C-BE32-E72D297353CC}">
                <c16:uniqueId val="{0000001D-E18C-4693-9EF2-81B460F05F76}"/>
              </c:ext>
            </c:extLst>
          </c:dPt>
          <c:dPt>
            <c:idx val="30"/>
            <c:invertIfNegative val="0"/>
            <c:bubble3D val="0"/>
            <c:extLst>
              <c:ext xmlns:c16="http://schemas.microsoft.com/office/drawing/2014/chart" uri="{C3380CC4-5D6E-409C-BE32-E72D297353CC}">
                <c16:uniqueId val="{0000001E-E18C-4693-9EF2-81B460F05F76}"/>
              </c:ext>
            </c:extLst>
          </c:dPt>
          <c:dPt>
            <c:idx val="31"/>
            <c:invertIfNegative val="0"/>
            <c:bubble3D val="0"/>
            <c:extLst>
              <c:ext xmlns:c16="http://schemas.microsoft.com/office/drawing/2014/chart" uri="{C3380CC4-5D6E-409C-BE32-E72D297353CC}">
                <c16:uniqueId val="{0000001F-E18C-4693-9EF2-81B460F05F76}"/>
              </c:ext>
            </c:extLst>
          </c:dPt>
          <c:dPt>
            <c:idx val="32"/>
            <c:invertIfNegative val="0"/>
            <c:bubble3D val="0"/>
            <c:extLst>
              <c:ext xmlns:c16="http://schemas.microsoft.com/office/drawing/2014/chart" uri="{C3380CC4-5D6E-409C-BE32-E72D297353CC}">
                <c16:uniqueId val="{00000020-E18C-4693-9EF2-81B460F05F76}"/>
              </c:ext>
            </c:extLst>
          </c:dPt>
          <c:dPt>
            <c:idx val="34"/>
            <c:invertIfNegative val="0"/>
            <c:bubble3D val="0"/>
            <c:extLst>
              <c:ext xmlns:c16="http://schemas.microsoft.com/office/drawing/2014/chart" uri="{C3380CC4-5D6E-409C-BE32-E72D297353CC}">
                <c16:uniqueId val="{00000021-E18C-4693-9EF2-81B460F05F76}"/>
              </c:ext>
            </c:extLst>
          </c:dPt>
          <c:dPt>
            <c:idx val="35"/>
            <c:invertIfNegative val="0"/>
            <c:bubble3D val="0"/>
            <c:extLst>
              <c:ext xmlns:c16="http://schemas.microsoft.com/office/drawing/2014/chart" uri="{C3380CC4-5D6E-409C-BE32-E72D297353CC}">
                <c16:uniqueId val="{00000022-E18C-4693-9EF2-81B460F05F76}"/>
              </c:ext>
            </c:extLst>
          </c:dPt>
          <c:dPt>
            <c:idx val="36"/>
            <c:invertIfNegative val="0"/>
            <c:bubble3D val="0"/>
            <c:extLst>
              <c:ext xmlns:c16="http://schemas.microsoft.com/office/drawing/2014/chart" uri="{C3380CC4-5D6E-409C-BE32-E72D297353CC}">
                <c16:uniqueId val="{00000023-E18C-4693-9EF2-81B460F05F76}"/>
              </c:ext>
            </c:extLst>
          </c:dPt>
          <c:dPt>
            <c:idx val="37"/>
            <c:invertIfNegative val="0"/>
            <c:bubble3D val="0"/>
            <c:spPr>
              <a:solidFill>
                <a:srgbClr val="FFC000"/>
              </a:solidFill>
              <a:ln w="0" cmpd="sng">
                <a:noFill/>
                <a:prstDash val="solid"/>
              </a:ln>
            </c:spPr>
            <c:extLst>
              <c:ext xmlns:c16="http://schemas.microsoft.com/office/drawing/2014/chart" uri="{C3380CC4-5D6E-409C-BE32-E72D297353CC}">
                <c16:uniqueId val="{00000025-E18C-4693-9EF2-81B460F05F76}"/>
              </c:ext>
            </c:extLst>
          </c:dPt>
          <c:dPt>
            <c:idx val="38"/>
            <c:invertIfNegative val="0"/>
            <c:bubble3D val="0"/>
            <c:extLst>
              <c:ext xmlns:c16="http://schemas.microsoft.com/office/drawing/2014/chart" uri="{C3380CC4-5D6E-409C-BE32-E72D297353CC}">
                <c16:uniqueId val="{00000026-E18C-4693-9EF2-81B460F05F76}"/>
              </c:ext>
            </c:extLst>
          </c:dPt>
          <c:dPt>
            <c:idx val="39"/>
            <c:invertIfNegative val="0"/>
            <c:bubble3D val="0"/>
            <c:extLst>
              <c:ext xmlns:c16="http://schemas.microsoft.com/office/drawing/2014/chart" uri="{C3380CC4-5D6E-409C-BE32-E72D297353CC}">
                <c16:uniqueId val="{00000027-E18C-4693-9EF2-81B460F05F76}"/>
              </c:ext>
            </c:extLst>
          </c:dPt>
          <c:dPt>
            <c:idx val="40"/>
            <c:invertIfNegative val="0"/>
            <c:bubble3D val="0"/>
            <c:extLst>
              <c:ext xmlns:c16="http://schemas.microsoft.com/office/drawing/2014/chart" uri="{C3380CC4-5D6E-409C-BE32-E72D297353CC}">
                <c16:uniqueId val="{00000028-E18C-4693-9EF2-81B460F05F76}"/>
              </c:ext>
            </c:extLst>
          </c:dPt>
          <c:dPt>
            <c:idx val="42"/>
            <c:invertIfNegative val="0"/>
            <c:bubble3D val="0"/>
            <c:extLst>
              <c:ext xmlns:c16="http://schemas.microsoft.com/office/drawing/2014/chart" uri="{C3380CC4-5D6E-409C-BE32-E72D297353CC}">
                <c16:uniqueId val="{00000029-E18C-4693-9EF2-81B460F05F76}"/>
              </c:ext>
            </c:extLst>
          </c:dPt>
          <c:dPt>
            <c:idx val="43"/>
            <c:invertIfNegative val="0"/>
            <c:bubble3D val="0"/>
            <c:extLst>
              <c:ext xmlns:c16="http://schemas.microsoft.com/office/drawing/2014/chart" uri="{C3380CC4-5D6E-409C-BE32-E72D297353CC}">
                <c16:uniqueId val="{0000002A-E18C-4693-9EF2-81B460F05F76}"/>
              </c:ext>
            </c:extLst>
          </c:dPt>
          <c:dPt>
            <c:idx val="44"/>
            <c:invertIfNegative val="0"/>
            <c:bubble3D val="0"/>
            <c:extLst>
              <c:ext xmlns:c16="http://schemas.microsoft.com/office/drawing/2014/chart" uri="{C3380CC4-5D6E-409C-BE32-E72D297353CC}">
                <c16:uniqueId val="{0000002B-E18C-4693-9EF2-81B460F05F76}"/>
              </c:ext>
            </c:extLst>
          </c:dPt>
          <c:dPt>
            <c:idx val="45"/>
            <c:invertIfNegative val="0"/>
            <c:bubble3D val="0"/>
            <c:extLst>
              <c:ext xmlns:c16="http://schemas.microsoft.com/office/drawing/2014/chart" uri="{C3380CC4-5D6E-409C-BE32-E72D297353CC}">
                <c16:uniqueId val="{0000002C-E18C-4693-9EF2-81B460F05F76}"/>
              </c:ext>
            </c:extLst>
          </c:dPt>
          <c:dPt>
            <c:idx val="46"/>
            <c:invertIfNegative val="0"/>
            <c:bubble3D val="0"/>
            <c:extLst>
              <c:ext xmlns:c16="http://schemas.microsoft.com/office/drawing/2014/chart" uri="{C3380CC4-5D6E-409C-BE32-E72D297353CC}">
                <c16:uniqueId val="{0000002D-E18C-4693-9EF2-81B460F05F76}"/>
              </c:ext>
            </c:extLst>
          </c:dPt>
          <c:dPt>
            <c:idx val="47"/>
            <c:invertIfNegative val="0"/>
            <c:bubble3D val="0"/>
            <c:extLst>
              <c:ext xmlns:c16="http://schemas.microsoft.com/office/drawing/2014/chart" uri="{C3380CC4-5D6E-409C-BE32-E72D297353CC}">
                <c16:uniqueId val="{0000002E-E18C-4693-9EF2-81B460F05F76}"/>
              </c:ext>
            </c:extLst>
          </c:dPt>
          <c:dPt>
            <c:idx val="48"/>
            <c:invertIfNegative val="0"/>
            <c:bubble3D val="0"/>
            <c:extLst>
              <c:ext xmlns:c16="http://schemas.microsoft.com/office/drawing/2014/chart" uri="{C3380CC4-5D6E-409C-BE32-E72D297353CC}">
                <c16:uniqueId val="{0000002F-E18C-4693-9EF2-81B460F05F76}"/>
              </c:ext>
            </c:extLst>
          </c:dPt>
          <c:dPt>
            <c:idx val="49"/>
            <c:invertIfNegative val="0"/>
            <c:bubble3D val="0"/>
            <c:spPr>
              <a:solidFill>
                <a:srgbClr val="FFC000"/>
              </a:solidFill>
              <a:ln w="0" cmpd="sng">
                <a:noFill/>
                <a:prstDash val="solid"/>
              </a:ln>
            </c:spPr>
            <c:extLst>
              <c:ext xmlns:c16="http://schemas.microsoft.com/office/drawing/2014/chart" uri="{C3380CC4-5D6E-409C-BE32-E72D297353CC}">
                <c16:uniqueId val="{00000031-E18C-4693-9EF2-81B460F05F76}"/>
              </c:ext>
            </c:extLst>
          </c:dPt>
          <c:dPt>
            <c:idx val="50"/>
            <c:invertIfNegative val="0"/>
            <c:bubble3D val="0"/>
            <c:extLst>
              <c:ext xmlns:c16="http://schemas.microsoft.com/office/drawing/2014/chart" uri="{C3380CC4-5D6E-409C-BE32-E72D297353CC}">
                <c16:uniqueId val="{00000032-E18C-4693-9EF2-81B460F05F76}"/>
              </c:ext>
            </c:extLst>
          </c:dPt>
          <c:dPt>
            <c:idx val="51"/>
            <c:invertIfNegative val="0"/>
            <c:bubble3D val="0"/>
            <c:extLst>
              <c:ext xmlns:c16="http://schemas.microsoft.com/office/drawing/2014/chart" uri="{C3380CC4-5D6E-409C-BE32-E72D297353CC}">
                <c16:uniqueId val="{00000033-E18C-4693-9EF2-81B460F05F76}"/>
              </c:ext>
            </c:extLst>
          </c:dPt>
          <c:dPt>
            <c:idx val="52"/>
            <c:invertIfNegative val="0"/>
            <c:bubble3D val="0"/>
            <c:extLst>
              <c:ext xmlns:c16="http://schemas.microsoft.com/office/drawing/2014/chart" uri="{C3380CC4-5D6E-409C-BE32-E72D297353CC}">
                <c16:uniqueId val="{00000034-E18C-4693-9EF2-81B460F05F76}"/>
              </c:ext>
            </c:extLst>
          </c:dPt>
          <c:dPt>
            <c:idx val="53"/>
            <c:invertIfNegative val="0"/>
            <c:bubble3D val="0"/>
            <c:extLst>
              <c:ext xmlns:c16="http://schemas.microsoft.com/office/drawing/2014/chart" uri="{C3380CC4-5D6E-409C-BE32-E72D297353CC}">
                <c16:uniqueId val="{00000035-E18C-4693-9EF2-81B460F05F76}"/>
              </c:ext>
            </c:extLst>
          </c:dPt>
          <c:dPt>
            <c:idx val="54"/>
            <c:invertIfNegative val="0"/>
            <c:bubble3D val="0"/>
            <c:extLst>
              <c:ext xmlns:c16="http://schemas.microsoft.com/office/drawing/2014/chart" uri="{C3380CC4-5D6E-409C-BE32-E72D297353CC}">
                <c16:uniqueId val="{00000036-E18C-4693-9EF2-81B460F05F76}"/>
              </c:ext>
            </c:extLst>
          </c:dPt>
          <c:dPt>
            <c:idx val="55"/>
            <c:invertIfNegative val="0"/>
            <c:bubble3D val="0"/>
            <c:extLst>
              <c:ext xmlns:c16="http://schemas.microsoft.com/office/drawing/2014/chart" uri="{C3380CC4-5D6E-409C-BE32-E72D297353CC}">
                <c16:uniqueId val="{00000037-E18C-4693-9EF2-81B460F05F76}"/>
              </c:ext>
            </c:extLst>
          </c:dPt>
          <c:dPt>
            <c:idx val="56"/>
            <c:invertIfNegative val="0"/>
            <c:bubble3D val="0"/>
            <c:extLst>
              <c:ext xmlns:c16="http://schemas.microsoft.com/office/drawing/2014/chart" uri="{C3380CC4-5D6E-409C-BE32-E72D297353CC}">
                <c16:uniqueId val="{00000038-E18C-4693-9EF2-81B460F05F76}"/>
              </c:ext>
            </c:extLst>
          </c:dPt>
          <c:dPt>
            <c:idx val="57"/>
            <c:invertIfNegative val="0"/>
            <c:bubble3D val="0"/>
            <c:extLst>
              <c:ext xmlns:c16="http://schemas.microsoft.com/office/drawing/2014/chart" uri="{C3380CC4-5D6E-409C-BE32-E72D297353CC}">
                <c16:uniqueId val="{00000039-E18C-4693-9EF2-81B460F05F76}"/>
              </c:ext>
            </c:extLst>
          </c:dPt>
          <c:dPt>
            <c:idx val="58"/>
            <c:invertIfNegative val="0"/>
            <c:bubble3D val="0"/>
            <c:extLst>
              <c:ext xmlns:c16="http://schemas.microsoft.com/office/drawing/2014/chart" uri="{C3380CC4-5D6E-409C-BE32-E72D297353CC}">
                <c16:uniqueId val="{0000003A-E18C-4693-9EF2-81B460F05F76}"/>
              </c:ext>
            </c:extLst>
          </c:dPt>
          <c:dPt>
            <c:idx val="59"/>
            <c:invertIfNegative val="0"/>
            <c:bubble3D val="0"/>
            <c:extLst>
              <c:ext xmlns:c16="http://schemas.microsoft.com/office/drawing/2014/chart" uri="{C3380CC4-5D6E-409C-BE32-E72D297353CC}">
                <c16:uniqueId val="{0000003B-E18C-4693-9EF2-81B460F05F76}"/>
              </c:ext>
            </c:extLst>
          </c:dPt>
          <c:dPt>
            <c:idx val="60"/>
            <c:invertIfNegative val="0"/>
            <c:bubble3D val="0"/>
            <c:extLst>
              <c:ext xmlns:c16="http://schemas.microsoft.com/office/drawing/2014/chart" uri="{C3380CC4-5D6E-409C-BE32-E72D297353CC}">
                <c16:uniqueId val="{0000003C-E18C-4693-9EF2-81B460F05F76}"/>
              </c:ext>
            </c:extLst>
          </c:dPt>
          <c:dPt>
            <c:idx val="61"/>
            <c:invertIfNegative val="0"/>
            <c:bubble3D val="0"/>
            <c:spPr>
              <a:solidFill>
                <a:srgbClr val="FFC000"/>
              </a:solidFill>
              <a:ln w="0" cmpd="sng">
                <a:noFill/>
                <a:prstDash val="solid"/>
              </a:ln>
            </c:spPr>
            <c:extLst>
              <c:ext xmlns:c16="http://schemas.microsoft.com/office/drawing/2014/chart" uri="{C3380CC4-5D6E-409C-BE32-E72D297353CC}">
                <c16:uniqueId val="{0000003E-E18C-4693-9EF2-81B460F05F76}"/>
              </c:ext>
            </c:extLst>
          </c:dPt>
          <c:dPt>
            <c:idx val="62"/>
            <c:invertIfNegative val="0"/>
            <c:bubble3D val="0"/>
            <c:extLst>
              <c:ext xmlns:c16="http://schemas.microsoft.com/office/drawing/2014/chart" uri="{C3380CC4-5D6E-409C-BE32-E72D297353CC}">
                <c16:uniqueId val="{0000003F-E18C-4693-9EF2-81B460F05F76}"/>
              </c:ext>
            </c:extLst>
          </c:dPt>
          <c:dPt>
            <c:idx val="63"/>
            <c:invertIfNegative val="0"/>
            <c:bubble3D val="0"/>
            <c:extLst>
              <c:ext xmlns:c16="http://schemas.microsoft.com/office/drawing/2014/chart" uri="{C3380CC4-5D6E-409C-BE32-E72D297353CC}">
                <c16:uniqueId val="{00000040-E18C-4693-9EF2-81B460F05F76}"/>
              </c:ext>
            </c:extLst>
          </c:dPt>
          <c:dPt>
            <c:idx val="64"/>
            <c:invertIfNegative val="0"/>
            <c:bubble3D val="0"/>
            <c:extLst>
              <c:ext xmlns:c16="http://schemas.microsoft.com/office/drawing/2014/chart" uri="{C3380CC4-5D6E-409C-BE32-E72D297353CC}">
                <c16:uniqueId val="{00000041-E18C-4693-9EF2-81B460F05F76}"/>
              </c:ext>
            </c:extLst>
          </c:dPt>
          <c:dPt>
            <c:idx val="65"/>
            <c:invertIfNegative val="0"/>
            <c:bubble3D val="0"/>
            <c:extLst>
              <c:ext xmlns:c16="http://schemas.microsoft.com/office/drawing/2014/chart" uri="{C3380CC4-5D6E-409C-BE32-E72D297353CC}">
                <c16:uniqueId val="{00000042-E18C-4693-9EF2-81B460F05F76}"/>
              </c:ext>
            </c:extLst>
          </c:dPt>
          <c:dPt>
            <c:idx val="66"/>
            <c:invertIfNegative val="0"/>
            <c:bubble3D val="0"/>
            <c:extLst>
              <c:ext xmlns:c16="http://schemas.microsoft.com/office/drawing/2014/chart" uri="{C3380CC4-5D6E-409C-BE32-E72D297353CC}">
                <c16:uniqueId val="{00000043-E18C-4693-9EF2-81B460F05F76}"/>
              </c:ext>
            </c:extLst>
          </c:dPt>
          <c:dPt>
            <c:idx val="67"/>
            <c:invertIfNegative val="0"/>
            <c:bubble3D val="0"/>
            <c:extLst>
              <c:ext xmlns:c16="http://schemas.microsoft.com/office/drawing/2014/chart" uri="{C3380CC4-5D6E-409C-BE32-E72D297353CC}">
                <c16:uniqueId val="{00000044-E18C-4693-9EF2-81B460F05F76}"/>
              </c:ext>
            </c:extLst>
          </c:dPt>
          <c:dPt>
            <c:idx val="68"/>
            <c:invertIfNegative val="0"/>
            <c:bubble3D val="0"/>
            <c:extLst>
              <c:ext xmlns:c16="http://schemas.microsoft.com/office/drawing/2014/chart" uri="{C3380CC4-5D6E-409C-BE32-E72D297353CC}">
                <c16:uniqueId val="{00000045-E18C-4693-9EF2-81B460F05F76}"/>
              </c:ext>
            </c:extLst>
          </c:dPt>
          <c:dPt>
            <c:idx val="70"/>
            <c:invertIfNegative val="0"/>
            <c:bubble3D val="0"/>
            <c:extLst>
              <c:ext xmlns:c16="http://schemas.microsoft.com/office/drawing/2014/chart" uri="{C3380CC4-5D6E-409C-BE32-E72D297353CC}">
                <c16:uniqueId val="{00000046-E18C-4693-9EF2-81B460F05F76}"/>
              </c:ext>
            </c:extLst>
          </c:dPt>
          <c:dPt>
            <c:idx val="71"/>
            <c:invertIfNegative val="0"/>
            <c:bubble3D val="0"/>
            <c:extLst>
              <c:ext xmlns:c16="http://schemas.microsoft.com/office/drawing/2014/chart" uri="{C3380CC4-5D6E-409C-BE32-E72D297353CC}">
                <c16:uniqueId val="{00000047-E18C-4693-9EF2-81B460F05F76}"/>
              </c:ext>
            </c:extLst>
          </c:dPt>
          <c:dPt>
            <c:idx val="72"/>
            <c:invertIfNegative val="0"/>
            <c:bubble3D val="0"/>
            <c:extLst>
              <c:ext xmlns:c16="http://schemas.microsoft.com/office/drawing/2014/chart" uri="{C3380CC4-5D6E-409C-BE32-E72D297353CC}">
                <c16:uniqueId val="{00000048-E18C-4693-9EF2-81B460F05F76}"/>
              </c:ext>
            </c:extLst>
          </c:dPt>
          <c:dPt>
            <c:idx val="73"/>
            <c:invertIfNegative val="0"/>
            <c:bubble3D val="0"/>
            <c:spPr>
              <a:solidFill>
                <a:srgbClr val="FFC000"/>
              </a:solidFill>
              <a:ln w="0" cmpd="sng">
                <a:noFill/>
                <a:prstDash val="solid"/>
              </a:ln>
            </c:spPr>
            <c:extLst>
              <c:ext xmlns:c16="http://schemas.microsoft.com/office/drawing/2014/chart" uri="{C3380CC4-5D6E-409C-BE32-E72D297353CC}">
                <c16:uniqueId val="{0000004A-E18C-4693-9EF2-81B460F05F76}"/>
              </c:ext>
            </c:extLst>
          </c:dPt>
          <c:dPt>
            <c:idx val="74"/>
            <c:invertIfNegative val="0"/>
            <c:bubble3D val="0"/>
            <c:extLst>
              <c:ext xmlns:c16="http://schemas.microsoft.com/office/drawing/2014/chart" uri="{C3380CC4-5D6E-409C-BE32-E72D297353CC}">
                <c16:uniqueId val="{0000004B-E18C-4693-9EF2-81B460F05F76}"/>
              </c:ext>
            </c:extLst>
          </c:dPt>
          <c:dPt>
            <c:idx val="75"/>
            <c:invertIfNegative val="0"/>
            <c:bubble3D val="0"/>
            <c:extLst>
              <c:ext xmlns:c16="http://schemas.microsoft.com/office/drawing/2014/chart" uri="{C3380CC4-5D6E-409C-BE32-E72D297353CC}">
                <c16:uniqueId val="{0000004C-E18C-4693-9EF2-81B460F05F76}"/>
              </c:ext>
            </c:extLst>
          </c:dPt>
          <c:dPt>
            <c:idx val="76"/>
            <c:invertIfNegative val="0"/>
            <c:bubble3D val="0"/>
            <c:extLst>
              <c:ext xmlns:c16="http://schemas.microsoft.com/office/drawing/2014/chart" uri="{C3380CC4-5D6E-409C-BE32-E72D297353CC}">
                <c16:uniqueId val="{0000004D-E18C-4693-9EF2-81B460F05F76}"/>
              </c:ext>
            </c:extLst>
          </c:dPt>
          <c:dPt>
            <c:idx val="77"/>
            <c:invertIfNegative val="0"/>
            <c:bubble3D val="0"/>
            <c:extLst>
              <c:ext xmlns:c16="http://schemas.microsoft.com/office/drawing/2014/chart" uri="{C3380CC4-5D6E-409C-BE32-E72D297353CC}">
                <c16:uniqueId val="{0000004E-E18C-4693-9EF2-81B460F05F76}"/>
              </c:ext>
            </c:extLst>
          </c:dPt>
          <c:dPt>
            <c:idx val="78"/>
            <c:invertIfNegative val="0"/>
            <c:bubble3D val="0"/>
            <c:extLst>
              <c:ext xmlns:c16="http://schemas.microsoft.com/office/drawing/2014/chart" uri="{C3380CC4-5D6E-409C-BE32-E72D297353CC}">
                <c16:uniqueId val="{0000004F-E18C-4693-9EF2-81B460F05F76}"/>
              </c:ext>
            </c:extLst>
          </c:dPt>
          <c:dPt>
            <c:idx val="79"/>
            <c:invertIfNegative val="0"/>
            <c:bubble3D val="0"/>
            <c:extLst>
              <c:ext xmlns:c16="http://schemas.microsoft.com/office/drawing/2014/chart" uri="{C3380CC4-5D6E-409C-BE32-E72D297353CC}">
                <c16:uniqueId val="{00000050-E18C-4693-9EF2-81B460F05F76}"/>
              </c:ext>
            </c:extLst>
          </c:dPt>
          <c:dPt>
            <c:idx val="80"/>
            <c:invertIfNegative val="0"/>
            <c:bubble3D val="0"/>
            <c:extLst>
              <c:ext xmlns:c16="http://schemas.microsoft.com/office/drawing/2014/chart" uri="{C3380CC4-5D6E-409C-BE32-E72D297353CC}">
                <c16:uniqueId val="{00000051-E18C-4693-9EF2-81B460F05F76}"/>
              </c:ext>
            </c:extLst>
          </c:dPt>
          <c:dPt>
            <c:idx val="81"/>
            <c:invertIfNegative val="0"/>
            <c:bubble3D val="0"/>
            <c:extLst>
              <c:ext xmlns:c16="http://schemas.microsoft.com/office/drawing/2014/chart" uri="{C3380CC4-5D6E-409C-BE32-E72D297353CC}">
                <c16:uniqueId val="{00000052-E18C-4693-9EF2-81B460F05F76}"/>
              </c:ext>
            </c:extLst>
          </c:dPt>
          <c:dPt>
            <c:idx val="82"/>
            <c:invertIfNegative val="0"/>
            <c:bubble3D val="0"/>
            <c:extLst>
              <c:ext xmlns:c16="http://schemas.microsoft.com/office/drawing/2014/chart" uri="{C3380CC4-5D6E-409C-BE32-E72D297353CC}">
                <c16:uniqueId val="{00000053-E18C-4693-9EF2-81B460F05F76}"/>
              </c:ext>
            </c:extLst>
          </c:dPt>
          <c:dPt>
            <c:idx val="83"/>
            <c:invertIfNegative val="0"/>
            <c:bubble3D val="0"/>
            <c:extLst>
              <c:ext xmlns:c16="http://schemas.microsoft.com/office/drawing/2014/chart" uri="{C3380CC4-5D6E-409C-BE32-E72D297353CC}">
                <c16:uniqueId val="{00000054-E18C-4693-9EF2-81B460F05F76}"/>
              </c:ext>
            </c:extLst>
          </c:dPt>
          <c:dPt>
            <c:idx val="84"/>
            <c:invertIfNegative val="0"/>
            <c:bubble3D val="0"/>
            <c:extLst>
              <c:ext xmlns:c16="http://schemas.microsoft.com/office/drawing/2014/chart" uri="{C3380CC4-5D6E-409C-BE32-E72D297353CC}">
                <c16:uniqueId val="{00000055-E18C-4693-9EF2-81B460F05F76}"/>
              </c:ext>
            </c:extLst>
          </c:dPt>
          <c:dPt>
            <c:idx val="85"/>
            <c:invertIfNegative val="0"/>
            <c:bubble3D val="0"/>
            <c:spPr>
              <a:solidFill>
                <a:srgbClr val="FFC000"/>
              </a:solidFill>
              <a:ln w="0" cmpd="sng">
                <a:noFill/>
                <a:prstDash val="solid"/>
              </a:ln>
            </c:spPr>
            <c:extLst>
              <c:ext xmlns:c16="http://schemas.microsoft.com/office/drawing/2014/chart" uri="{C3380CC4-5D6E-409C-BE32-E72D297353CC}">
                <c16:uniqueId val="{00000057-E18C-4693-9EF2-81B460F05F76}"/>
              </c:ext>
            </c:extLst>
          </c:dPt>
          <c:dPt>
            <c:idx val="86"/>
            <c:invertIfNegative val="0"/>
            <c:bubble3D val="0"/>
            <c:extLst>
              <c:ext xmlns:c16="http://schemas.microsoft.com/office/drawing/2014/chart" uri="{C3380CC4-5D6E-409C-BE32-E72D297353CC}">
                <c16:uniqueId val="{00000058-E18C-4693-9EF2-81B460F05F76}"/>
              </c:ext>
            </c:extLst>
          </c:dPt>
          <c:dPt>
            <c:idx val="87"/>
            <c:invertIfNegative val="0"/>
            <c:bubble3D val="0"/>
            <c:extLst>
              <c:ext xmlns:c16="http://schemas.microsoft.com/office/drawing/2014/chart" uri="{C3380CC4-5D6E-409C-BE32-E72D297353CC}">
                <c16:uniqueId val="{00000059-E18C-4693-9EF2-81B460F05F76}"/>
              </c:ext>
            </c:extLst>
          </c:dPt>
          <c:dPt>
            <c:idx val="88"/>
            <c:invertIfNegative val="0"/>
            <c:bubble3D val="0"/>
            <c:extLst>
              <c:ext xmlns:c16="http://schemas.microsoft.com/office/drawing/2014/chart" uri="{C3380CC4-5D6E-409C-BE32-E72D297353CC}">
                <c16:uniqueId val="{0000005A-E18C-4693-9EF2-81B460F05F76}"/>
              </c:ext>
            </c:extLst>
          </c:dPt>
          <c:dPt>
            <c:idx val="89"/>
            <c:invertIfNegative val="0"/>
            <c:bubble3D val="0"/>
            <c:extLst>
              <c:ext xmlns:c16="http://schemas.microsoft.com/office/drawing/2014/chart" uri="{C3380CC4-5D6E-409C-BE32-E72D297353CC}">
                <c16:uniqueId val="{0000005B-E18C-4693-9EF2-81B460F05F76}"/>
              </c:ext>
            </c:extLst>
          </c:dPt>
          <c:dPt>
            <c:idx val="90"/>
            <c:invertIfNegative val="0"/>
            <c:bubble3D val="0"/>
            <c:extLst>
              <c:ext xmlns:c16="http://schemas.microsoft.com/office/drawing/2014/chart" uri="{C3380CC4-5D6E-409C-BE32-E72D297353CC}">
                <c16:uniqueId val="{0000005C-E18C-4693-9EF2-81B460F05F76}"/>
              </c:ext>
            </c:extLst>
          </c:dPt>
          <c:dPt>
            <c:idx val="91"/>
            <c:invertIfNegative val="0"/>
            <c:bubble3D val="0"/>
            <c:extLst>
              <c:ext xmlns:c16="http://schemas.microsoft.com/office/drawing/2014/chart" uri="{C3380CC4-5D6E-409C-BE32-E72D297353CC}">
                <c16:uniqueId val="{0000005D-E18C-4693-9EF2-81B460F05F76}"/>
              </c:ext>
            </c:extLst>
          </c:dPt>
          <c:dPt>
            <c:idx val="92"/>
            <c:invertIfNegative val="0"/>
            <c:bubble3D val="0"/>
            <c:extLst>
              <c:ext xmlns:c16="http://schemas.microsoft.com/office/drawing/2014/chart" uri="{C3380CC4-5D6E-409C-BE32-E72D297353CC}">
                <c16:uniqueId val="{0000005E-E18C-4693-9EF2-81B460F05F76}"/>
              </c:ext>
            </c:extLst>
          </c:dPt>
          <c:dPt>
            <c:idx val="93"/>
            <c:invertIfNegative val="0"/>
            <c:bubble3D val="0"/>
            <c:extLst>
              <c:ext xmlns:c16="http://schemas.microsoft.com/office/drawing/2014/chart" uri="{C3380CC4-5D6E-409C-BE32-E72D297353CC}">
                <c16:uniqueId val="{0000005F-E18C-4693-9EF2-81B460F05F76}"/>
              </c:ext>
            </c:extLst>
          </c:dPt>
          <c:dPt>
            <c:idx val="94"/>
            <c:invertIfNegative val="0"/>
            <c:bubble3D val="0"/>
            <c:extLst>
              <c:ext xmlns:c16="http://schemas.microsoft.com/office/drawing/2014/chart" uri="{C3380CC4-5D6E-409C-BE32-E72D297353CC}">
                <c16:uniqueId val="{00000060-E18C-4693-9EF2-81B460F05F76}"/>
              </c:ext>
            </c:extLst>
          </c:dPt>
          <c:dPt>
            <c:idx val="95"/>
            <c:invertIfNegative val="0"/>
            <c:bubble3D val="0"/>
            <c:extLst>
              <c:ext xmlns:c16="http://schemas.microsoft.com/office/drawing/2014/chart" uri="{C3380CC4-5D6E-409C-BE32-E72D297353CC}">
                <c16:uniqueId val="{00000061-E18C-4693-9EF2-81B460F05F76}"/>
              </c:ext>
            </c:extLst>
          </c:dPt>
          <c:dPt>
            <c:idx val="96"/>
            <c:invertIfNegative val="0"/>
            <c:bubble3D val="0"/>
            <c:extLst>
              <c:ext xmlns:c16="http://schemas.microsoft.com/office/drawing/2014/chart" uri="{C3380CC4-5D6E-409C-BE32-E72D297353CC}">
                <c16:uniqueId val="{00000062-E18C-4693-9EF2-81B460F05F76}"/>
              </c:ext>
            </c:extLst>
          </c:dPt>
          <c:dPt>
            <c:idx val="97"/>
            <c:invertIfNegative val="0"/>
            <c:bubble3D val="0"/>
            <c:spPr>
              <a:solidFill>
                <a:srgbClr val="95682B"/>
              </a:solidFill>
              <a:ln w="0" cmpd="sng">
                <a:noFill/>
                <a:prstDash val="solid"/>
              </a:ln>
            </c:spPr>
            <c:extLst>
              <c:ext xmlns:c16="http://schemas.microsoft.com/office/drawing/2014/chart" uri="{C3380CC4-5D6E-409C-BE32-E72D297353CC}">
                <c16:uniqueId val="{00000064-E18C-4693-9EF2-81B460F05F76}"/>
              </c:ext>
            </c:extLst>
          </c:dPt>
          <c:dLbls>
            <c:dLbl>
              <c:idx val="97"/>
              <c:layout>
                <c:manualLayout>
                  <c:x val="0"/>
                  <c:y val="-0.33345325022548039"/>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64-E18C-4693-9EF2-81B460F05F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'F38'!$A$7:$B$104</c:f>
              <c:multiLvlStrCache>
                <c:ptCount val="9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'F38'!$F$7:$F$104</c:f>
              <c:numCache>
                <c:formatCode>0.00</c:formatCode>
                <c:ptCount val="98"/>
                <c:pt idx="0">
                  <c:v>3.2545700000000002</c:v>
                </c:pt>
                <c:pt idx="1">
                  <c:v>3.5522900000000002</c:v>
                </c:pt>
                <c:pt idx="2">
                  <c:v>4.2522700000000002</c:v>
                </c:pt>
                <c:pt idx="3">
                  <c:v>4.6494200000000001</c:v>
                </c:pt>
                <c:pt idx="4">
                  <c:v>4.6314200000000003</c:v>
                </c:pt>
                <c:pt idx="5">
                  <c:v>4.0880299999999998</c:v>
                </c:pt>
                <c:pt idx="6">
                  <c:v>3.47262</c:v>
                </c:pt>
                <c:pt idx="7">
                  <c:v>3.4565299999999999</c:v>
                </c:pt>
                <c:pt idx="8">
                  <c:v>3.3902999999999999</c:v>
                </c:pt>
                <c:pt idx="9">
                  <c:v>3.3591099999999998</c:v>
                </c:pt>
                <c:pt idx="10">
                  <c:v>3.61869</c:v>
                </c:pt>
                <c:pt idx="11">
                  <c:v>3.97404</c:v>
                </c:pt>
                <c:pt idx="12">
                  <c:v>4.4828099999999997</c:v>
                </c:pt>
                <c:pt idx="13">
                  <c:v>4.2344400000000002</c:v>
                </c:pt>
                <c:pt idx="14">
                  <c:v>3.7586499999999998</c:v>
                </c:pt>
                <c:pt idx="15">
                  <c:v>3.4967100000000002</c:v>
                </c:pt>
                <c:pt idx="16">
                  <c:v>3.5102199999999999</c:v>
                </c:pt>
                <c:pt idx="17">
                  <c:v>3.7525900000000001</c:v>
                </c:pt>
                <c:pt idx="18">
                  <c:v>4.0724099999999996</c:v>
                </c:pt>
                <c:pt idx="19">
                  <c:v>4.1499100000000002</c:v>
                </c:pt>
                <c:pt idx="20">
                  <c:v>4.2175799999999999</c:v>
                </c:pt>
                <c:pt idx="21">
                  <c:v>4.2977600000000002</c:v>
                </c:pt>
                <c:pt idx="22">
                  <c:v>4.1678699999999997</c:v>
                </c:pt>
                <c:pt idx="23">
                  <c:v>4.0813199999999998</c:v>
                </c:pt>
                <c:pt idx="24">
                  <c:v>3.0656400000000001</c:v>
                </c:pt>
                <c:pt idx="25">
                  <c:v>3.00027</c:v>
                </c:pt>
                <c:pt idx="26">
                  <c:v>3.13707</c:v>
                </c:pt>
                <c:pt idx="27">
                  <c:v>3.0623300000000002</c:v>
                </c:pt>
                <c:pt idx="28">
                  <c:v>2.8766400000000001</c:v>
                </c:pt>
                <c:pt idx="29">
                  <c:v>2.8707799999999999</c:v>
                </c:pt>
                <c:pt idx="30">
                  <c:v>2.7390500000000002</c:v>
                </c:pt>
                <c:pt idx="31">
                  <c:v>2.5873200000000001</c:v>
                </c:pt>
                <c:pt idx="32">
                  <c:v>2.5188899999999999</c:v>
                </c:pt>
                <c:pt idx="33">
                  <c:v>2.47973</c:v>
                </c:pt>
                <c:pt idx="34">
                  <c:v>2.2148500000000002</c:v>
                </c:pt>
                <c:pt idx="35">
                  <c:v>2.1308099999999999</c:v>
                </c:pt>
                <c:pt idx="36">
                  <c:v>2.6131099999999998</c:v>
                </c:pt>
                <c:pt idx="37">
                  <c:v>2.8672499999999999</c:v>
                </c:pt>
                <c:pt idx="38">
                  <c:v>2.60101</c:v>
                </c:pt>
                <c:pt idx="39">
                  <c:v>2.5415800000000002</c:v>
                </c:pt>
                <c:pt idx="40">
                  <c:v>2.59666</c:v>
                </c:pt>
                <c:pt idx="41">
                  <c:v>2.5379900000000002</c:v>
                </c:pt>
                <c:pt idx="42">
                  <c:v>2.65483</c:v>
                </c:pt>
                <c:pt idx="43">
                  <c:v>2.7274400000000001</c:v>
                </c:pt>
                <c:pt idx="44">
                  <c:v>2.96895</c:v>
                </c:pt>
                <c:pt idx="45">
                  <c:v>3.0636199999999998</c:v>
                </c:pt>
                <c:pt idx="46">
                  <c:v>3.3053499999999998</c:v>
                </c:pt>
                <c:pt idx="47">
                  <c:v>3.3602699999999999</c:v>
                </c:pt>
                <c:pt idx="48">
                  <c:v>4.71828</c:v>
                </c:pt>
                <c:pt idx="49">
                  <c:v>4.8642300000000001</c:v>
                </c:pt>
                <c:pt idx="50">
                  <c:v>5.3525600000000004</c:v>
                </c:pt>
                <c:pt idx="51">
                  <c:v>5.81717</c:v>
                </c:pt>
                <c:pt idx="52">
                  <c:v>6.1640100000000002</c:v>
                </c:pt>
                <c:pt idx="53">
                  <c:v>6.3136599999999996</c:v>
                </c:pt>
                <c:pt idx="54">
                  <c:v>6.4381599999999999</c:v>
                </c:pt>
                <c:pt idx="55">
                  <c:v>6.6634900000000004</c:v>
                </c:pt>
                <c:pt idx="56">
                  <c:v>6.3478500000000002</c:v>
                </c:pt>
                <c:pt idx="57">
                  <c:v>6.3715299999999999</c:v>
                </c:pt>
                <c:pt idx="58">
                  <c:v>6.6345200000000002</c:v>
                </c:pt>
                <c:pt idx="59">
                  <c:v>6.7730499999999996</c:v>
                </c:pt>
                <c:pt idx="60">
                  <c:v>5.5458400000000001</c:v>
                </c:pt>
                <c:pt idx="61">
                  <c:v>5.3392200000000001</c:v>
                </c:pt>
                <c:pt idx="62">
                  <c:v>5.0354099999999997</c:v>
                </c:pt>
                <c:pt idx="63">
                  <c:v>4.5507799999999996</c:v>
                </c:pt>
                <c:pt idx="64">
                  <c:v>4.5062699999999998</c:v>
                </c:pt>
                <c:pt idx="65">
                  <c:v>4.6468600000000002</c:v>
                </c:pt>
                <c:pt idx="66">
                  <c:v>4.8114100000000004</c:v>
                </c:pt>
                <c:pt idx="67">
                  <c:v>4.9045300000000003</c:v>
                </c:pt>
                <c:pt idx="68">
                  <c:v>5.0195699999999999</c:v>
                </c:pt>
                <c:pt idx="69">
                  <c:v>4.9036400000000002</c:v>
                </c:pt>
                <c:pt idx="70">
                  <c:v>4.7165299999999997</c:v>
                </c:pt>
                <c:pt idx="71">
                  <c:v>4.8305499999999997</c:v>
                </c:pt>
                <c:pt idx="72">
                  <c:v>4.3656100000000002</c:v>
                </c:pt>
                <c:pt idx="73">
                  <c:v>3.94028</c:v>
                </c:pt>
                <c:pt idx="74">
                  <c:v>4.0041799999999999</c:v>
                </c:pt>
                <c:pt idx="75">
                  <c:v>4.4134500000000001</c:v>
                </c:pt>
                <c:pt idx="76">
                  <c:v>4.2819900000000004</c:v>
                </c:pt>
                <c:pt idx="77">
                  <c:v>3.9471500000000002</c:v>
                </c:pt>
                <c:pt idx="78">
                  <c:v>3.7813400000000001</c:v>
                </c:pt>
                <c:pt idx="79">
                  <c:v>3.1624400000000001</c:v>
                </c:pt>
                <c:pt idx="80">
                  <c:v>2.9975100000000001</c:v>
                </c:pt>
                <c:pt idx="81">
                  <c:v>3.01952</c:v>
                </c:pt>
                <c:pt idx="82">
                  <c:v>2.9744999999999999</c:v>
                </c:pt>
                <c:pt idx="83">
                  <c:v>2.8285800000000001</c:v>
                </c:pt>
                <c:pt idx="84">
                  <c:v>3.2383500000000001</c:v>
                </c:pt>
                <c:pt idx="85">
                  <c:v>3.6961900000000001</c:v>
                </c:pt>
                <c:pt idx="86">
                  <c:v>3.2490600000000001</c:v>
                </c:pt>
                <c:pt idx="87">
                  <c:v>2.1481499999999998</c:v>
                </c:pt>
                <c:pt idx="88">
                  <c:v>2.8372700000000002</c:v>
                </c:pt>
                <c:pt idx="89">
                  <c:v>3.3340100000000001</c:v>
                </c:pt>
                <c:pt idx="90">
                  <c:v>3.6234099999999998</c:v>
                </c:pt>
                <c:pt idx="91">
                  <c:v>4.0484200000000001</c:v>
                </c:pt>
                <c:pt idx="92">
                  <c:v>4.0137799999999997</c:v>
                </c:pt>
                <c:pt idx="93">
                  <c:v>4.0869600000000004</c:v>
                </c:pt>
                <c:pt idx="94">
                  <c:v>3.33188</c:v>
                </c:pt>
                <c:pt idx="95">
                  <c:v>3.1500699999999999</c:v>
                </c:pt>
                <c:pt idx="96">
                  <c:v>3.5350899999999998</c:v>
                </c:pt>
                <c:pt idx="97">
                  <c:v>3.7590400000000002</c:v>
                </c:pt>
              </c:numCache>
            </c:numRef>
          </c:val>
          <c:extLst>
            <c:ext xmlns:c16="http://schemas.microsoft.com/office/drawing/2014/chart" uri="{C3380CC4-5D6E-409C-BE32-E72D297353CC}">
              <c16:uniqueId val="{00000065-E18C-4693-9EF2-81B460F05F76}"/>
            </c:ext>
          </c:extLst>
        </c:ser>
        <c:dLbls>
          <c:showLegendKey val="0"/>
          <c:showVal val="0"/>
          <c:showCatName val="0"/>
          <c:showSerName val="0"/>
          <c:showPercent val="0"/>
          <c:showBubbleSize val="0"/>
        </c:dLbls>
        <c:gapWidth val="75"/>
        <c:axId val="125943168"/>
        <c:axId val="134166016"/>
      </c:barChart>
      <c:lineChart>
        <c:grouping val="standard"/>
        <c:varyColors val="0"/>
        <c:ser>
          <c:idx val="1"/>
          <c:order val="1"/>
          <c:tx>
            <c:strRef>
              <c:f>'F38'!$G$6</c:f>
              <c:strCache>
                <c:ptCount val="1"/>
                <c:pt idx="0">
                  <c:v>Guadalajara</c:v>
                </c:pt>
              </c:strCache>
            </c:strRef>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67-E18C-4693-9EF2-81B460F05F76}"/>
              </c:ext>
            </c:extLst>
          </c:dPt>
          <c:dPt>
            <c:idx val="81"/>
            <c:bubble3D val="0"/>
            <c:extLst>
              <c:ext xmlns:c16="http://schemas.microsoft.com/office/drawing/2014/chart" uri="{C3380CC4-5D6E-409C-BE32-E72D297353CC}">
                <c16:uniqueId val="{00000068-E18C-4693-9EF2-81B460F05F76}"/>
              </c:ext>
            </c:extLst>
          </c:dPt>
          <c:dPt>
            <c:idx val="83"/>
            <c:bubble3D val="0"/>
            <c:extLst>
              <c:ext xmlns:c16="http://schemas.microsoft.com/office/drawing/2014/chart" uri="{C3380CC4-5D6E-409C-BE32-E72D297353CC}">
                <c16:uniqueId val="{00000069-E18C-4693-9EF2-81B460F05F76}"/>
              </c:ext>
            </c:extLst>
          </c:dPt>
          <c:dPt>
            <c:idx val="85"/>
            <c:bubble3D val="0"/>
            <c:extLst>
              <c:ext xmlns:c16="http://schemas.microsoft.com/office/drawing/2014/chart" uri="{C3380CC4-5D6E-409C-BE32-E72D297353CC}">
                <c16:uniqueId val="{0000006A-E18C-4693-9EF2-81B460F05F76}"/>
              </c:ext>
            </c:extLst>
          </c:dPt>
          <c:dLbls>
            <c:dLbl>
              <c:idx val="97"/>
              <c:layout>
                <c:manualLayout>
                  <c:x val="0"/>
                  <c:y val="-0.400893242446508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6B-E18C-4693-9EF2-81B460F05F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'F38'!$A$7:$B$104</c:f>
              <c:multiLvlStrCache>
                <c:ptCount val="9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'F38'!$G$7:$G$104</c:f>
              <c:numCache>
                <c:formatCode>0.00</c:formatCode>
                <c:ptCount val="98"/>
                <c:pt idx="0">
                  <c:v>3.3545099999999999</c:v>
                </c:pt>
                <c:pt idx="1">
                  <c:v>3.6920700000000002</c:v>
                </c:pt>
                <c:pt idx="2">
                  <c:v>4.3492899999999999</c:v>
                </c:pt>
                <c:pt idx="3">
                  <c:v>4.5427799999999996</c:v>
                </c:pt>
                <c:pt idx="4">
                  <c:v>4.6555999999999997</c:v>
                </c:pt>
                <c:pt idx="5">
                  <c:v>3.9207000000000001</c:v>
                </c:pt>
                <c:pt idx="6">
                  <c:v>2.9805700000000002</c:v>
                </c:pt>
                <c:pt idx="7">
                  <c:v>2.91777</c:v>
                </c:pt>
                <c:pt idx="8">
                  <c:v>3.0012099999999999</c:v>
                </c:pt>
                <c:pt idx="9">
                  <c:v>2.7610100000000002</c:v>
                </c:pt>
                <c:pt idx="10">
                  <c:v>3.0890599999999999</c:v>
                </c:pt>
                <c:pt idx="11">
                  <c:v>3.7076799999999999</c:v>
                </c:pt>
                <c:pt idx="12">
                  <c:v>4.1425700000000001</c:v>
                </c:pt>
                <c:pt idx="13">
                  <c:v>4.0471599999999999</c:v>
                </c:pt>
                <c:pt idx="14">
                  <c:v>3.0915599999999999</c:v>
                </c:pt>
                <c:pt idx="15">
                  <c:v>2.8372700000000002</c:v>
                </c:pt>
                <c:pt idx="16">
                  <c:v>3.0365799999999998</c:v>
                </c:pt>
                <c:pt idx="17">
                  <c:v>3.5928200000000001</c:v>
                </c:pt>
                <c:pt idx="18">
                  <c:v>4.0671900000000001</c:v>
                </c:pt>
                <c:pt idx="19">
                  <c:v>4.11599</c:v>
                </c:pt>
                <c:pt idx="20">
                  <c:v>4.2581499999999997</c:v>
                </c:pt>
                <c:pt idx="21">
                  <c:v>4.29819</c:v>
                </c:pt>
                <c:pt idx="22">
                  <c:v>4.1367599999999998</c:v>
                </c:pt>
                <c:pt idx="23">
                  <c:v>3.9573299999999998</c:v>
                </c:pt>
                <c:pt idx="24">
                  <c:v>3.0499399999999999</c:v>
                </c:pt>
                <c:pt idx="25">
                  <c:v>3.0870700000000002</c:v>
                </c:pt>
                <c:pt idx="26">
                  <c:v>3.34511</c:v>
                </c:pt>
                <c:pt idx="27">
                  <c:v>3.3276500000000002</c:v>
                </c:pt>
                <c:pt idx="28">
                  <c:v>2.8898799999999998</c:v>
                </c:pt>
                <c:pt idx="29">
                  <c:v>2.8579599999999998</c:v>
                </c:pt>
                <c:pt idx="30">
                  <c:v>2.8745099999999999</c:v>
                </c:pt>
                <c:pt idx="31">
                  <c:v>2.6866300000000001</c:v>
                </c:pt>
                <c:pt idx="32">
                  <c:v>2.70492</c:v>
                </c:pt>
                <c:pt idx="33">
                  <c:v>2.9957799999999999</c:v>
                </c:pt>
                <c:pt idx="34">
                  <c:v>2.6632099999999999</c:v>
                </c:pt>
                <c:pt idx="35">
                  <c:v>2.56399</c:v>
                </c:pt>
                <c:pt idx="36">
                  <c:v>3.22167</c:v>
                </c:pt>
                <c:pt idx="37">
                  <c:v>3.0128699999999999</c:v>
                </c:pt>
                <c:pt idx="38">
                  <c:v>3.2576700000000001</c:v>
                </c:pt>
                <c:pt idx="39">
                  <c:v>3.46007</c:v>
                </c:pt>
                <c:pt idx="40">
                  <c:v>3.6088499999999999</c:v>
                </c:pt>
                <c:pt idx="41">
                  <c:v>3.3086199999999999</c:v>
                </c:pt>
                <c:pt idx="42">
                  <c:v>3.2184200000000001</c:v>
                </c:pt>
                <c:pt idx="43">
                  <c:v>3.3120699999999998</c:v>
                </c:pt>
                <c:pt idx="44">
                  <c:v>3.1851099999999999</c:v>
                </c:pt>
                <c:pt idx="45">
                  <c:v>2.99492</c:v>
                </c:pt>
                <c:pt idx="46">
                  <c:v>3.33311</c:v>
                </c:pt>
                <c:pt idx="47">
                  <c:v>3.3164500000000001</c:v>
                </c:pt>
                <c:pt idx="48">
                  <c:v>4.3842800000000004</c:v>
                </c:pt>
                <c:pt idx="49">
                  <c:v>4.7241400000000002</c:v>
                </c:pt>
                <c:pt idx="50">
                  <c:v>5.0370699999999999</c:v>
                </c:pt>
                <c:pt idx="51">
                  <c:v>5.1323100000000004</c:v>
                </c:pt>
                <c:pt idx="52">
                  <c:v>5.1148800000000003</c:v>
                </c:pt>
                <c:pt idx="53">
                  <c:v>5.5342200000000004</c:v>
                </c:pt>
                <c:pt idx="54">
                  <c:v>5.76905</c:v>
                </c:pt>
                <c:pt idx="55">
                  <c:v>5.9798099999999996</c:v>
                </c:pt>
                <c:pt idx="56">
                  <c:v>5.7322600000000001</c:v>
                </c:pt>
                <c:pt idx="57">
                  <c:v>5.7161299999999997</c:v>
                </c:pt>
                <c:pt idx="58">
                  <c:v>5.9793900000000004</c:v>
                </c:pt>
                <c:pt idx="59">
                  <c:v>6.1529600000000002</c:v>
                </c:pt>
                <c:pt idx="60">
                  <c:v>4.7772300000000003</c:v>
                </c:pt>
                <c:pt idx="61">
                  <c:v>4.5190900000000003</c:v>
                </c:pt>
                <c:pt idx="62">
                  <c:v>4.2296899999999997</c:v>
                </c:pt>
                <c:pt idx="63">
                  <c:v>3.8251300000000001</c:v>
                </c:pt>
                <c:pt idx="64">
                  <c:v>4.23421</c:v>
                </c:pt>
                <c:pt idx="65">
                  <c:v>4.1778899999999997</c:v>
                </c:pt>
                <c:pt idx="66">
                  <c:v>4.2158300000000004</c:v>
                </c:pt>
                <c:pt idx="67">
                  <c:v>4.3098900000000002</c:v>
                </c:pt>
                <c:pt idx="68">
                  <c:v>4.67293</c:v>
                </c:pt>
                <c:pt idx="69">
                  <c:v>4.6757400000000002</c:v>
                </c:pt>
                <c:pt idx="70">
                  <c:v>4.5433000000000003</c:v>
                </c:pt>
                <c:pt idx="71">
                  <c:v>4.3830099999999996</c:v>
                </c:pt>
                <c:pt idx="72">
                  <c:v>4.0126299999999997</c:v>
                </c:pt>
                <c:pt idx="73">
                  <c:v>4.0245699999999998</c:v>
                </c:pt>
                <c:pt idx="74">
                  <c:v>4.4533800000000001</c:v>
                </c:pt>
                <c:pt idx="75">
                  <c:v>4.94062</c:v>
                </c:pt>
                <c:pt idx="76">
                  <c:v>4.6637000000000004</c:v>
                </c:pt>
                <c:pt idx="77">
                  <c:v>4.3564699999999998</c:v>
                </c:pt>
                <c:pt idx="78">
                  <c:v>4.0222199999999999</c:v>
                </c:pt>
                <c:pt idx="79">
                  <c:v>3.5401799999999999</c:v>
                </c:pt>
                <c:pt idx="80">
                  <c:v>2.99823</c:v>
                </c:pt>
                <c:pt idx="81">
                  <c:v>3.20953</c:v>
                </c:pt>
                <c:pt idx="82">
                  <c:v>3.3841399999999999</c:v>
                </c:pt>
                <c:pt idx="83">
                  <c:v>3.6160399999999999</c:v>
                </c:pt>
                <c:pt idx="84">
                  <c:v>3.6511300000000002</c:v>
                </c:pt>
                <c:pt idx="85">
                  <c:v>3.5074399999999999</c:v>
                </c:pt>
                <c:pt idx="86">
                  <c:v>2.8167499999999999</c:v>
                </c:pt>
                <c:pt idx="87">
                  <c:v>1.79939</c:v>
                </c:pt>
                <c:pt idx="88">
                  <c:v>2.6563400000000001</c:v>
                </c:pt>
                <c:pt idx="89">
                  <c:v>3.0406300000000002</c:v>
                </c:pt>
                <c:pt idx="90">
                  <c:v>3.2925300000000002</c:v>
                </c:pt>
                <c:pt idx="91">
                  <c:v>3.78931</c:v>
                </c:pt>
                <c:pt idx="92">
                  <c:v>4.1075999999999997</c:v>
                </c:pt>
                <c:pt idx="93">
                  <c:v>4.1533100000000003</c:v>
                </c:pt>
                <c:pt idx="94">
                  <c:v>3.5493999999999999</c:v>
                </c:pt>
                <c:pt idx="95">
                  <c:v>3.3442400000000001</c:v>
                </c:pt>
                <c:pt idx="96">
                  <c:v>4.2077400000000003</c:v>
                </c:pt>
                <c:pt idx="97">
                  <c:v>4.5860000000000003</c:v>
                </c:pt>
              </c:numCache>
            </c:numRef>
          </c:val>
          <c:smooth val="0"/>
          <c:extLst>
            <c:ext xmlns:c16="http://schemas.microsoft.com/office/drawing/2014/chart" uri="{C3380CC4-5D6E-409C-BE32-E72D297353CC}">
              <c16:uniqueId val="{0000006C-E18C-4693-9EF2-81B460F05F76}"/>
            </c:ext>
          </c:extLst>
        </c:ser>
        <c:ser>
          <c:idx val="2"/>
          <c:order val="2"/>
          <c:tx>
            <c:strRef>
              <c:f>'F38'!$H$6</c:f>
              <c:strCache>
                <c:ptCount val="1"/>
                <c:pt idx="0">
                  <c:v>Tepatitlán</c:v>
                </c:pt>
              </c:strCache>
            </c:strRef>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6E-E18C-4693-9EF2-81B460F05F76}"/>
              </c:ext>
            </c:extLst>
          </c:dPt>
          <c:dLbls>
            <c:dLbl>
              <c:idx val="97"/>
              <c:layout>
                <c:manualLayout>
                  <c:x val="-1.5690400912044209E-16"/>
                  <c:y val="-0.3844215902908569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6F-E18C-4693-9EF2-81B460F05F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'F38'!$A$7:$B$104</c:f>
              <c:multiLvlStrCache>
                <c:ptCount val="9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'F38'!$H$7:$H$104</c:f>
              <c:numCache>
                <c:formatCode>0.00</c:formatCode>
                <c:ptCount val="98"/>
                <c:pt idx="0">
                  <c:v>5.9303299999999997</c:v>
                </c:pt>
                <c:pt idx="1">
                  <c:v>6.1743100000000002</c:v>
                </c:pt>
                <c:pt idx="2">
                  <c:v>6.3327200000000001</c:v>
                </c:pt>
                <c:pt idx="3">
                  <c:v>6.3485300000000002</c:v>
                </c:pt>
                <c:pt idx="4">
                  <c:v>6.0250700000000004</c:v>
                </c:pt>
                <c:pt idx="5">
                  <c:v>5.1428900000000004</c:v>
                </c:pt>
                <c:pt idx="6">
                  <c:v>4.3328199999999999</c:v>
                </c:pt>
                <c:pt idx="7">
                  <c:v>4.8182299999999998</c:v>
                </c:pt>
                <c:pt idx="8">
                  <c:v>4.7384000000000004</c:v>
                </c:pt>
                <c:pt idx="9">
                  <c:v>5.6597200000000001</c:v>
                </c:pt>
                <c:pt idx="10">
                  <c:v>5.6736500000000003</c:v>
                </c:pt>
                <c:pt idx="11">
                  <c:v>4.9171899999999997</c:v>
                </c:pt>
                <c:pt idx="12">
                  <c:v>4.66934</c:v>
                </c:pt>
                <c:pt idx="13">
                  <c:v>5.0506900000000003</c:v>
                </c:pt>
                <c:pt idx="14">
                  <c:v>4.9868699999999997</c:v>
                </c:pt>
                <c:pt idx="15">
                  <c:v>4.9569099999999997</c:v>
                </c:pt>
                <c:pt idx="16">
                  <c:v>4.63096</c:v>
                </c:pt>
                <c:pt idx="17">
                  <c:v>5.1091100000000003</c:v>
                </c:pt>
                <c:pt idx="18">
                  <c:v>5.4696100000000003</c:v>
                </c:pt>
                <c:pt idx="19">
                  <c:v>4.1761299999999997</c:v>
                </c:pt>
                <c:pt idx="20">
                  <c:v>3.5575999999999999</c:v>
                </c:pt>
                <c:pt idx="21">
                  <c:v>3.0667200000000001</c:v>
                </c:pt>
                <c:pt idx="22">
                  <c:v>3.2784200000000001</c:v>
                </c:pt>
                <c:pt idx="23">
                  <c:v>3.8927</c:v>
                </c:pt>
                <c:pt idx="24">
                  <c:v>3.14785</c:v>
                </c:pt>
                <c:pt idx="25">
                  <c:v>2.4411800000000001</c:v>
                </c:pt>
                <c:pt idx="26">
                  <c:v>2.7202600000000001</c:v>
                </c:pt>
                <c:pt idx="27">
                  <c:v>3.03226</c:v>
                </c:pt>
                <c:pt idx="28">
                  <c:v>3.2576800000000001</c:v>
                </c:pt>
                <c:pt idx="29">
                  <c:v>3.3986499999999999</c:v>
                </c:pt>
                <c:pt idx="30">
                  <c:v>3.8506900000000002</c:v>
                </c:pt>
                <c:pt idx="31">
                  <c:v>4.1554599999999997</c:v>
                </c:pt>
                <c:pt idx="32">
                  <c:v>4.7127400000000002</c:v>
                </c:pt>
                <c:pt idx="33">
                  <c:v>4.7907700000000002</c:v>
                </c:pt>
                <c:pt idx="34">
                  <c:v>4.6475200000000001</c:v>
                </c:pt>
                <c:pt idx="35">
                  <c:v>4.1641899999999996</c:v>
                </c:pt>
                <c:pt idx="36">
                  <c:v>3.81013</c:v>
                </c:pt>
                <c:pt idx="37">
                  <c:v>4.5746000000000002</c:v>
                </c:pt>
                <c:pt idx="38">
                  <c:v>4.4613399999999999</c:v>
                </c:pt>
                <c:pt idx="39">
                  <c:v>4.2295600000000002</c:v>
                </c:pt>
                <c:pt idx="40">
                  <c:v>3.71611</c:v>
                </c:pt>
                <c:pt idx="41">
                  <c:v>3.4447800000000002</c:v>
                </c:pt>
                <c:pt idx="42">
                  <c:v>3.9741599999999999</c:v>
                </c:pt>
                <c:pt idx="43">
                  <c:v>4.8757200000000003</c:v>
                </c:pt>
                <c:pt idx="44">
                  <c:v>4.6681999999999997</c:v>
                </c:pt>
                <c:pt idx="45">
                  <c:v>4.6224400000000001</c:v>
                </c:pt>
                <c:pt idx="46">
                  <c:v>4.4290599999999998</c:v>
                </c:pt>
                <c:pt idx="47">
                  <c:v>5.1699200000000003</c:v>
                </c:pt>
                <c:pt idx="48">
                  <c:v>7.4744200000000003</c:v>
                </c:pt>
                <c:pt idx="49">
                  <c:v>7.5204599999999999</c:v>
                </c:pt>
                <c:pt idx="50">
                  <c:v>7.9871800000000004</c:v>
                </c:pt>
                <c:pt idx="51">
                  <c:v>8.1839899999999997</c:v>
                </c:pt>
                <c:pt idx="52">
                  <c:v>8.6940000000000008</c:v>
                </c:pt>
                <c:pt idx="53">
                  <c:v>8.6153200000000005</c:v>
                </c:pt>
                <c:pt idx="54">
                  <c:v>7.5063199999999997</c:v>
                </c:pt>
                <c:pt idx="55">
                  <c:v>6.9289199999999997</c:v>
                </c:pt>
                <c:pt idx="56">
                  <c:v>6.8373200000000001</c:v>
                </c:pt>
                <c:pt idx="57">
                  <c:v>6.3016199999999998</c:v>
                </c:pt>
                <c:pt idx="58">
                  <c:v>6.88957</c:v>
                </c:pt>
                <c:pt idx="59">
                  <c:v>7.0516100000000002</c:v>
                </c:pt>
                <c:pt idx="60">
                  <c:v>6.2028800000000004</c:v>
                </c:pt>
                <c:pt idx="61">
                  <c:v>6.7357500000000003</c:v>
                </c:pt>
                <c:pt idx="62">
                  <c:v>6.0270299999999999</c:v>
                </c:pt>
                <c:pt idx="63">
                  <c:v>5.6066599999999998</c:v>
                </c:pt>
                <c:pt idx="64">
                  <c:v>5.1628100000000003</c:v>
                </c:pt>
                <c:pt idx="65">
                  <c:v>5.0217999999999998</c:v>
                </c:pt>
                <c:pt idx="66">
                  <c:v>5.3875299999999999</c:v>
                </c:pt>
                <c:pt idx="67">
                  <c:v>5.8467799999999999</c:v>
                </c:pt>
                <c:pt idx="68">
                  <c:v>5.8775399999999998</c:v>
                </c:pt>
                <c:pt idx="69">
                  <c:v>6.1013700000000002</c:v>
                </c:pt>
                <c:pt idx="70">
                  <c:v>6.0763299999999996</c:v>
                </c:pt>
                <c:pt idx="71">
                  <c:v>6.3148799999999996</c:v>
                </c:pt>
                <c:pt idx="72">
                  <c:v>5.1159400000000002</c:v>
                </c:pt>
                <c:pt idx="73">
                  <c:v>3.7354599999999998</c:v>
                </c:pt>
                <c:pt idx="74">
                  <c:v>4.0413899999999998</c:v>
                </c:pt>
                <c:pt idx="75">
                  <c:v>4.48813</c:v>
                </c:pt>
                <c:pt idx="76">
                  <c:v>4.5877699999999999</c:v>
                </c:pt>
                <c:pt idx="77">
                  <c:v>4.6835000000000004</c:v>
                </c:pt>
                <c:pt idx="78">
                  <c:v>4.1772900000000002</c:v>
                </c:pt>
                <c:pt idx="79">
                  <c:v>3.7180900000000001</c:v>
                </c:pt>
                <c:pt idx="80">
                  <c:v>3.57504</c:v>
                </c:pt>
                <c:pt idx="81">
                  <c:v>3.80009</c:v>
                </c:pt>
                <c:pt idx="82">
                  <c:v>3.2183000000000002</c:v>
                </c:pt>
                <c:pt idx="83">
                  <c:v>2.8170299999999999</c:v>
                </c:pt>
                <c:pt idx="84">
                  <c:v>3.7404099999999998</c:v>
                </c:pt>
                <c:pt idx="85">
                  <c:v>4.2183200000000003</c:v>
                </c:pt>
                <c:pt idx="86">
                  <c:v>3.2649300000000001</c:v>
                </c:pt>
                <c:pt idx="87">
                  <c:v>1.5443899999999999</c:v>
                </c:pt>
                <c:pt idx="88">
                  <c:v>1.4904200000000001</c:v>
                </c:pt>
                <c:pt idx="89">
                  <c:v>2.0338099999999999</c:v>
                </c:pt>
                <c:pt idx="90">
                  <c:v>2.5983000000000001</c:v>
                </c:pt>
                <c:pt idx="91">
                  <c:v>3.34185</c:v>
                </c:pt>
                <c:pt idx="92">
                  <c:v>3.10859</c:v>
                </c:pt>
                <c:pt idx="93">
                  <c:v>3.5007600000000001</c:v>
                </c:pt>
                <c:pt idx="94">
                  <c:v>3.4703400000000002</c:v>
                </c:pt>
                <c:pt idx="95">
                  <c:v>3.5360800000000001</c:v>
                </c:pt>
                <c:pt idx="96">
                  <c:v>4.2140000000000004</c:v>
                </c:pt>
                <c:pt idx="97">
                  <c:v>4.2046999999999999</c:v>
                </c:pt>
              </c:numCache>
            </c:numRef>
          </c:val>
          <c:smooth val="0"/>
          <c:extLst>
            <c:ext xmlns:c16="http://schemas.microsoft.com/office/drawing/2014/chart" uri="{C3380CC4-5D6E-409C-BE32-E72D297353CC}">
              <c16:uniqueId val="{00000070-E18C-4693-9EF2-81B460F05F76}"/>
            </c:ext>
          </c:extLst>
        </c:ser>
        <c:dLbls>
          <c:showLegendKey val="0"/>
          <c:showVal val="0"/>
          <c:showCatName val="0"/>
          <c:showSerName val="0"/>
          <c:showPercent val="0"/>
          <c:showBubbleSize val="0"/>
        </c:dLbls>
        <c:marker val="1"/>
        <c:smooth val="0"/>
        <c:axId val="125943168"/>
        <c:axId val="134166016"/>
      </c:lineChart>
      <c:scatterChart>
        <c:scatterStyle val="lineMarker"/>
        <c:varyColors val="0"/>
        <c:ser>
          <c:idx val="3"/>
          <c:order val="3"/>
          <c:tx>
            <c:strRef>
              <c:f>'F38'!$O$6</c:f>
              <c:strCache>
                <c:ptCount val="1"/>
                <c:pt idx="0">
                  <c:v>L. I. Banxico</c:v>
                </c:pt>
              </c:strCache>
            </c:strRef>
          </c:tx>
          <c:spPr>
            <a:ln w="12700">
              <a:solidFill>
                <a:srgbClr val="F79646">
                  <a:lumMod val="75000"/>
                </a:srgbClr>
              </a:solidFill>
              <a:prstDash val="solid"/>
            </a:ln>
          </c:spPr>
          <c:marker>
            <c:symbol val="none"/>
          </c:marker>
          <c:dPt>
            <c:idx val="1"/>
            <c:bubble3D val="0"/>
            <c:extLst>
              <c:ext xmlns:c16="http://schemas.microsoft.com/office/drawing/2014/chart" uri="{C3380CC4-5D6E-409C-BE32-E72D297353CC}">
                <c16:uniqueId val="{00000071-E18C-4693-9EF2-81B460F05F76}"/>
              </c:ext>
            </c:extLst>
          </c:dPt>
          <c:xVal>
            <c:numRef>
              <c:f>'F38'!$Q$6:$Q$7</c:f>
              <c:numCache>
                <c:formatCode>General</c:formatCode>
                <c:ptCount val="2"/>
                <c:pt idx="0">
                  <c:v>98</c:v>
                </c:pt>
                <c:pt idx="1">
                  <c:v>1</c:v>
                </c:pt>
              </c:numCache>
            </c:numRef>
          </c:xVal>
          <c:yVal>
            <c:numRef>
              <c:f>'F38'!$P$6:$P$7</c:f>
              <c:numCache>
                <c:formatCode>General</c:formatCode>
                <c:ptCount val="2"/>
                <c:pt idx="0">
                  <c:v>2</c:v>
                </c:pt>
                <c:pt idx="1">
                  <c:v>2</c:v>
                </c:pt>
              </c:numCache>
            </c:numRef>
          </c:yVal>
          <c:smooth val="0"/>
          <c:extLst>
            <c:ext xmlns:c16="http://schemas.microsoft.com/office/drawing/2014/chart" uri="{C3380CC4-5D6E-409C-BE32-E72D297353CC}">
              <c16:uniqueId val="{00000072-E18C-4693-9EF2-81B460F05F76}"/>
            </c:ext>
          </c:extLst>
        </c:ser>
        <c:ser>
          <c:idx val="4"/>
          <c:order val="4"/>
          <c:tx>
            <c:strRef>
              <c:f>'F38'!$O$9</c:f>
              <c:strCache>
                <c:ptCount val="1"/>
                <c:pt idx="0">
                  <c:v>L. S. Banxico</c:v>
                </c:pt>
              </c:strCache>
            </c:strRef>
          </c:tx>
          <c:spPr>
            <a:ln w="12700">
              <a:solidFill>
                <a:srgbClr val="F79646">
                  <a:lumMod val="75000"/>
                </a:srgbClr>
              </a:solidFill>
              <a:prstDash val="solid"/>
            </a:ln>
          </c:spPr>
          <c:marker>
            <c:symbol val="none"/>
          </c:marker>
          <c:xVal>
            <c:numRef>
              <c:f>'F38'!$Q$9:$Q$10</c:f>
              <c:numCache>
                <c:formatCode>General</c:formatCode>
                <c:ptCount val="2"/>
                <c:pt idx="0">
                  <c:v>98</c:v>
                </c:pt>
                <c:pt idx="1">
                  <c:v>1</c:v>
                </c:pt>
              </c:numCache>
            </c:numRef>
          </c:xVal>
          <c:yVal>
            <c:numRef>
              <c:f>'F38'!$P$9:$P$10</c:f>
              <c:numCache>
                <c:formatCode>General</c:formatCode>
                <c:ptCount val="2"/>
                <c:pt idx="0">
                  <c:v>4</c:v>
                </c:pt>
                <c:pt idx="1">
                  <c:v>4</c:v>
                </c:pt>
              </c:numCache>
            </c:numRef>
          </c:yVal>
          <c:smooth val="0"/>
          <c:extLst>
            <c:ext xmlns:c16="http://schemas.microsoft.com/office/drawing/2014/chart" uri="{C3380CC4-5D6E-409C-BE32-E72D297353CC}">
              <c16:uniqueId val="{00000073-E18C-4693-9EF2-81B460F05F76}"/>
            </c:ext>
          </c:extLst>
        </c:ser>
        <c:dLbls>
          <c:showLegendKey val="0"/>
          <c:showVal val="0"/>
          <c:showCatName val="0"/>
          <c:showSerName val="0"/>
          <c:showPercent val="0"/>
          <c:showBubbleSize val="0"/>
        </c:dLbls>
        <c:axId val="125943168"/>
        <c:axId val="134166016"/>
      </c:scatterChart>
      <c:catAx>
        <c:axId val="125943168"/>
        <c:scaling>
          <c:orientation val="minMax"/>
        </c:scaling>
        <c:delete val="0"/>
        <c:axPos val="b"/>
        <c:numFmt formatCode="General" sourceLinked="1"/>
        <c:majorTickMark val="none"/>
        <c:minorTickMark val="none"/>
        <c:tickLblPos val="low"/>
        <c:spPr>
          <a:noFill/>
          <a:ln>
            <a:solidFill>
              <a:sysClr val="window" lastClr="FFFFFF">
                <a:lumMod val="75000"/>
              </a:sysClr>
            </a:solidFill>
          </a:ln>
        </c:spPr>
        <c:txPr>
          <a:bodyPr rot="-5400000" vert="horz"/>
          <a:lstStyle/>
          <a:p>
            <a:pPr>
              <a:defRPr/>
            </a:pPr>
            <a:endParaRPr lang="es-MX"/>
          </a:p>
        </c:txPr>
        <c:crossAx val="134166016"/>
        <c:crosses val="autoZero"/>
        <c:auto val="1"/>
        <c:lblAlgn val="ctr"/>
        <c:lblOffset val="100"/>
        <c:tickMarkSkip val="1"/>
        <c:noMultiLvlLbl val="0"/>
      </c:catAx>
      <c:valAx>
        <c:axId val="134166016"/>
        <c:scaling>
          <c:orientation val="minMax"/>
          <c:max val="9"/>
          <c:min val="1"/>
        </c:scaling>
        <c:delete val="0"/>
        <c:axPos val="l"/>
        <c:numFmt formatCode="0" sourceLinked="0"/>
        <c:majorTickMark val="none"/>
        <c:minorTickMark val="none"/>
        <c:tickLblPos val="nextTo"/>
        <c:spPr>
          <a:ln>
            <a:noFill/>
          </a:ln>
        </c:spPr>
        <c:crossAx val="1259431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'F39'!$A$6</c:f>
              <c:strCache>
                <c:ptCount val="1"/>
                <c:pt idx="0">
                  <c:v>Ciudad</c:v>
                </c:pt>
              </c:strCache>
            </c:strRef>
          </c:tx>
          <c:spPr>
            <a:solidFill>
              <a:srgbClr val="606868"/>
            </a:solidFill>
            <a:effectLst/>
          </c:spPr>
          <c:invertIfNegative val="0"/>
          <c:dPt>
            <c:idx val="2"/>
            <c:invertIfNegative val="0"/>
            <c:bubble3D val="0"/>
            <c:extLst>
              <c:ext xmlns:c16="http://schemas.microsoft.com/office/drawing/2014/chart" uri="{C3380CC4-5D6E-409C-BE32-E72D297353CC}">
                <c16:uniqueId val="{00000000-13AC-474A-9338-AC510FDFF187}"/>
              </c:ext>
            </c:extLst>
          </c:dPt>
          <c:dPt>
            <c:idx val="4"/>
            <c:invertIfNegative val="0"/>
            <c:bubble3D val="0"/>
            <c:extLst>
              <c:ext xmlns:c16="http://schemas.microsoft.com/office/drawing/2014/chart" uri="{C3380CC4-5D6E-409C-BE32-E72D297353CC}">
                <c16:uniqueId val="{00000001-13AC-474A-9338-AC510FDFF187}"/>
              </c:ext>
            </c:extLst>
          </c:dPt>
          <c:dPt>
            <c:idx val="5"/>
            <c:invertIfNegative val="0"/>
            <c:bubble3D val="0"/>
            <c:extLst>
              <c:ext xmlns:c16="http://schemas.microsoft.com/office/drawing/2014/chart" uri="{C3380CC4-5D6E-409C-BE32-E72D297353CC}">
                <c16:uniqueId val="{00000002-13AC-474A-9338-AC510FDFF187}"/>
              </c:ext>
            </c:extLst>
          </c:dPt>
          <c:dPt>
            <c:idx val="8"/>
            <c:invertIfNegative val="0"/>
            <c:bubble3D val="0"/>
            <c:extLst>
              <c:ext xmlns:c16="http://schemas.microsoft.com/office/drawing/2014/chart" uri="{C3380CC4-5D6E-409C-BE32-E72D297353CC}">
                <c16:uniqueId val="{00000003-13AC-474A-9338-AC510FDFF187}"/>
              </c:ext>
            </c:extLst>
          </c:dPt>
          <c:dPt>
            <c:idx val="10"/>
            <c:invertIfNegative val="0"/>
            <c:bubble3D val="0"/>
            <c:extLst>
              <c:ext xmlns:c16="http://schemas.microsoft.com/office/drawing/2014/chart" uri="{C3380CC4-5D6E-409C-BE32-E72D297353CC}">
                <c16:uniqueId val="{00000004-13AC-474A-9338-AC510FDFF187}"/>
              </c:ext>
            </c:extLst>
          </c:dPt>
          <c:dPt>
            <c:idx val="13"/>
            <c:invertIfNegative val="0"/>
            <c:bubble3D val="0"/>
            <c:extLst>
              <c:ext xmlns:c16="http://schemas.microsoft.com/office/drawing/2014/chart" uri="{C3380CC4-5D6E-409C-BE32-E72D297353CC}">
                <c16:uniqueId val="{00000005-13AC-474A-9338-AC510FDFF187}"/>
              </c:ext>
            </c:extLst>
          </c:dPt>
          <c:dPt>
            <c:idx val="14"/>
            <c:invertIfNegative val="0"/>
            <c:bubble3D val="0"/>
            <c:extLst>
              <c:ext xmlns:c16="http://schemas.microsoft.com/office/drawing/2014/chart" uri="{C3380CC4-5D6E-409C-BE32-E72D297353CC}">
                <c16:uniqueId val="{00000006-13AC-474A-9338-AC510FDFF187}"/>
              </c:ext>
            </c:extLst>
          </c:dPt>
          <c:dPt>
            <c:idx val="16"/>
            <c:invertIfNegative val="0"/>
            <c:bubble3D val="0"/>
            <c:extLst>
              <c:ext xmlns:c16="http://schemas.microsoft.com/office/drawing/2014/chart" uri="{C3380CC4-5D6E-409C-BE32-E72D297353CC}">
                <c16:uniqueId val="{00000007-13AC-474A-9338-AC510FDFF187}"/>
              </c:ext>
            </c:extLst>
          </c:dPt>
          <c:dPt>
            <c:idx val="17"/>
            <c:invertIfNegative val="0"/>
            <c:bubble3D val="0"/>
            <c:extLst>
              <c:ext xmlns:c16="http://schemas.microsoft.com/office/drawing/2014/chart" uri="{C3380CC4-5D6E-409C-BE32-E72D297353CC}">
                <c16:uniqueId val="{00000008-13AC-474A-9338-AC510FDFF187}"/>
              </c:ext>
            </c:extLst>
          </c:dPt>
          <c:dPt>
            <c:idx val="18"/>
            <c:invertIfNegative val="0"/>
            <c:bubble3D val="0"/>
            <c:extLst>
              <c:ext xmlns:c16="http://schemas.microsoft.com/office/drawing/2014/chart" uri="{C3380CC4-5D6E-409C-BE32-E72D297353CC}">
                <c16:uniqueId val="{00000009-13AC-474A-9338-AC510FDFF187}"/>
              </c:ext>
            </c:extLst>
          </c:dPt>
          <c:dPt>
            <c:idx val="20"/>
            <c:invertIfNegative val="0"/>
            <c:bubble3D val="0"/>
            <c:extLst>
              <c:ext xmlns:c16="http://schemas.microsoft.com/office/drawing/2014/chart" uri="{C3380CC4-5D6E-409C-BE32-E72D297353CC}">
                <c16:uniqueId val="{0000000A-13AC-474A-9338-AC510FDFF187}"/>
              </c:ext>
            </c:extLst>
          </c:dPt>
          <c:dPt>
            <c:idx val="23"/>
            <c:invertIfNegative val="0"/>
            <c:bubble3D val="0"/>
            <c:extLst>
              <c:ext xmlns:c16="http://schemas.microsoft.com/office/drawing/2014/chart" uri="{C3380CC4-5D6E-409C-BE32-E72D297353CC}">
                <c16:uniqueId val="{0000000B-13AC-474A-9338-AC510FDFF187}"/>
              </c:ext>
            </c:extLst>
          </c:dPt>
          <c:dPt>
            <c:idx val="25"/>
            <c:invertIfNegative val="0"/>
            <c:bubble3D val="0"/>
            <c:extLst>
              <c:ext xmlns:c16="http://schemas.microsoft.com/office/drawing/2014/chart" uri="{C3380CC4-5D6E-409C-BE32-E72D297353CC}">
                <c16:uniqueId val="{0000000C-13AC-474A-9338-AC510FDFF187}"/>
              </c:ext>
            </c:extLst>
          </c:dPt>
          <c:dPt>
            <c:idx val="26"/>
            <c:invertIfNegative val="0"/>
            <c:bubble3D val="0"/>
            <c:extLst>
              <c:ext xmlns:c16="http://schemas.microsoft.com/office/drawing/2014/chart" uri="{C3380CC4-5D6E-409C-BE32-E72D297353CC}">
                <c16:uniqueId val="{0000000D-13AC-474A-9338-AC510FDFF187}"/>
              </c:ext>
            </c:extLst>
          </c:dPt>
          <c:dPt>
            <c:idx val="28"/>
            <c:invertIfNegative val="0"/>
            <c:bubble3D val="0"/>
            <c:extLst>
              <c:ext xmlns:c16="http://schemas.microsoft.com/office/drawing/2014/chart" uri="{C3380CC4-5D6E-409C-BE32-E72D297353CC}">
                <c16:uniqueId val="{0000000E-13AC-474A-9338-AC510FDFF187}"/>
              </c:ext>
            </c:extLst>
          </c:dPt>
          <c:dPt>
            <c:idx val="29"/>
            <c:invertIfNegative val="0"/>
            <c:bubble3D val="0"/>
            <c:extLst>
              <c:ext xmlns:c16="http://schemas.microsoft.com/office/drawing/2014/chart" uri="{C3380CC4-5D6E-409C-BE32-E72D297353CC}">
                <c16:uniqueId val="{0000000F-13AC-474A-9338-AC510FDFF187}"/>
              </c:ext>
            </c:extLst>
          </c:dPt>
          <c:dPt>
            <c:idx val="30"/>
            <c:invertIfNegative val="0"/>
            <c:bubble3D val="0"/>
            <c:extLst>
              <c:ext xmlns:c16="http://schemas.microsoft.com/office/drawing/2014/chart" uri="{C3380CC4-5D6E-409C-BE32-E72D297353CC}">
                <c16:uniqueId val="{00000010-13AC-474A-9338-AC510FDFF187}"/>
              </c:ext>
            </c:extLst>
          </c:dPt>
          <c:dPt>
            <c:idx val="31"/>
            <c:invertIfNegative val="0"/>
            <c:bubble3D val="0"/>
            <c:extLst>
              <c:ext xmlns:c16="http://schemas.microsoft.com/office/drawing/2014/chart" uri="{C3380CC4-5D6E-409C-BE32-E72D297353CC}">
                <c16:uniqueId val="{00000011-13AC-474A-9338-AC510FDFF187}"/>
              </c:ext>
            </c:extLst>
          </c:dPt>
          <c:dPt>
            <c:idx val="32"/>
            <c:invertIfNegative val="0"/>
            <c:bubble3D val="0"/>
            <c:extLst>
              <c:ext xmlns:c16="http://schemas.microsoft.com/office/drawing/2014/chart" uri="{C3380CC4-5D6E-409C-BE32-E72D297353CC}">
                <c16:uniqueId val="{00000012-13AC-474A-9338-AC510FDFF187}"/>
              </c:ext>
            </c:extLst>
          </c:dPt>
          <c:dPt>
            <c:idx val="34"/>
            <c:invertIfNegative val="0"/>
            <c:bubble3D val="0"/>
            <c:extLst>
              <c:ext xmlns:c16="http://schemas.microsoft.com/office/drawing/2014/chart" uri="{C3380CC4-5D6E-409C-BE32-E72D297353CC}">
                <c16:uniqueId val="{00000013-13AC-474A-9338-AC510FDFF187}"/>
              </c:ext>
            </c:extLst>
          </c:dPt>
          <c:dPt>
            <c:idx val="36"/>
            <c:invertIfNegative val="0"/>
            <c:bubble3D val="0"/>
            <c:spPr>
              <a:solidFill>
                <a:srgbClr val="E2AC00"/>
              </a:solidFill>
              <a:effectLst/>
            </c:spPr>
            <c:extLst>
              <c:ext xmlns:c16="http://schemas.microsoft.com/office/drawing/2014/chart" uri="{C3380CC4-5D6E-409C-BE32-E72D297353CC}">
                <c16:uniqueId val="{00000015-13AC-474A-9338-AC510FDFF187}"/>
              </c:ext>
            </c:extLst>
          </c:dPt>
          <c:dPt>
            <c:idx val="37"/>
            <c:invertIfNegative val="0"/>
            <c:bubble3D val="0"/>
            <c:extLst>
              <c:ext xmlns:c16="http://schemas.microsoft.com/office/drawing/2014/chart" uri="{C3380CC4-5D6E-409C-BE32-E72D297353CC}">
                <c16:uniqueId val="{00000016-13AC-474A-9338-AC510FDFF187}"/>
              </c:ext>
            </c:extLst>
          </c:dPt>
          <c:dPt>
            <c:idx val="39"/>
            <c:invertIfNegative val="0"/>
            <c:bubble3D val="0"/>
            <c:extLst>
              <c:ext xmlns:c16="http://schemas.microsoft.com/office/drawing/2014/chart" uri="{C3380CC4-5D6E-409C-BE32-E72D297353CC}">
                <c16:uniqueId val="{00000017-13AC-474A-9338-AC510FDFF187}"/>
              </c:ext>
            </c:extLst>
          </c:dPt>
          <c:dPt>
            <c:idx val="41"/>
            <c:invertIfNegative val="0"/>
            <c:bubble3D val="0"/>
            <c:spPr>
              <a:solidFill>
                <a:srgbClr val="FFC000"/>
              </a:solidFill>
              <a:effectLst/>
            </c:spPr>
            <c:extLst>
              <c:ext xmlns:c16="http://schemas.microsoft.com/office/drawing/2014/chart" uri="{C3380CC4-5D6E-409C-BE32-E72D297353CC}">
                <c16:uniqueId val="{00000019-13AC-474A-9338-AC510FDFF187}"/>
              </c:ext>
            </c:extLst>
          </c:dPt>
          <c:dPt>
            <c:idx val="42"/>
            <c:invertIfNegative val="0"/>
            <c:bubble3D val="0"/>
            <c:extLst>
              <c:ext xmlns:c16="http://schemas.microsoft.com/office/drawing/2014/chart" uri="{C3380CC4-5D6E-409C-BE32-E72D297353CC}">
                <c16:uniqueId val="{0000001A-13AC-474A-9338-AC510FDFF187}"/>
              </c:ext>
            </c:extLst>
          </c:dPt>
          <c:dPt>
            <c:idx val="43"/>
            <c:invertIfNegative val="0"/>
            <c:bubble3D val="0"/>
            <c:extLst>
              <c:ext xmlns:c16="http://schemas.microsoft.com/office/drawing/2014/chart" uri="{C3380CC4-5D6E-409C-BE32-E72D297353CC}">
                <c16:uniqueId val="{0000001B-13AC-474A-9338-AC510FDFF187}"/>
              </c:ext>
            </c:extLst>
          </c:dPt>
          <c:dPt>
            <c:idx val="45"/>
            <c:invertIfNegative val="0"/>
            <c:bubble3D val="0"/>
            <c:extLst>
              <c:ext xmlns:c16="http://schemas.microsoft.com/office/drawing/2014/chart" uri="{C3380CC4-5D6E-409C-BE32-E72D297353CC}">
                <c16:uniqueId val="{0000001C-13AC-474A-9338-AC510FDFF187}"/>
              </c:ext>
            </c:extLst>
          </c:dPt>
          <c:dPt>
            <c:idx val="47"/>
            <c:invertIfNegative val="0"/>
            <c:bubble3D val="0"/>
            <c:extLst>
              <c:ext xmlns:c16="http://schemas.microsoft.com/office/drawing/2014/chart" uri="{C3380CC4-5D6E-409C-BE32-E72D297353CC}">
                <c16:uniqueId val="{0000001D-13AC-474A-9338-AC510FDFF187}"/>
              </c:ext>
            </c:extLst>
          </c:dPt>
          <c:dPt>
            <c:idx val="49"/>
            <c:invertIfNegative val="0"/>
            <c:bubble3D val="0"/>
            <c:extLst>
              <c:ext xmlns:c16="http://schemas.microsoft.com/office/drawing/2014/chart" uri="{C3380CC4-5D6E-409C-BE32-E72D297353CC}">
                <c16:uniqueId val="{0000001E-13AC-474A-9338-AC510FDFF187}"/>
              </c:ext>
            </c:extLst>
          </c:dPt>
          <c:dLbls>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'F39'!$A$7:$A$61</c:f>
              <c:strCache>
                <c:ptCount val="55"/>
                <c:pt idx="0">
                  <c:v>Cancún, Q. Roo.</c:v>
                </c:pt>
                <c:pt idx="1">
                  <c:v>Cortazar, Gto.</c:v>
                </c:pt>
                <c:pt idx="2">
                  <c:v>Monterrey, N. L.</c:v>
                </c:pt>
                <c:pt idx="3">
                  <c:v>Tlaxcala, Tlax.</c:v>
                </c:pt>
                <c:pt idx="4">
                  <c:v>Puebla, Pue.</c:v>
                </c:pt>
                <c:pt idx="5">
                  <c:v>Huatabampo, Son.</c:v>
                </c:pt>
                <c:pt idx="6">
                  <c:v>León, Gto.</c:v>
                </c:pt>
                <c:pt idx="7">
                  <c:v>A. M. Cd. de México</c:v>
                </c:pt>
                <c:pt idx="8">
                  <c:v>Cuernavaca, Mor.</c:v>
                </c:pt>
                <c:pt idx="9">
                  <c:v>Toluca, Edo. de Méx.</c:v>
                </c:pt>
                <c:pt idx="10">
                  <c:v>Atlacomulco, Méx.</c:v>
                </c:pt>
                <c:pt idx="11">
                  <c:v>Campeche, Camp.</c:v>
                </c:pt>
                <c:pt idx="12">
                  <c:v>Aguascalientes, Ags.</c:v>
                </c:pt>
                <c:pt idx="13">
                  <c:v>Pachuca, Hgo.</c:v>
                </c:pt>
                <c:pt idx="14">
                  <c:v>Veracruz, Ver.</c:v>
                </c:pt>
                <c:pt idx="15">
                  <c:v>Coatzacoalcos, Ver.</c:v>
                </c:pt>
                <c:pt idx="16">
                  <c:v>Izúcar de Matamoros, Pue.</c:v>
                </c:pt>
                <c:pt idx="17">
                  <c:v>Oaxaca, Oax.</c:v>
                </c:pt>
                <c:pt idx="18">
                  <c:v>Querétaro, Qro.</c:v>
                </c:pt>
                <c:pt idx="19">
                  <c:v>Tampico, Tamps.</c:v>
                </c:pt>
                <c:pt idx="20">
                  <c:v>La Paz, B. C. S.</c:v>
                </c:pt>
                <c:pt idx="21">
                  <c:v>Tepic, Nay.</c:v>
                </c:pt>
                <c:pt idx="22">
                  <c:v>Saltillo, Coah.</c:v>
                </c:pt>
                <c:pt idx="23">
                  <c:v>Fresnillo, Zac.</c:v>
                </c:pt>
                <c:pt idx="24">
                  <c:v>Monclova, Coah.</c:v>
                </c:pt>
                <c:pt idx="25">
                  <c:v>Zacatecas, Zac.</c:v>
                </c:pt>
                <c:pt idx="26">
                  <c:v>Chetumal, Q. R.</c:v>
                </c:pt>
                <c:pt idx="27">
                  <c:v>Morelia, Mich</c:v>
                </c:pt>
                <c:pt idx="28">
                  <c:v>Acapulco, Gro.</c:v>
                </c:pt>
                <c:pt idx="29">
                  <c:v>Durango, Dgo.</c:v>
                </c:pt>
                <c:pt idx="30">
                  <c:v>Matamoros, Tamps.</c:v>
                </c:pt>
                <c:pt idx="31">
                  <c:v>Mexicali, B. C.</c:v>
                </c:pt>
                <c:pt idx="32">
                  <c:v>Colima, Col.</c:v>
                </c:pt>
                <c:pt idx="33">
                  <c:v>Culiacán, Sin.</c:v>
                </c:pt>
                <c:pt idx="34">
                  <c:v>Tulancingo, Hgo.</c:v>
                </c:pt>
                <c:pt idx="35">
                  <c:v>Mérida, Yuc.</c:v>
                </c:pt>
                <c:pt idx="36">
                  <c:v>Tepatitlán, Jal.</c:v>
                </c:pt>
                <c:pt idx="37">
                  <c:v>Esperanza, Son.</c:v>
                </c:pt>
                <c:pt idx="38">
                  <c:v>Cd. Acuña, Coah.</c:v>
                </c:pt>
                <c:pt idx="39">
                  <c:v>Tehuantepec, Oax.</c:v>
                </c:pt>
                <c:pt idx="40">
                  <c:v>Chihuahua, Chih.</c:v>
                </c:pt>
                <c:pt idx="41">
                  <c:v>Guadalajara, Jal.</c:v>
                </c:pt>
                <c:pt idx="42">
                  <c:v>San Luis Potosí, S. L. P.</c:v>
                </c:pt>
                <c:pt idx="43">
                  <c:v>Hermosillo, Son.</c:v>
                </c:pt>
                <c:pt idx="44">
                  <c:v>Villahermosa, Tab.</c:v>
                </c:pt>
                <c:pt idx="45">
                  <c:v>Córdoba, Ver.</c:v>
                </c:pt>
                <c:pt idx="46">
                  <c:v>Cd. Jiménez, Chih.</c:v>
                </c:pt>
                <c:pt idx="47">
                  <c:v>San Andrés Tuxtla, Ver.</c:v>
                </c:pt>
                <c:pt idx="48">
                  <c:v>Cd. Juárez, Chih</c:v>
                </c:pt>
                <c:pt idx="49">
                  <c:v>Jacona, Mich.</c:v>
                </c:pt>
                <c:pt idx="50">
                  <c:v>Torreón, Coah.</c:v>
                </c:pt>
                <c:pt idx="51">
                  <c:v>Iguala, Gro.</c:v>
                </c:pt>
                <c:pt idx="52">
                  <c:v>Tapachula, Chis.</c:v>
                </c:pt>
                <c:pt idx="53">
                  <c:v>Tijuana, B. C.</c:v>
                </c:pt>
                <c:pt idx="54">
                  <c:v>Tuxtla Gutiérrez, Chis.</c:v>
                </c:pt>
              </c:strCache>
            </c:strRef>
          </c:cat>
          <c:val>
            <c:numRef>
              <c:f>'F39'!$D$7:$D$61</c:f>
              <c:numCache>
                <c:formatCode>0.00</c:formatCode>
                <c:ptCount val="55"/>
                <c:pt idx="0" formatCode="General">
                  <c:v>2.4500000000000002</c:v>
                </c:pt>
                <c:pt idx="1">
                  <c:v>2.5499999999999998</c:v>
                </c:pt>
                <c:pt idx="2">
                  <c:v>2.75</c:v>
                </c:pt>
                <c:pt idx="3">
                  <c:v>2.89</c:v>
                </c:pt>
                <c:pt idx="4">
                  <c:v>2.91</c:v>
                </c:pt>
                <c:pt idx="5">
                  <c:v>3.05</c:v>
                </c:pt>
                <c:pt idx="6">
                  <c:v>3.05</c:v>
                </c:pt>
                <c:pt idx="7">
                  <c:v>3.08</c:v>
                </c:pt>
                <c:pt idx="8">
                  <c:v>3.16</c:v>
                </c:pt>
                <c:pt idx="9">
                  <c:v>3.27</c:v>
                </c:pt>
                <c:pt idx="10">
                  <c:v>3.28</c:v>
                </c:pt>
                <c:pt idx="11">
                  <c:v>3.47</c:v>
                </c:pt>
                <c:pt idx="12">
                  <c:v>3.51</c:v>
                </c:pt>
                <c:pt idx="13">
                  <c:v>3.51</c:v>
                </c:pt>
                <c:pt idx="14">
                  <c:v>3.56</c:v>
                </c:pt>
                <c:pt idx="15">
                  <c:v>3.58</c:v>
                </c:pt>
                <c:pt idx="16">
                  <c:v>3.58</c:v>
                </c:pt>
                <c:pt idx="17">
                  <c:v>3.59</c:v>
                </c:pt>
                <c:pt idx="18">
                  <c:v>3.65</c:v>
                </c:pt>
                <c:pt idx="19">
                  <c:v>3.71</c:v>
                </c:pt>
                <c:pt idx="20">
                  <c:v>3.72</c:v>
                </c:pt>
                <c:pt idx="21">
                  <c:v>3.77</c:v>
                </c:pt>
                <c:pt idx="22">
                  <c:v>3.84</c:v>
                </c:pt>
                <c:pt idx="23">
                  <c:v>3.85</c:v>
                </c:pt>
                <c:pt idx="24">
                  <c:v>3.87</c:v>
                </c:pt>
                <c:pt idx="25">
                  <c:v>3.91</c:v>
                </c:pt>
                <c:pt idx="26">
                  <c:v>3.94</c:v>
                </c:pt>
                <c:pt idx="27">
                  <c:v>3.94</c:v>
                </c:pt>
                <c:pt idx="28">
                  <c:v>3.97</c:v>
                </c:pt>
                <c:pt idx="29">
                  <c:v>4</c:v>
                </c:pt>
                <c:pt idx="30">
                  <c:v>4.05</c:v>
                </c:pt>
                <c:pt idx="31">
                  <c:v>4.08</c:v>
                </c:pt>
                <c:pt idx="32">
                  <c:v>4.13</c:v>
                </c:pt>
                <c:pt idx="33">
                  <c:v>4.13</c:v>
                </c:pt>
                <c:pt idx="34">
                  <c:v>4.13</c:v>
                </c:pt>
                <c:pt idx="35">
                  <c:v>4.1900000000000004</c:v>
                </c:pt>
                <c:pt idx="36">
                  <c:v>4.2</c:v>
                </c:pt>
                <c:pt idx="37">
                  <c:v>4.3</c:v>
                </c:pt>
                <c:pt idx="38">
                  <c:v>4.45</c:v>
                </c:pt>
                <c:pt idx="39">
                  <c:v>4.53</c:v>
                </c:pt>
                <c:pt idx="40">
                  <c:v>4.5599999999999996</c:v>
                </c:pt>
                <c:pt idx="41">
                  <c:v>4.59</c:v>
                </c:pt>
                <c:pt idx="42">
                  <c:v>4.5999999999999996</c:v>
                </c:pt>
                <c:pt idx="43">
                  <c:v>4.63</c:v>
                </c:pt>
                <c:pt idx="44">
                  <c:v>4.63</c:v>
                </c:pt>
                <c:pt idx="45">
                  <c:v>4.66</c:v>
                </c:pt>
                <c:pt idx="46">
                  <c:v>4.68</c:v>
                </c:pt>
                <c:pt idx="47">
                  <c:v>4.71</c:v>
                </c:pt>
                <c:pt idx="48">
                  <c:v>4.7699999999999996</c:v>
                </c:pt>
                <c:pt idx="49">
                  <c:v>4.82</c:v>
                </c:pt>
                <c:pt idx="50">
                  <c:v>4.9000000000000004</c:v>
                </c:pt>
                <c:pt idx="51">
                  <c:v>5.01</c:v>
                </c:pt>
                <c:pt idx="52">
                  <c:v>5.19</c:v>
                </c:pt>
                <c:pt idx="53">
                  <c:v>5.83</c:v>
                </c:pt>
                <c:pt idx="54">
                  <c:v>5.98</c:v>
                </c:pt>
              </c:numCache>
            </c:numRef>
          </c:val>
          <c:extLst>
            <c:ext xmlns:c16="http://schemas.microsoft.com/office/drawing/2014/chart" uri="{C3380CC4-5D6E-409C-BE32-E72D297353CC}">
              <c16:uniqueId val="{0000001F-13AC-474A-9338-AC510FDFF187}"/>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strRef>
              <c:f>'F39'!$A$64</c:f>
              <c:strCache>
                <c:ptCount val="1"/>
                <c:pt idx="0">
                  <c:v>Nacional</c:v>
                </c:pt>
              </c:strCache>
            </c:strRef>
          </c:tx>
          <c:spPr>
            <a:ln w="57150">
              <a:solidFill>
                <a:srgbClr val="F79646">
                  <a:lumMod val="60000"/>
                  <a:lumOff val="40000"/>
                </a:srgbClr>
              </a:solidFill>
              <a:prstDash val="sys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0-13AC-474A-9338-AC510FDFF187}"/>
                </c:ext>
              </c:extLst>
            </c:dLbl>
            <c:dLbl>
              <c:idx val="1"/>
              <c:layout>
                <c:manualLayout>
                  <c:x val="-0.16222601010101018"/>
                  <c:y val="0.45385539682539683"/>
                </c:manualLayout>
              </c:layout>
              <c:showLegendKey val="0"/>
              <c:showVal val="0"/>
              <c:showCatName val="1"/>
              <c:showSerName val="1"/>
              <c:showPercent val="0"/>
              <c:showBubbleSize val="0"/>
              <c:extLst>
                <c:ext xmlns:c15="http://schemas.microsoft.com/office/drawing/2012/chart" uri="{CE6537A1-D6FC-4f65-9D91-7224C49458BB}">
                  <c15:layout>
                    <c:manualLayout>
                      <c:w val="0.23301456456456454"/>
                      <c:h val="4.3671490988530855E-2"/>
                    </c:manualLayout>
                  </c15:layout>
                </c:ext>
                <c:ext xmlns:c16="http://schemas.microsoft.com/office/drawing/2014/chart" uri="{C3380CC4-5D6E-409C-BE32-E72D297353CC}">
                  <c16:uniqueId val="{00000021-13AC-474A-9338-AC510FDFF187}"/>
                </c:ext>
              </c:extLst>
            </c:dLbl>
            <c:numFmt formatCode="#,##0.00&quot;%&quot;" sourceLinked="0"/>
            <c:spPr>
              <a:solidFill>
                <a:srgbClr val="F79646">
                  <a:lumMod val="40000"/>
                  <a:lumOff val="60000"/>
                </a:srgbClr>
              </a:solidFill>
              <a:ln>
                <a:noFill/>
              </a:ln>
              <a:effectLst/>
            </c:spPr>
            <c:txPr>
              <a:bodyPr rot="-5400000" vert="horz"/>
              <a:lstStyle/>
              <a:p>
                <a:pPr>
                  <a:defRPr sz="900" b="1"/>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'F39'!$D$64:$D$65</c:f>
              <c:numCache>
                <c:formatCode>0.00</c:formatCode>
                <c:ptCount val="2"/>
                <c:pt idx="0">
                  <c:v>3.7590400000000002</c:v>
                </c:pt>
                <c:pt idx="1">
                  <c:v>3.7590400000000002</c:v>
                </c:pt>
              </c:numCache>
            </c:numRef>
          </c:xVal>
          <c:yVal>
            <c:numRef>
              <c:f>'F39'!$B$64:$B$65</c:f>
              <c:numCache>
                <c:formatCode>General</c:formatCode>
                <c:ptCount val="2"/>
                <c:pt idx="0">
                  <c:v>0</c:v>
                </c:pt>
                <c:pt idx="1">
                  <c:v>1</c:v>
                </c:pt>
              </c:numCache>
            </c:numRef>
          </c:yVal>
          <c:smooth val="0"/>
          <c:extLst>
            <c:ext xmlns:c16="http://schemas.microsoft.com/office/drawing/2014/chart" uri="{C3380CC4-5D6E-409C-BE32-E72D297353CC}">
              <c16:uniqueId val="{00000022-13AC-474A-9338-AC510FDFF187}"/>
            </c:ext>
          </c:extLst>
        </c:ser>
        <c:dLbls>
          <c:showLegendKey val="0"/>
          <c:showVal val="0"/>
          <c:showCatName val="0"/>
          <c:showSerName val="0"/>
          <c:showPercent val="0"/>
          <c:showBubbleSize val="0"/>
        </c:dLbls>
        <c:axId val="399233456"/>
        <c:axId val="399233128"/>
      </c:scatte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General" sourceLinked="1"/>
        <c:majorTickMark val="none"/>
        <c:minorTickMark val="none"/>
        <c:tickLblPos val="nextTo"/>
        <c:crossAx val="49014272"/>
        <c:crosses val="autoZero"/>
        <c:crossBetween val="between"/>
      </c:valAx>
      <c:valAx>
        <c:axId val="399233128"/>
        <c:scaling>
          <c:orientation val="minMax"/>
          <c:max val="1"/>
        </c:scaling>
        <c:delete val="1"/>
        <c:axPos val="r"/>
        <c:numFmt formatCode="General" sourceLinked="1"/>
        <c:majorTickMark val="out"/>
        <c:minorTickMark val="none"/>
        <c:tickLblPos val="nextTo"/>
        <c:crossAx val="399233456"/>
        <c:crosses val="max"/>
        <c:crossBetween val="midCat"/>
      </c:valAx>
      <c:valAx>
        <c:axId val="399233456"/>
        <c:scaling>
          <c:orientation val="minMax"/>
        </c:scaling>
        <c:delete val="1"/>
        <c:axPos val="b"/>
        <c:numFmt formatCode="0.00" sourceLinked="1"/>
        <c:majorTickMark val="out"/>
        <c:minorTickMark val="none"/>
        <c:tickLblPos val="nextTo"/>
        <c:crossAx val="3992331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436E-4430-8BDC-3DF208DBB77E}"/>
              </c:ext>
            </c:extLst>
          </c:dPt>
          <c:dPt>
            <c:idx val="4"/>
            <c:invertIfNegative val="0"/>
            <c:bubble3D val="0"/>
            <c:extLst>
              <c:ext xmlns:c16="http://schemas.microsoft.com/office/drawing/2014/chart" uri="{C3380CC4-5D6E-409C-BE32-E72D297353CC}">
                <c16:uniqueId val="{00000001-436E-4430-8BDC-3DF208DBB77E}"/>
              </c:ext>
            </c:extLst>
          </c:dPt>
          <c:dPt>
            <c:idx val="5"/>
            <c:invertIfNegative val="0"/>
            <c:bubble3D val="0"/>
            <c:extLst>
              <c:ext xmlns:c16="http://schemas.microsoft.com/office/drawing/2014/chart" uri="{C3380CC4-5D6E-409C-BE32-E72D297353CC}">
                <c16:uniqueId val="{00000002-436E-4430-8BDC-3DF208DBB77E}"/>
              </c:ext>
            </c:extLst>
          </c:dPt>
          <c:dPt>
            <c:idx val="7"/>
            <c:invertIfNegative val="0"/>
            <c:bubble3D val="0"/>
            <c:extLst>
              <c:ext xmlns:c16="http://schemas.microsoft.com/office/drawing/2014/chart" uri="{C3380CC4-5D6E-409C-BE32-E72D297353CC}">
                <c16:uniqueId val="{00000003-436E-4430-8BDC-3DF208DBB77E}"/>
              </c:ext>
            </c:extLst>
          </c:dPt>
          <c:dPt>
            <c:idx val="8"/>
            <c:invertIfNegative val="0"/>
            <c:bubble3D val="0"/>
            <c:extLst>
              <c:ext xmlns:c16="http://schemas.microsoft.com/office/drawing/2014/chart" uri="{C3380CC4-5D6E-409C-BE32-E72D297353CC}">
                <c16:uniqueId val="{00000004-436E-4430-8BDC-3DF208DBB77E}"/>
              </c:ext>
            </c:extLst>
          </c:dPt>
          <c:dPt>
            <c:idx val="13"/>
            <c:invertIfNegative val="0"/>
            <c:bubble3D val="0"/>
            <c:extLst>
              <c:ext xmlns:c16="http://schemas.microsoft.com/office/drawing/2014/chart" uri="{C3380CC4-5D6E-409C-BE32-E72D297353CC}">
                <c16:uniqueId val="{00000005-436E-4430-8BDC-3DF208DBB77E}"/>
              </c:ext>
            </c:extLst>
          </c:dPt>
          <c:dPt>
            <c:idx val="18"/>
            <c:invertIfNegative val="0"/>
            <c:bubble3D val="0"/>
            <c:extLst>
              <c:ext xmlns:c16="http://schemas.microsoft.com/office/drawing/2014/chart" uri="{C3380CC4-5D6E-409C-BE32-E72D297353CC}">
                <c16:uniqueId val="{00000006-436E-4430-8BDC-3DF208DBB77E}"/>
              </c:ext>
            </c:extLst>
          </c:dPt>
          <c:dPt>
            <c:idx val="20"/>
            <c:invertIfNegative val="0"/>
            <c:bubble3D val="0"/>
            <c:extLst>
              <c:ext xmlns:c16="http://schemas.microsoft.com/office/drawing/2014/chart" uri="{C3380CC4-5D6E-409C-BE32-E72D297353CC}">
                <c16:uniqueId val="{00000007-436E-4430-8BDC-3DF208DBB77E}"/>
              </c:ext>
            </c:extLst>
          </c:dPt>
          <c:dPt>
            <c:idx val="21"/>
            <c:invertIfNegative val="0"/>
            <c:bubble3D val="0"/>
            <c:extLst>
              <c:ext xmlns:c16="http://schemas.microsoft.com/office/drawing/2014/chart" uri="{C3380CC4-5D6E-409C-BE32-E72D297353CC}">
                <c16:uniqueId val="{00000008-436E-4430-8BDC-3DF208DBB77E}"/>
              </c:ext>
            </c:extLst>
          </c:dPt>
          <c:dPt>
            <c:idx val="23"/>
            <c:invertIfNegative val="0"/>
            <c:bubble3D val="0"/>
            <c:extLst>
              <c:ext xmlns:c16="http://schemas.microsoft.com/office/drawing/2014/chart" uri="{C3380CC4-5D6E-409C-BE32-E72D297353CC}">
                <c16:uniqueId val="{00000009-436E-4430-8BDC-3DF208DBB77E}"/>
              </c:ext>
            </c:extLst>
          </c:dPt>
          <c:dPt>
            <c:idx val="25"/>
            <c:invertIfNegative val="0"/>
            <c:bubble3D val="0"/>
            <c:spPr>
              <a:solidFill>
                <a:srgbClr val="E2AC00"/>
              </a:solidFill>
              <a:ln>
                <a:noFill/>
              </a:ln>
              <a:effectLst/>
            </c:spPr>
            <c:extLst>
              <c:ext xmlns:c16="http://schemas.microsoft.com/office/drawing/2014/chart" uri="{C3380CC4-5D6E-409C-BE32-E72D297353CC}">
                <c16:uniqueId val="{0000000B-436E-4430-8BDC-3DF208DBB77E}"/>
              </c:ext>
            </c:extLst>
          </c:dPt>
          <c:dPt>
            <c:idx val="27"/>
            <c:invertIfNegative val="0"/>
            <c:bubble3D val="0"/>
            <c:extLst>
              <c:ext xmlns:c16="http://schemas.microsoft.com/office/drawing/2014/chart" uri="{C3380CC4-5D6E-409C-BE32-E72D297353CC}">
                <c16:uniqueId val="{0000000C-436E-4430-8BDC-3DF208DBB77E}"/>
              </c:ext>
            </c:extLst>
          </c:dPt>
          <c:dPt>
            <c:idx val="28"/>
            <c:invertIfNegative val="0"/>
            <c:bubble3D val="0"/>
            <c:extLst>
              <c:ext xmlns:c16="http://schemas.microsoft.com/office/drawing/2014/chart" uri="{C3380CC4-5D6E-409C-BE32-E72D297353CC}">
                <c16:uniqueId val="{0000000D-436E-4430-8BDC-3DF208DBB77E}"/>
              </c:ext>
            </c:extLst>
          </c:dPt>
          <c:dPt>
            <c:idx val="30"/>
            <c:invertIfNegative val="0"/>
            <c:bubble3D val="0"/>
            <c:extLst>
              <c:ext xmlns:c16="http://schemas.microsoft.com/office/drawing/2014/chart" uri="{C3380CC4-5D6E-409C-BE32-E72D297353CC}">
                <c16:uniqueId val="{0000000E-436E-4430-8BDC-3DF208DBB77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'F40'!$B$7:$B$38</c:f>
              <c:strCache>
                <c:ptCount val="32"/>
                <c:pt idx="0">
                  <c:v>Nuevo León</c:v>
                </c:pt>
                <c:pt idx="1">
                  <c:v>Guanajuato</c:v>
                </c:pt>
                <c:pt idx="2">
                  <c:v>Tlaxcala</c:v>
                </c:pt>
                <c:pt idx="3">
                  <c:v>Quintana Roo</c:v>
                </c:pt>
                <c:pt idx="4">
                  <c:v>Puebla</c:v>
                </c:pt>
                <c:pt idx="5">
                  <c:v>Ciudad de México</c:v>
                </c:pt>
                <c:pt idx="6">
                  <c:v>Morelos</c:v>
                </c:pt>
                <c:pt idx="7">
                  <c:v>Estado de México</c:v>
                </c:pt>
                <c:pt idx="8">
                  <c:v>Campeche</c:v>
                </c:pt>
                <c:pt idx="9">
                  <c:v>Aguascalientes</c:v>
                </c:pt>
                <c:pt idx="10">
                  <c:v>Hidalgo</c:v>
                </c:pt>
                <c:pt idx="11">
                  <c:v>Querétaro</c:v>
                </c:pt>
                <c:pt idx="12">
                  <c:v>Baja California Sur</c:v>
                </c:pt>
                <c:pt idx="13">
                  <c:v>Nayarit</c:v>
                </c:pt>
                <c:pt idx="14">
                  <c:v>Tamaulipas</c:v>
                </c:pt>
                <c:pt idx="15">
                  <c:v>Zacatecas</c:v>
                </c:pt>
                <c:pt idx="16">
                  <c:v>Oaxaca</c:v>
                </c:pt>
                <c:pt idx="17">
                  <c:v>Durango</c:v>
                </c:pt>
                <c:pt idx="18">
                  <c:v>Colima</c:v>
                </c:pt>
                <c:pt idx="19">
                  <c:v>Sinaloa</c:v>
                </c:pt>
                <c:pt idx="20">
                  <c:v>Yucatán</c:v>
                </c:pt>
                <c:pt idx="21">
                  <c:v>Sonora</c:v>
                </c:pt>
                <c:pt idx="22">
                  <c:v>Veracruz</c:v>
                </c:pt>
                <c:pt idx="23">
                  <c:v>Coahuila</c:v>
                </c:pt>
                <c:pt idx="24">
                  <c:v>Michoacán</c:v>
                </c:pt>
                <c:pt idx="25">
                  <c:v>Jalisco</c:v>
                </c:pt>
                <c:pt idx="26">
                  <c:v>Guerrero</c:v>
                </c:pt>
                <c:pt idx="27">
                  <c:v>San Luis Potosí</c:v>
                </c:pt>
                <c:pt idx="28">
                  <c:v>Tabasco</c:v>
                </c:pt>
                <c:pt idx="29">
                  <c:v>Chihuahua</c:v>
                </c:pt>
                <c:pt idx="30">
                  <c:v>Baja California</c:v>
                </c:pt>
                <c:pt idx="31">
                  <c:v>Chiapas</c:v>
                </c:pt>
              </c:strCache>
            </c:strRef>
          </c:cat>
          <c:val>
            <c:numRef>
              <c:f>'F40'!$C$7:$C$38</c:f>
              <c:numCache>
                <c:formatCode>0.00%</c:formatCode>
                <c:ptCount val="32"/>
                <c:pt idx="0">
                  <c:v>2.752610314357418E-2</c:v>
                </c:pt>
                <c:pt idx="1">
                  <c:v>2.7644208104693504E-2</c:v>
                </c:pt>
                <c:pt idx="2">
                  <c:v>2.8937039222849851E-2</c:v>
                </c:pt>
                <c:pt idx="3">
                  <c:v>2.94587614499917E-2</c:v>
                </c:pt>
                <c:pt idx="4">
                  <c:v>3.0320667387267637E-2</c:v>
                </c:pt>
                <c:pt idx="5">
                  <c:v>3.0836261419536295E-2</c:v>
                </c:pt>
                <c:pt idx="6">
                  <c:v>3.1612223393045306E-2</c:v>
                </c:pt>
                <c:pt idx="7">
                  <c:v>3.2729844413012764E-2</c:v>
                </c:pt>
                <c:pt idx="8">
                  <c:v>3.4668177343561396E-2</c:v>
                </c:pt>
                <c:pt idx="9">
                  <c:v>3.5132994829272846E-2</c:v>
                </c:pt>
                <c:pt idx="10">
                  <c:v>3.6329214075804375E-2</c:v>
                </c:pt>
                <c:pt idx="11">
                  <c:v>3.6512186115214298E-2</c:v>
                </c:pt>
                <c:pt idx="12">
                  <c:v>3.7237507224571781E-2</c:v>
                </c:pt>
                <c:pt idx="13">
                  <c:v>3.773154961404445E-2</c:v>
                </c:pt>
                <c:pt idx="14">
                  <c:v>3.8460457929484472E-2</c:v>
                </c:pt>
                <c:pt idx="15">
                  <c:v>3.8757432578411986E-2</c:v>
                </c:pt>
                <c:pt idx="16">
                  <c:v>3.8878135933894116E-2</c:v>
                </c:pt>
                <c:pt idx="17">
                  <c:v>3.999437227407035E-2</c:v>
                </c:pt>
                <c:pt idx="18">
                  <c:v>4.1330340977670445E-2</c:v>
                </c:pt>
                <c:pt idx="19">
                  <c:v>4.1340741282257482E-2</c:v>
                </c:pt>
                <c:pt idx="20">
                  <c:v>4.1868344627299173E-2</c:v>
                </c:pt>
                <c:pt idx="21">
                  <c:v>4.2170221350107187E-2</c:v>
                </c:pt>
                <c:pt idx="22">
                  <c:v>4.3242127775328536E-2</c:v>
                </c:pt>
                <c:pt idx="23">
                  <c:v>4.3753904101287516E-2</c:v>
                </c:pt>
                <c:pt idx="24">
                  <c:v>4.4297458187659476E-2</c:v>
                </c:pt>
                <c:pt idx="25">
                  <c:v>4.4890431968084614E-2</c:v>
                </c:pt>
                <c:pt idx="26">
                  <c:v>4.5557510858169878E-2</c:v>
                </c:pt>
                <c:pt idx="27">
                  <c:v>4.5988523930319818E-2</c:v>
                </c:pt>
                <c:pt idx="28">
                  <c:v>4.6306135003635174E-2</c:v>
                </c:pt>
                <c:pt idx="29">
                  <c:v>4.675149321606395E-2</c:v>
                </c:pt>
                <c:pt idx="30">
                  <c:v>4.9766543531661878E-2</c:v>
                </c:pt>
                <c:pt idx="31">
                  <c:v>5.6605567386674854E-2</c:v>
                </c:pt>
              </c:numCache>
            </c:numRef>
          </c:val>
          <c:extLst>
            <c:ext xmlns:c16="http://schemas.microsoft.com/office/drawing/2014/chart" uri="{C3380CC4-5D6E-409C-BE32-E72D297353CC}">
              <c16:uniqueId val="{0000000F-436E-4430-8BDC-3DF208DBB77E}"/>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'F40'!$B$41</c:f>
              <c:strCache>
                <c:ptCount val="1"/>
                <c:pt idx="0">
                  <c:v>Nacional</c:v>
                </c:pt>
              </c:strCache>
            </c:strRef>
          </c:tx>
          <c:spPr>
            <a:ln w="47625">
              <a:solidFill>
                <a:srgbClr val="F79646">
                  <a:lumMod val="60000"/>
                  <a:lumOff val="40000"/>
                </a:srgbClr>
              </a:solidFill>
              <a:prstDash val="sysDot"/>
            </a:ln>
          </c:spPr>
          <c:marker>
            <c:symbol val="circle"/>
            <c:size val="4"/>
            <c:spPr>
              <a:solidFill>
                <a:srgbClr val="F79646">
                  <a:lumMod val="60000"/>
                  <a:lumOff val="40000"/>
                </a:srgbClr>
              </a:solidFill>
              <a:ln>
                <a:solidFill>
                  <a:srgbClr val="C0504D">
                    <a:lumMod val="60000"/>
                    <a:lumOff val="40000"/>
                  </a:srgbClr>
                </a:solidFill>
              </a:ln>
            </c:spPr>
          </c:marker>
          <c:dLbls>
            <c:dLbl>
              <c:idx val="0"/>
              <c:layout>
                <c:manualLayout>
                  <c:x val="-0.15276254208754217"/>
                  <c:y val="0.32937382143893246"/>
                </c:manualLayout>
              </c:layout>
              <c:spPr>
                <a:solidFill>
                  <a:srgbClr val="F79646">
                    <a:lumMod val="60000"/>
                    <a:lumOff val="40000"/>
                  </a:srgbClr>
                </a:solidFill>
                <a:ln>
                  <a:noFill/>
                </a:ln>
                <a:effectLst/>
              </c:spPr>
              <c:txPr>
                <a:bodyPr rot="-5400000" vert="horz" wrap="square" lIns="38100" tIns="19050" rIns="38100" bIns="19050" anchor="ctr">
                  <a:noAutofit/>
                </a:bodyPr>
                <a:lstStyle/>
                <a:p>
                  <a:pPr>
                    <a:defRPr b="1">
                      <a:solidFill>
                        <a:schemeClr val="tx1"/>
                      </a:solidFill>
                    </a:defRPr>
                  </a:pPr>
                  <a:endParaRPr lang="es-MX"/>
                </a:p>
              </c:txPr>
              <c:showLegendKey val="0"/>
              <c:showVal val="0"/>
              <c:showCatName val="1"/>
              <c:showSerName val="1"/>
              <c:showPercent val="0"/>
              <c:showBubbleSize val="0"/>
              <c:extLst>
                <c:ext xmlns:c15="http://schemas.microsoft.com/office/drawing/2012/chart" uri="{CE6537A1-D6FC-4f65-9D91-7224C49458BB}">
                  <c15:layout>
                    <c:manualLayout>
                      <c:w val="0.23160988643954575"/>
                      <c:h val="3.3359392622649121E-2"/>
                    </c:manualLayout>
                  </c15:layout>
                </c:ext>
                <c:ext xmlns:c16="http://schemas.microsoft.com/office/drawing/2014/chart" uri="{C3380CC4-5D6E-409C-BE32-E72D297353CC}">
                  <c16:uniqueId val="{00000010-436E-4430-8BDC-3DF208DBB77E}"/>
                </c:ext>
              </c:extLst>
            </c:dLbl>
            <c:dLbl>
              <c:idx val="1"/>
              <c:delete val="1"/>
              <c:extLst>
                <c:ext xmlns:c15="http://schemas.microsoft.com/office/drawing/2012/chart" uri="{CE6537A1-D6FC-4f65-9D91-7224C49458BB}"/>
                <c:ext xmlns:c16="http://schemas.microsoft.com/office/drawing/2014/chart" uri="{C3380CC4-5D6E-409C-BE32-E72D297353CC}">
                  <c16:uniqueId val="{00000011-436E-4430-8BDC-3DF208DBB77E}"/>
                </c:ext>
              </c:extLst>
            </c:dLbl>
            <c:spPr>
              <a:solidFill>
                <a:srgbClr val="FF6C37"/>
              </a:solid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'F40'!$D$41:$D$42</c:f>
              <c:numCache>
                <c:formatCode>0.00%</c:formatCode>
                <c:ptCount val="2"/>
                <c:pt idx="0">
                  <c:v>4.6699999999999998E-2</c:v>
                </c:pt>
                <c:pt idx="1">
                  <c:v>4.6699999999999998E-2</c:v>
                </c:pt>
              </c:numCache>
            </c:numRef>
          </c:xVal>
          <c:yVal>
            <c:numRef>
              <c:f>'F40'!$C$41:$C$42</c:f>
              <c:numCache>
                <c:formatCode>General</c:formatCode>
                <c:ptCount val="2"/>
                <c:pt idx="0">
                  <c:v>1</c:v>
                </c:pt>
                <c:pt idx="1">
                  <c:v>0</c:v>
                </c:pt>
              </c:numCache>
            </c:numRef>
          </c:yVal>
          <c:smooth val="0"/>
          <c:extLst>
            <c:ext xmlns:c16="http://schemas.microsoft.com/office/drawing/2014/chart" uri="{C3380CC4-5D6E-409C-BE32-E72D297353CC}">
              <c16:uniqueId val="{00000012-436E-4430-8BDC-3DF208DBB77E}"/>
            </c:ext>
          </c:extLst>
        </c:ser>
        <c:dLbls>
          <c:showLegendKey val="0"/>
          <c:showVal val="0"/>
          <c:showCatName val="0"/>
          <c:showSerName val="0"/>
          <c:showPercent val="0"/>
          <c:showBubbleSize val="0"/>
        </c:dLbls>
        <c:axId val="397998272"/>
        <c:axId val="397997944"/>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397997944"/>
        <c:scaling>
          <c:orientation val="minMax"/>
          <c:max val="1"/>
        </c:scaling>
        <c:delete val="1"/>
        <c:axPos val="l"/>
        <c:numFmt formatCode="General" sourceLinked="1"/>
        <c:majorTickMark val="out"/>
        <c:minorTickMark val="none"/>
        <c:tickLblPos val="nextTo"/>
        <c:crossAx val="397998272"/>
        <c:crosses val="autoZero"/>
        <c:crossBetween val="midCat"/>
      </c:valAx>
      <c:valAx>
        <c:axId val="397998272"/>
        <c:scaling>
          <c:orientation val="minMax"/>
        </c:scaling>
        <c:delete val="1"/>
        <c:axPos val="t"/>
        <c:numFmt formatCode="0.00%" sourceLinked="1"/>
        <c:majorTickMark val="out"/>
        <c:minorTickMark val="none"/>
        <c:tickLblPos val="nextTo"/>
        <c:crossAx val="397997944"/>
        <c:crosses val="max"/>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'F41'!$A$21</c:f>
              <c:strCache>
                <c:ptCount val="1"/>
                <c:pt idx="0">
                  <c:v>sep-20</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'F41'!$B$21:$J$21</c:f>
              <c:numCache>
                <c:formatCode>0.00%</c:formatCode>
                <c:ptCount val="9"/>
                <c:pt idx="0">
                  <c:v>3.8537957248303334E-2</c:v>
                </c:pt>
                <c:pt idx="1">
                  <c:v>6.2444682974596454E-2</c:v>
                </c:pt>
                <c:pt idx="2">
                  <c:v>1.7268430051292354E-2</c:v>
                </c:pt>
                <c:pt idx="3">
                  <c:v>2.7486011583390566E-2</c:v>
                </c:pt>
                <c:pt idx="4">
                  <c:v>3.0801564715465166E-2</c:v>
                </c:pt>
                <c:pt idx="5">
                  <c:v>3.8024021249566858E-2</c:v>
                </c:pt>
                <c:pt idx="6">
                  <c:v>9.7814992628435012E-3</c:v>
                </c:pt>
                <c:pt idx="7">
                  <c:v>2.7210556732806809E-2</c:v>
                </c:pt>
                <c:pt idx="8">
                  <c:v>5.0999136085339715E-2</c:v>
                </c:pt>
              </c:numCache>
            </c:numRef>
          </c:val>
          <c:extLst>
            <c:ext xmlns:c16="http://schemas.microsoft.com/office/drawing/2014/chart" uri="{C3380CC4-5D6E-409C-BE32-E72D297353CC}">
              <c16:uniqueId val="{00000000-73B7-402F-AE86-71A181025F0A}"/>
            </c:ext>
          </c:extLst>
        </c:ser>
        <c:ser>
          <c:idx val="1"/>
          <c:order val="1"/>
          <c:tx>
            <c:strRef>
              <c:f>'F41'!$A$22</c:f>
              <c:strCache>
                <c:ptCount val="1"/>
                <c:pt idx="0">
                  <c:v>oct-20</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'F41'!$B$22:$J$22</c:f>
              <c:numCache>
                <c:formatCode>0.00%</c:formatCode>
                <c:ptCount val="9"/>
                <c:pt idx="0">
                  <c:v>3.9876127848294952E-2</c:v>
                </c:pt>
                <c:pt idx="1">
                  <c:v>6.5053868939160236E-2</c:v>
                </c:pt>
                <c:pt idx="2">
                  <c:v>1.9825224990217806E-2</c:v>
                </c:pt>
                <c:pt idx="3">
                  <c:v>3.0333888181729159E-2</c:v>
                </c:pt>
                <c:pt idx="4">
                  <c:v>4.3917762429270403E-2</c:v>
                </c:pt>
                <c:pt idx="5">
                  <c:v>3.2489171876650721E-2</c:v>
                </c:pt>
                <c:pt idx="6">
                  <c:v>7.2482233358815438E-3</c:v>
                </c:pt>
                <c:pt idx="7">
                  <c:v>3.3629563943401219E-2</c:v>
                </c:pt>
                <c:pt idx="8">
                  <c:v>4.1808224264364528E-2</c:v>
                </c:pt>
              </c:numCache>
            </c:numRef>
          </c:val>
          <c:extLst>
            <c:ext xmlns:c16="http://schemas.microsoft.com/office/drawing/2014/chart" uri="{C3380CC4-5D6E-409C-BE32-E72D297353CC}">
              <c16:uniqueId val="{00000001-73B7-402F-AE86-71A181025F0A}"/>
            </c:ext>
          </c:extLst>
        </c:ser>
        <c:ser>
          <c:idx val="2"/>
          <c:order val="2"/>
          <c:tx>
            <c:strRef>
              <c:f>'F41'!$A$23</c:f>
              <c:strCache>
                <c:ptCount val="1"/>
                <c:pt idx="0">
                  <c:v>nov-20</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'F41'!$B$23:$J$23</c:f>
              <c:numCache>
                <c:formatCode>0.00%</c:formatCode>
                <c:ptCount val="9"/>
                <c:pt idx="0">
                  <c:v>3.5294790088880035E-2</c:v>
                </c:pt>
                <c:pt idx="1">
                  <c:v>6.4164209782274995E-2</c:v>
                </c:pt>
                <c:pt idx="2">
                  <c:v>3.3193293963773574E-3</c:v>
                </c:pt>
                <c:pt idx="3">
                  <c:v>3.1051041065613072E-2</c:v>
                </c:pt>
                <c:pt idx="4">
                  <c:v>1.9134048768735035E-2</c:v>
                </c:pt>
                <c:pt idx="5">
                  <c:v>3.5614041833281984E-2</c:v>
                </c:pt>
                <c:pt idx="6">
                  <c:v>-1.2447038885227246E-2</c:v>
                </c:pt>
                <c:pt idx="7">
                  <c:v>3.0249280920421784E-2</c:v>
                </c:pt>
                <c:pt idx="8">
                  <c:v>4.1882924297471646E-2</c:v>
                </c:pt>
              </c:numCache>
            </c:numRef>
          </c:val>
          <c:extLst>
            <c:ext xmlns:c16="http://schemas.microsoft.com/office/drawing/2014/chart" uri="{C3380CC4-5D6E-409C-BE32-E72D297353CC}">
              <c16:uniqueId val="{00000002-73B7-402F-AE86-71A181025F0A}"/>
            </c:ext>
          </c:extLst>
        </c:ser>
        <c:ser>
          <c:idx val="3"/>
          <c:order val="3"/>
          <c:tx>
            <c:strRef>
              <c:f>'F41'!$A$24</c:f>
              <c:strCache>
                <c:ptCount val="1"/>
                <c:pt idx="0">
                  <c:v>dic-20</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'F41'!$B$24:$J$24</c:f>
              <c:numCache>
                <c:formatCode>0.00%</c:formatCode>
                <c:ptCount val="9"/>
                <c:pt idx="0">
                  <c:v>3.3918516064922057E-2</c:v>
                </c:pt>
                <c:pt idx="1">
                  <c:v>5.9184560067290948E-2</c:v>
                </c:pt>
                <c:pt idx="2">
                  <c:v>2.3751671106687328E-2</c:v>
                </c:pt>
                <c:pt idx="3">
                  <c:v>3.2664247815230855E-2</c:v>
                </c:pt>
                <c:pt idx="4">
                  <c:v>3.6237254862682991E-2</c:v>
                </c:pt>
                <c:pt idx="5">
                  <c:v>4.1626637974099823E-2</c:v>
                </c:pt>
                <c:pt idx="6">
                  <c:v>-1.5013304700994389E-2</c:v>
                </c:pt>
                <c:pt idx="7">
                  <c:v>1.6361349385740128E-2</c:v>
                </c:pt>
                <c:pt idx="8">
                  <c:v>3.4693596511360995E-2</c:v>
                </c:pt>
              </c:numCache>
            </c:numRef>
          </c:val>
          <c:extLst>
            <c:ext xmlns:c16="http://schemas.microsoft.com/office/drawing/2014/chart" uri="{C3380CC4-5D6E-409C-BE32-E72D297353CC}">
              <c16:uniqueId val="{00000003-73B7-402F-AE86-71A181025F0A}"/>
            </c:ext>
          </c:extLst>
        </c:ser>
        <c:ser>
          <c:idx val="4"/>
          <c:order val="4"/>
          <c:tx>
            <c:strRef>
              <c:f>'F41'!$A$25</c:f>
              <c:strCache>
                <c:ptCount val="1"/>
                <c:pt idx="0">
                  <c:v>ene-21</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'F41'!$B$25:$J$25</c:f>
              <c:numCache>
                <c:formatCode>0.00%</c:formatCode>
                <c:ptCount val="9"/>
                <c:pt idx="0">
                  <c:v>4.2090259488951225E-2</c:v>
                </c:pt>
                <c:pt idx="1">
                  <c:v>5.7635494930337719E-2</c:v>
                </c:pt>
                <c:pt idx="2">
                  <c:v>3.8635508888911499E-2</c:v>
                </c:pt>
                <c:pt idx="3">
                  <c:v>4.3228001944579604E-2</c:v>
                </c:pt>
                <c:pt idx="4">
                  <c:v>5.243223096372554E-2</c:v>
                </c:pt>
                <c:pt idx="5">
                  <c:v>3.7937059616736032E-2</c:v>
                </c:pt>
                <c:pt idx="6">
                  <c:v>1.5063633292037429E-2</c:v>
                </c:pt>
                <c:pt idx="7">
                  <c:v>2.2380001337830982E-2</c:v>
                </c:pt>
                <c:pt idx="8">
                  <c:v>4.3077820940708625E-2</c:v>
                </c:pt>
              </c:numCache>
            </c:numRef>
          </c:val>
          <c:extLst>
            <c:ext xmlns:c16="http://schemas.microsoft.com/office/drawing/2014/chart" uri="{C3380CC4-5D6E-409C-BE32-E72D297353CC}">
              <c16:uniqueId val="{00000004-73B7-402F-AE86-71A181025F0A}"/>
            </c:ext>
          </c:extLst>
        </c:ser>
        <c:dLbls>
          <c:showLegendKey val="0"/>
          <c:showVal val="0"/>
          <c:showCatName val="0"/>
          <c:showSerName val="0"/>
          <c:showPercent val="0"/>
          <c:showBubbleSize val="0"/>
        </c:dLbls>
        <c:gapWidth val="219"/>
        <c:overlap val="-27"/>
        <c:axId val="319380920"/>
        <c:axId val="319370424"/>
      </c:barChart>
      <c:catAx>
        <c:axId val="319380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70424"/>
        <c:crosses val="autoZero"/>
        <c:auto val="1"/>
        <c:lblAlgn val="ctr"/>
        <c:lblOffset val="1000"/>
        <c:tickLblSkip val="1"/>
        <c:noMultiLvlLbl val="0"/>
      </c:catAx>
      <c:valAx>
        <c:axId val="319370424"/>
        <c:scaling>
          <c:orientation val="minMax"/>
          <c:max val="0.1"/>
          <c:min val="-5.000000000000001E-2"/>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80920"/>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CCF0-4A38-A0B4-1C954F6D7F9F}"/>
              </c:ext>
            </c:extLst>
          </c:dPt>
          <c:dPt>
            <c:idx val="2"/>
            <c:invertIfNegative val="0"/>
            <c:bubble3D val="0"/>
            <c:extLst>
              <c:ext xmlns:c16="http://schemas.microsoft.com/office/drawing/2014/chart" uri="{C3380CC4-5D6E-409C-BE32-E72D297353CC}">
                <c16:uniqueId val="{00000001-CCF0-4A38-A0B4-1C954F6D7F9F}"/>
              </c:ext>
            </c:extLst>
          </c:dPt>
          <c:dPt>
            <c:idx val="3"/>
            <c:invertIfNegative val="0"/>
            <c:bubble3D val="0"/>
            <c:extLst>
              <c:ext xmlns:c16="http://schemas.microsoft.com/office/drawing/2014/chart" uri="{C3380CC4-5D6E-409C-BE32-E72D297353CC}">
                <c16:uniqueId val="{00000002-CCF0-4A38-A0B4-1C954F6D7F9F}"/>
              </c:ext>
            </c:extLst>
          </c:dPt>
          <c:dPt>
            <c:idx val="4"/>
            <c:invertIfNegative val="0"/>
            <c:bubble3D val="0"/>
            <c:extLst>
              <c:ext xmlns:c16="http://schemas.microsoft.com/office/drawing/2014/chart" uri="{C3380CC4-5D6E-409C-BE32-E72D297353CC}">
                <c16:uniqueId val="{00000003-CCF0-4A38-A0B4-1C954F6D7F9F}"/>
              </c:ext>
            </c:extLst>
          </c:dPt>
          <c:dPt>
            <c:idx val="7"/>
            <c:invertIfNegative val="0"/>
            <c:bubble3D val="0"/>
            <c:extLst>
              <c:ext xmlns:c16="http://schemas.microsoft.com/office/drawing/2014/chart" uri="{C3380CC4-5D6E-409C-BE32-E72D297353CC}">
                <c16:uniqueId val="{00000004-CCF0-4A38-A0B4-1C954F6D7F9F}"/>
              </c:ext>
            </c:extLst>
          </c:dPt>
          <c:dPt>
            <c:idx val="12"/>
            <c:invertIfNegative val="0"/>
            <c:bubble3D val="0"/>
            <c:extLst>
              <c:ext xmlns:c16="http://schemas.microsoft.com/office/drawing/2014/chart" uri="{C3380CC4-5D6E-409C-BE32-E72D297353CC}">
                <c16:uniqueId val="{00000005-CCF0-4A38-A0B4-1C954F6D7F9F}"/>
              </c:ext>
            </c:extLst>
          </c:dPt>
          <c:dPt>
            <c:idx val="13"/>
            <c:invertIfNegative val="0"/>
            <c:bubble3D val="0"/>
            <c:extLst>
              <c:ext xmlns:c16="http://schemas.microsoft.com/office/drawing/2014/chart" uri="{C3380CC4-5D6E-409C-BE32-E72D297353CC}">
                <c16:uniqueId val="{00000006-CCF0-4A38-A0B4-1C954F6D7F9F}"/>
              </c:ext>
            </c:extLst>
          </c:dPt>
          <c:dPt>
            <c:idx val="14"/>
            <c:invertIfNegative val="0"/>
            <c:bubble3D val="0"/>
            <c:extLst>
              <c:ext xmlns:c16="http://schemas.microsoft.com/office/drawing/2014/chart" uri="{C3380CC4-5D6E-409C-BE32-E72D297353CC}">
                <c16:uniqueId val="{00000007-CCF0-4A38-A0B4-1C954F6D7F9F}"/>
              </c:ext>
            </c:extLst>
          </c:dPt>
          <c:dPt>
            <c:idx val="25"/>
            <c:invertIfNegative val="0"/>
            <c:bubble3D val="0"/>
            <c:spPr>
              <a:solidFill>
                <a:srgbClr val="FBBB27"/>
              </a:solidFill>
              <a:ln>
                <a:noFill/>
              </a:ln>
              <a:effectLst/>
            </c:spPr>
            <c:extLst>
              <c:ext xmlns:c16="http://schemas.microsoft.com/office/drawing/2014/chart" uri="{C3380CC4-5D6E-409C-BE32-E72D297353CC}">
                <c16:uniqueId val="{00000009-CCF0-4A38-A0B4-1C954F6D7F9F}"/>
              </c:ext>
            </c:extLst>
          </c:dPt>
          <c:dPt>
            <c:idx val="28"/>
            <c:invertIfNegative val="0"/>
            <c:bubble3D val="0"/>
            <c:extLst>
              <c:ext xmlns:c16="http://schemas.microsoft.com/office/drawing/2014/chart" uri="{C3380CC4-5D6E-409C-BE32-E72D297353CC}">
                <c16:uniqueId val="{0000000A-CCF0-4A38-A0B4-1C954F6D7F9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'F42'!$B$7:$B$38</c:f>
              <c:strCache>
                <c:ptCount val="32"/>
                <c:pt idx="0">
                  <c:v>Campeche</c:v>
                </c:pt>
                <c:pt idx="1">
                  <c:v>Quintana Roo</c:v>
                </c:pt>
                <c:pt idx="2">
                  <c:v>Querétaro</c:v>
                </c:pt>
                <c:pt idx="3">
                  <c:v>Tlaxcala</c:v>
                </c:pt>
                <c:pt idx="4">
                  <c:v>Guerrero</c:v>
                </c:pt>
                <c:pt idx="5">
                  <c:v>Oaxaca</c:v>
                </c:pt>
                <c:pt idx="6">
                  <c:v>Puebla</c:v>
                </c:pt>
                <c:pt idx="7">
                  <c:v>Nayarit</c:v>
                </c:pt>
                <c:pt idx="8">
                  <c:v>Estado de México</c:v>
                </c:pt>
                <c:pt idx="9">
                  <c:v>Ciudad de México</c:v>
                </c:pt>
                <c:pt idx="10">
                  <c:v>Yucatán</c:v>
                </c:pt>
                <c:pt idx="11">
                  <c:v>Nuevo León</c:v>
                </c:pt>
                <c:pt idx="12">
                  <c:v>Morelos</c:v>
                </c:pt>
                <c:pt idx="13">
                  <c:v>Hidalgo</c:v>
                </c:pt>
                <c:pt idx="14">
                  <c:v>Chiapas</c:v>
                </c:pt>
                <c:pt idx="15">
                  <c:v>Zacatecas</c:v>
                </c:pt>
                <c:pt idx="16">
                  <c:v>Michoacán</c:v>
                </c:pt>
                <c:pt idx="17">
                  <c:v>Coahuila</c:v>
                </c:pt>
                <c:pt idx="18">
                  <c:v>Durango</c:v>
                </c:pt>
                <c:pt idx="19">
                  <c:v>Guanajuato</c:v>
                </c:pt>
                <c:pt idx="20">
                  <c:v>Chihuahua</c:v>
                </c:pt>
                <c:pt idx="21">
                  <c:v>Aguascalientes</c:v>
                </c:pt>
                <c:pt idx="22">
                  <c:v>Sinaloa</c:v>
                </c:pt>
                <c:pt idx="23">
                  <c:v>Sonora</c:v>
                </c:pt>
                <c:pt idx="24">
                  <c:v>Tamaulipas</c:v>
                </c:pt>
                <c:pt idx="25">
                  <c:v>Jalisco</c:v>
                </c:pt>
                <c:pt idx="26">
                  <c:v>Baja California Sur</c:v>
                </c:pt>
                <c:pt idx="27">
                  <c:v>Colima</c:v>
                </c:pt>
                <c:pt idx="28">
                  <c:v>Veracruz</c:v>
                </c:pt>
                <c:pt idx="29">
                  <c:v>Baja California</c:v>
                </c:pt>
                <c:pt idx="30">
                  <c:v>San Luis Potosí</c:v>
                </c:pt>
                <c:pt idx="31">
                  <c:v>Tabasco</c:v>
                </c:pt>
              </c:strCache>
            </c:strRef>
          </c:cat>
          <c:val>
            <c:numRef>
              <c:f>'F42'!$C$7:$C$38</c:f>
              <c:numCache>
                <c:formatCode>0.00%</c:formatCode>
                <c:ptCount val="32"/>
                <c:pt idx="0">
                  <c:v>3.2802051845745195E-2</c:v>
                </c:pt>
                <c:pt idx="1">
                  <c:v>3.2891914576144744E-2</c:v>
                </c:pt>
                <c:pt idx="2">
                  <c:v>3.4226367182147846E-2</c:v>
                </c:pt>
                <c:pt idx="3">
                  <c:v>3.4252213360649784E-2</c:v>
                </c:pt>
                <c:pt idx="4">
                  <c:v>4.0224638282568351E-2</c:v>
                </c:pt>
                <c:pt idx="5">
                  <c:v>4.0522828223986E-2</c:v>
                </c:pt>
                <c:pt idx="6">
                  <c:v>4.2297673993510941E-2</c:v>
                </c:pt>
                <c:pt idx="7">
                  <c:v>4.2987556477297989E-2</c:v>
                </c:pt>
                <c:pt idx="8">
                  <c:v>4.5341458641992557E-2</c:v>
                </c:pt>
                <c:pt idx="9">
                  <c:v>4.7267111576857278E-2</c:v>
                </c:pt>
                <c:pt idx="10">
                  <c:v>4.8468311344904189E-2</c:v>
                </c:pt>
                <c:pt idx="11">
                  <c:v>4.8614857950845587E-2</c:v>
                </c:pt>
                <c:pt idx="12">
                  <c:v>4.9581056466302391E-2</c:v>
                </c:pt>
                <c:pt idx="13">
                  <c:v>4.98252069917203E-2</c:v>
                </c:pt>
                <c:pt idx="14">
                  <c:v>5.0657771095658763E-2</c:v>
                </c:pt>
                <c:pt idx="15">
                  <c:v>5.1707021124041692E-2</c:v>
                </c:pt>
                <c:pt idx="16">
                  <c:v>5.1909604104223753E-2</c:v>
                </c:pt>
                <c:pt idx="17">
                  <c:v>5.3413231241561672E-2</c:v>
                </c:pt>
                <c:pt idx="18">
                  <c:v>5.3520111623437241E-2</c:v>
                </c:pt>
                <c:pt idx="19">
                  <c:v>5.3601728310354153E-2</c:v>
                </c:pt>
                <c:pt idx="20">
                  <c:v>5.3713710046707656E-2</c:v>
                </c:pt>
                <c:pt idx="21">
                  <c:v>5.4132272772777261E-2</c:v>
                </c:pt>
                <c:pt idx="22">
                  <c:v>5.477737935156133E-2</c:v>
                </c:pt>
                <c:pt idx="23">
                  <c:v>5.4808398315875487E-2</c:v>
                </c:pt>
                <c:pt idx="24">
                  <c:v>5.6725212039330404E-2</c:v>
                </c:pt>
                <c:pt idx="25">
                  <c:v>5.7635494930337719E-2</c:v>
                </c:pt>
                <c:pt idx="26">
                  <c:v>5.8630988155449405E-2</c:v>
                </c:pt>
                <c:pt idx="27">
                  <c:v>6.0262469133518973E-2</c:v>
                </c:pt>
                <c:pt idx="28">
                  <c:v>6.1572353022167271E-2</c:v>
                </c:pt>
                <c:pt idx="29">
                  <c:v>6.2552080439975552E-2</c:v>
                </c:pt>
                <c:pt idx="30">
                  <c:v>6.5498850658259389E-2</c:v>
                </c:pt>
                <c:pt idx="31">
                  <c:v>6.5952874856977969E-2</c:v>
                </c:pt>
              </c:numCache>
            </c:numRef>
          </c:val>
          <c:extLst>
            <c:ext xmlns:c16="http://schemas.microsoft.com/office/drawing/2014/chart" uri="{C3380CC4-5D6E-409C-BE32-E72D297353CC}">
              <c16:uniqueId val="{0000000B-CCF0-4A38-A0B4-1C954F6D7F9F}"/>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'F42'!$B$40</c:f>
              <c:strCache>
                <c:ptCount val="1"/>
                <c:pt idx="0">
                  <c:v>Nacional</c:v>
                </c:pt>
              </c:strCache>
            </c:strRef>
          </c:tx>
          <c:spPr>
            <a:ln w="50800">
              <a:solidFill>
                <a:srgbClr val="FF6C37"/>
              </a:solidFill>
              <a:prstDash val="sysDot"/>
            </a:ln>
          </c:spPr>
          <c:marker>
            <c:symbol val="circle"/>
            <c:size val="3"/>
          </c:marker>
          <c:dLbls>
            <c:dLbl>
              <c:idx val="0"/>
              <c:layout>
                <c:manualLayout>
                  <c:x val="-5.5589225589225591E-2"/>
                  <c:y val="0.26113409961685824"/>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C-CCF0-4A38-A0B4-1C954F6D7F9F}"/>
                </c:ext>
              </c:extLst>
            </c:dLbl>
            <c:dLbl>
              <c:idx val="1"/>
              <c:delete val="1"/>
              <c:extLst>
                <c:ext xmlns:c15="http://schemas.microsoft.com/office/drawing/2012/chart" uri="{CE6537A1-D6FC-4f65-9D91-7224C49458BB}"/>
                <c:ext xmlns:c16="http://schemas.microsoft.com/office/drawing/2014/chart" uri="{C3380CC4-5D6E-409C-BE32-E72D297353CC}">
                  <c16:uniqueId val="{0000000D-CCF0-4A38-A0B4-1C954F6D7F9F}"/>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'F42'!$D$40:$D$41</c:f>
              <c:numCache>
                <c:formatCode>0.00%</c:formatCode>
                <c:ptCount val="2"/>
                <c:pt idx="0">
                  <c:v>4.3799999999999999E-2</c:v>
                </c:pt>
                <c:pt idx="1">
                  <c:v>4.3799999999999999E-2</c:v>
                </c:pt>
              </c:numCache>
            </c:numRef>
          </c:xVal>
          <c:yVal>
            <c:numRef>
              <c:f>'F42'!$C$40:$C$41</c:f>
              <c:numCache>
                <c:formatCode>General</c:formatCode>
                <c:ptCount val="2"/>
                <c:pt idx="0">
                  <c:v>1</c:v>
                </c:pt>
                <c:pt idx="1">
                  <c:v>0</c:v>
                </c:pt>
              </c:numCache>
            </c:numRef>
          </c:yVal>
          <c:smooth val="0"/>
          <c:extLst>
            <c:ext xmlns:c16="http://schemas.microsoft.com/office/drawing/2014/chart" uri="{C3380CC4-5D6E-409C-BE32-E72D297353CC}">
              <c16:uniqueId val="{0000000E-CCF0-4A38-A0B4-1C954F6D7F9F}"/>
            </c:ext>
          </c:extLst>
        </c:ser>
        <c:dLbls>
          <c:showLegendKey val="0"/>
          <c:showVal val="0"/>
          <c:showCatName val="0"/>
          <c:showSerName val="0"/>
          <c:showPercent val="0"/>
          <c:showBubbleSize val="0"/>
        </c:dLbls>
        <c:axId val="423062056"/>
        <c:axId val="423061400"/>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3061400"/>
        <c:scaling>
          <c:orientation val="minMax"/>
          <c:max val="1"/>
        </c:scaling>
        <c:delete val="1"/>
        <c:axPos val="l"/>
        <c:numFmt formatCode="General" sourceLinked="1"/>
        <c:majorTickMark val="out"/>
        <c:minorTickMark val="none"/>
        <c:tickLblPos val="nextTo"/>
        <c:crossAx val="423062056"/>
        <c:crosses val="autoZero"/>
        <c:crossBetween val="midCat"/>
      </c:valAx>
      <c:valAx>
        <c:axId val="423062056"/>
        <c:scaling>
          <c:orientation val="minMax"/>
        </c:scaling>
        <c:delete val="1"/>
        <c:axPos val="b"/>
        <c:numFmt formatCode="0.00%" sourceLinked="1"/>
        <c:majorTickMark val="out"/>
        <c:minorTickMark val="none"/>
        <c:tickLblPos val="nextTo"/>
        <c:crossAx val="423061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5984470691163596E-2"/>
          <c:y val="1.1363857800757373E-2"/>
          <c:w val="0.93345997375328083"/>
          <c:h val="0.96012108720928102"/>
        </c:manualLayout>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CDF8-4D01-80CC-920813E11DD6}"/>
              </c:ext>
            </c:extLst>
          </c:dPt>
          <c:dPt>
            <c:idx val="6"/>
            <c:invertIfNegative val="0"/>
            <c:bubble3D val="0"/>
            <c:extLst>
              <c:ext xmlns:c16="http://schemas.microsoft.com/office/drawing/2014/chart" uri="{C3380CC4-5D6E-409C-BE32-E72D297353CC}">
                <c16:uniqueId val="{00000001-CDF8-4D01-80CC-920813E11DD6}"/>
              </c:ext>
            </c:extLst>
          </c:dPt>
          <c:dPt>
            <c:idx val="7"/>
            <c:invertIfNegative val="0"/>
            <c:bubble3D val="0"/>
            <c:extLst>
              <c:ext xmlns:c16="http://schemas.microsoft.com/office/drawing/2014/chart" uri="{C3380CC4-5D6E-409C-BE32-E72D297353CC}">
                <c16:uniqueId val="{00000002-CDF8-4D01-80CC-920813E11DD6}"/>
              </c:ext>
            </c:extLst>
          </c:dPt>
          <c:dPt>
            <c:idx val="20"/>
            <c:invertIfNegative val="0"/>
            <c:bubble3D val="0"/>
            <c:extLst>
              <c:ext xmlns:c16="http://schemas.microsoft.com/office/drawing/2014/chart" uri="{C3380CC4-5D6E-409C-BE32-E72D297353CC}">
                <c16:uniqueId val="{00000003-CDF8-4D01-80CC-920813E11DD6}"/>
              </c:ext>
            </c:extLst>
          </c:dPt>
          <c:dPt>
            <c:idx val="23"/>
            <c:invertIfNegative val="0"/>
            <c:bubble3D val="0"/>
            <c:extLst>
              <c:ext xmlns:c16="http://schemas.microsoft.com/office/drawing/2014/chart" uri="{C3380CC4-5D6E-409C-BE32-E72D297353CC}">
                <c16:uniqueId val="{00000004-CDF8-4D01-80CC-920813E11DD6}"/>
              </c:ext>
            </c:extLst>
          </c:dPt>
          <c:dPt>
            <c:idx val="24"/>
            <c:invertIfNegative val="0"/>
            <c:bubble3D val="0"/>
            <c:extLst>
              <c:ext xmlns:c16="http://schemas.microsoft.com/office/drawing/2014/chart" uri="{C3380CC4-5D6E-409C-BE32-E72D297353CC}">
                <c16:uniqueId val="{00000005-CDF8-4D01-80CC-920813E11DD6}"/>
              </c:ext>
            </c:extLst>
          </c:dPt>
          <c:dPt>
            <c:idx val="26"/>
            <c:invertIfNegative val="0"/>
            <c:bubble3D val="0"/>
            <c:extLst>
              <c:ext xmlns:c16="http://schemas.microsoft.com/office/drawing/2014/chart" uri="{C3380CC4-5D6E-409C-BE32-E72D297353CC}">
                <c16:uniqueId val="{00000006-CDF8-4D01-80CC-920813E11DD6}"/>
              </c:ext>
            </c:extLst>
          </c:dPt>
          <c:dPt>
            <c:idx val="29"/>
            <c:invertIfNegative val="0"/>
            <c:bubble3D val="0"/>
            <c:extLst>
              <c:ext xmlns:c16="http://schemas.microsoft.com/office/drawing/2014/chart" uri="{C3380CC4-5D6E-409C-BE32-E72D297353CC}">
                <c16:uniqueId val="{00000007-CDF8-4D01-80CC-920813E11DD6}"/>
              </c:ext>
            </c:extLst>
          </c:dPt>
          <c:dPt>
            <c:idx val="30"/>
            <c:invertIfNegative val="0"/>
            <c:bubble3D val="0"/>
            <c:spPr>
              <a:solidFill>
                <a:srgbClr val="FBBB27"/>
              </a:solidFill>
              <a:ln>
                <a:noFill/>
              </a:ln>
              <a:effectLst/>
            </c:spPr>
            <c:extLst>
              <c:ext xmlns:c16="http://schemas.microsoft.com/office/drawing/2014/chart" uri="{C3380CC4-5D6E-409C-BE32-E72D297353CC}">
                <c16:uniqueId val="{00000009-CDF8-4D01-80CC-920813E11DD6}"/>
              </c:ext>
            </c:extLst>
          </c:dPt>
          <c:dPt>
            <c:idx val="31"/>
            <c:invertIfNegative val="0"/>
            <c:bubble3D val="0"/>
            <c:extLst>
              <c:ext xmlns:c16="http://schemas.microsoft.com/office/drawing/2014/chart" uri="{C3380CC4-5D6E-409C-BE32-E72D297353CC}">
                <c16:uniqueId val="{0000000A-CDF8-4D01-80CC-920813E11DD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'F43'!$B$7:$B$38</c:f>
              <c:strCache>
                <c:ptCount val="32"/>
                <c:pt idx="0">
                  <c:v>Aguascalientes</c:v>
                </c:pt>
                <c:pt idx="1">
                  <c:v>Morelos</c:v>
                </c:pt>
                <c:pt idx="2">
                  <c:v>Ciudad de México</c:v>
                </c:pt>
                <c:pt idx="3">
                  <c:v>Zacatecas</c:v>
                </c:pt>
                <c:pt idx="4">
                  <c:v>Yucatán</c:v>
                </c:pt>
                <c:pt idx="5">
                  <c:v>Guanajuato</c:v>
                </c:pt>
                <c:pt idx="6">
                  <c:v>Puebla</c:v>
                </c:pt>
                <c:pt idx="7">
                  <c:v>San Luis Potosí</c:v>
                </c:pt>
                <c:pt idx="8">
                  <c:v>Campeche</c:v>
                </c:pt>
                <c:pt idx="9">
                  <c:v>Hidalgo</c:v>
                </c:pt>
                <c:pt idx="10">
                  <c:v>Sinaloa</c:v>
                </c:pt>
                <c:pt idx="11">
                  <c:v>Estado de México</c:v>
                </c:pt>
                <c:pt idx="12">
                  <c:v>Nuevo León</c:v>
                </c:pt>
                <c:pt idx="13">
                  <c:v>Tamaulipas</c:v>
                </c:pt>
                <c:pt idx="14">
                  <c:v>Chihuahua</c:v>
                </c:pt>
                <c:pt idx="15">
                  <c:v>Veracruz</c:v>
                </c:pt>
                <c:pt idx="16">
                  <c:v>Oaxaca</c:v>
                </c:pt>
                <c:pt idx="17">
                  <c:v>Sonora</c:v>
                </c:pt>
                <c:pt idx="18">
                  <c:v>Nayarit</c:v>
                </c:pt>
                <c:pt idx="19">
                  <c:v>Michoacán</c:v>
                </c:pt>
                <c:pt idx="20">
                  <c:v>Quintana Roo</c:v>
                </c:pt>
                <c:pt idx="21">
                  <c:v>Tlaxcala</c:v>
                </c:pt>
                <c:pt idx="22">
                  <c:v>Tabasco</c:v>
                </c:pt>
                <c:pt idx="23">
                  <c:v>Guerrero</c:v>
                </c:pt>
                <c:pt idx="24">
                  <c:v>Colima</c:v>
                </c:pt>
                <c:pt idx="25">
                  <c:v>Baja California Sur</c:v>
                </c:pt>
                <c:pt idx="26">
                  <c:v>Querétaro</c:v>
                </c:pt>
                <c:pt idx="27">
                  <c:v>Coahuila</c:v>
                </c:pt>
                <c:pt idx="28">
                  <c:v>Chiapas</c:v>
                </c:pt>
                <c:pt idx="29">
                  <c:v>Baja California</c:v>
                </c:pt>
                <c:pt idx="30">
                  <c:v>Jalisco</c:v>
                </c:pt>
                <c:pt idx="31">
                  <c:v>Durango</c:v>
                </c:pt>
              </c:strCache>
            </c:strRef>
          </c:cat>
          <c:val>
            <c:numRef>
              <c:f>'F43'!$C$7:$C$38</c:f>
              <c:numCache>
                <c:formatCode>0.00%</c:formatCode>
                <c:ptCount val="32"/>
                <c:pt idx="0">
                  <c:v>-1.9711436860002752E-2</c:v>
                </c:pt>
                <c:pt idx="1">
                  <c:v>-1.6675941739747843E-2</c:v>
                </c:pt>
                <c:pt idx="2">
                  <c:v>-1.3215181600622796E-2</c:v>
                </c:pt>
                <c:pt idx="3">
                  <c:v>-8.9044997152079204E-3</c:v>
                </c:pt>
                <c:pt idx="4">
                  <c:v>-8.0380923183046103E-3</c:v>
                </c:pt>
                <c:pt idx="5">
                  <c:v>-5.0897376021045784E-3</c:v>
                </c:pt>
                <c:pt idx="6">
                  <c:v>-4.2180371302044219E-3</c:v>
                </c:pt>
                <c:pt idx="7">
                  <c:v>-1.3509471104206326E-3</c:v>
                </c:pt>
                <c:pt idx="8">
                  <c:v>3.5482076756355058E-4</c:v>
                </c:pt>
                <c:pt idx="9">
                  <c:v>8.4466755612714022E-4</c:v>
                </c:pt>
                <c:pt idx="10">
                  <c:v>1.2795717830002562E-3</c:v>
                </c:pt>
                <c:pt idx="11">
                  <c:v>2.7058018829967559E-3</c:v>
                </c:pt>
                <c:pt idx="12">
                  <c:v>4.6150658353268674E-3</c:v>
                </c:pt>
                <c:pt idx="13">
                  <c:v>5.7170035671819178E-3</c:v>
                </c:pt>
                <c:pt idx="14">
                  <c:v>6.9908372521451439E-3</c:v>
                </c:pt>
                <c:pt idx="15">
                  <c:v>7.4677721619626474E-3</c:v>
                </c:pt>
                <c:pt idx="16">
                  <c:v>8.1611012752903691E-3</c:v>
                </c:pt>
                <c:pt idx="17">
                  <c:v>1.1469834335697031E-2</c:v>
                </c:pt>
                <c:pt idx="18">
                  <c:v>1.1769472498369493E-2</c:v>
                </c:pt>
                <c:pt idx="19">
                  <c:v>1.3525046941050015E-2</c:v>
                </c:pt>
                <c:pt idx="20">
                  <c:v>1.3916312272175048E-2</c:v>
                </c:pt>
                <c:pt idx="21">
                  <c:v>1.7437252311757041E-2</c:v>
                </c:pt>
                <c:pt idx="22">
                  <c:v>2.0191721298978501E-2</c:v>
                </c:pt>
                <c:pt idx="23">
                  <c:v>2.1267327499419217E-2</c:v>
                </c:pt>
                <c:pt idx="24">
                  <c:v>2.145575007948472E-2</c:v>
                </c:pt>
                <c:pt idx="25">
                  <c:v>2.2018823935756861E-2</c:v>
                </c:pt>
                <c:pt idx="26">
                  <c:v>2.292084057791946E-2</c:v>
                </c:pt>
                <c:pt idx="27">
                  <c:v>2.450329227152407E-2</c:v>
                </c:pt>
                <c:pt idx="28">
                  <c:v>2.5258684757131798E-2</c:v>
                </c:pt>
                <c:pt idx="29">
                  <c:v>3.6635258507054583E-2</c:v>
                </c:pt>
                <c:pt idx="30">
                  <c:v>3.8635508888911499E-2</c:v>
                </c:pt>
                <c:pt idx="31">
                  <c:v>7.4000244473488769E-2</c:v>
                </c:pt>
              </c:numCache>
            </c:numRef>
          </c:val>
          <c:extLst>
            <c:ext xmlns:c16="http://schemas.microsoft.com/office/drawing/2014/chart" uri="{C3380CC4-5D6E-409C-BE32-E72D297353CC}">
              <c16:uniqueId val="{0000000B-CDF8-4D01-80CC-920813E11DD6}"/>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'F43'!$B$40</c:f>
              <c:strCache>
                <c:ptCount val="1"/>
                <c:pt idx="0">
                  <c:v>Nacional</c:v>
                </c:pt>
              </c:strCache>
            </c:strRef>
          </c:tx>
          <c:spPr>
            <a:ln w="50800">
              <a:solidFill>
                <a:srgbClr val="FF6C37"/>
              </a:solidFill>
              <a:prstDash val="sysDot"/>
            </a:ln>
          </c:spPr>
          <c:marker>
            <c:symbol val="none"/>
          </c:marker>
          <c:dLbls>
            <c:dLbl>
              <c:idx val="0"/>
              <c:layout>
                <c:manualLayout>
                  <c:x val="-5.3838383838383838E-2"/>
                  <c:y val="0.2852605198027956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C-CDF8-4D01-80CC-920813E11DD6}"/>
                </c:ext>
              </c:extLst>
            </c:dLbl>
            <c:dLbl>
              <c:idx val="1"/>
              <c:delete val="1"/>
              <c:extLst>
                <c:ext xmlns:c15="http://schemas.microsoft.com/office/drawing/2012/chart" uri="{CE6537A1-D6FC-4f65-9D91-7224C49458BB}"/>
                <c:ext xmlns:c16="http://schemas.microsoft.com/office/drawing/2014/chart" uri="{C3380CC4-5D6E-409C-BE32-E72D297353CC}">
                  <c16:uniqueId val="{0000000D-CDF8-4D01-80CC-920813E11DD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'F43'!$D$40:$D$41</c:f>
              <c:numCache>
                <c:formatCode>0.00%</c:formatCode>
                <c:ptCount val="2"/>
                <c:pt idx="0">
                  <c:v>9.3999999999999986E-3</c:v>
                </c:pt>
                <c:pt idx="1">
                  <c:v>9.3999999999999986E-3</c:v>
                </c:pt>
              </c:numCache>
            </c:numRef>
          </c:xVal>
          <c:yVal>
            <c:numRef>
              <c:f>'F43'!$C$40:$C$41</c:f>
              <c:numCache>
                <c:formatCode>General</c:formatCode>
                <c:ptCount val="2"/>
                <c:pt idx="0">
                  <c:v>1</c:v>
                </c:pt>
                <c:pt idx="1">
                  <c:v>0</c:v>
                </c:pt>
              </c:numCache>
            </c:numRef>
          </c:yVal>
          <c:smooth val="0"/>
          <c:extLst>
            <c:ext xmlns:c16="http://schemas.microsoft.com/office/drawing/2014/chart" uri="{C3380CC4-5D6E-409C-BE32-E72D297353CC}">
              <c16:uniqueId val="{0000000E-CDF8-4D01-80CC-920813E11DD6}"/>
            </c:ext>
          </c:extLst>
        </c:ser>
        <c:dLbls>
          <c:showLegendKey val="0"/>
          <c:showVal val="0"/>
          <c:showCatName val="0"/>
          <c:showSerName val="0"/>
          <c:showPercent val="0"/>
          <c:showBubbleSize val="0"/>
        </c:dLbls>
        <c:axId val="426950624"/>
        <c:axId val="426950296"/>
      </c:scatterChart>
      <c:valAx>
        <c:axId val="403253368"/>
        <c:scaling>
          <c:orientation val="minMax"/>
          <c:max val="8.0000000000000016E-2"/>
          <c:min val="-5.000000000000001E-2"/>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6950296"/>
        <c:scaling>
          <c:orientation val="minMax"/>
          <c:max val="1"/>
        </c:scaling>
        <c:delete val="1"/>
        <c:axPos val="l"/>
        <c:numFmt formatCode="General" sourceLinked="1"/>
        <c:majorTickMark val="out"/>
        <c:minorTickMark val="none"/>
        <c:tickLblPos val="nextTo"/>
        <c:crossAx val="426950624"/>
        <c:crosses val="autoZero"/>
        <c:crossBetween val="midCat"/>
      </c:valAx>
      <c:valAx>
        <c:axId val="426950624"/>
        <c:scaling>
          <c:orientation val="minMax"/>
        </c:scaling>
        <c:delete val="1"/>
        <c:axPos val="b"/>
        <c:numFmt formatCode="0.00%" sourceLinked="1"/>
        <c:majorTickMark val="out"/>
        <c:minorTickMark val="none"/>
        <c:tickLblPos val="nextTo"/>
        <c:crossAx val="426950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FF5F-4ABE-9961-C1D9C872F810}"/>
              </c:ext>
            </c:extLst>
          </c:dPt>
          <c:dPt>
            <c:idx val="1"/>
            <c:invertIfNegative val="0"/>
            <c:bubble3D val="0"/>
            <c:extLst>
              <c:ext xmlns:c16="http://schemas.microsoft.com/office/drawing/2014/chart" uri="{C3380CC4-5D6E-409C-BE32-E72D297353CC}">
                <c16:uniqueId val="{00000001-FF5F-4ABE-9961-C1D9C872F810}"/>
              </c:ext>
            </c:extLst>
          </c:dPt>
          <c:dPt>
            <c:idx val="8"/>
            <c:invertIfNegative val="0"/>
            <c:bubble3D val="0"/>
            <c:extLst>
              <c:ext xmlns:c16="http://schemas.microsoft.com/office/drawing/2014/chart" uri="{C3380CC4-5D6E-409C-BE32-E72D297353CC}">
                <c16:uniqueId val="{00000002-FF5F-4ABE-9961-C1D9C872F810}"/>
              </c:ext>
            </c:extLst>
          </c:dPt>
          <c:dPt>
            <c:idx val="10"/>
            <c:invertIfNegative val="0"/>
            <c:bubble3D val="0"/>
            <c:extLst>
              <c:ext xmlns:c16="http://schemas.microsoft.com/office/drawing/2014/chart" uri="{C3380CC4-5D6E-409C-BE32-E72D297353CC}">
                <c16:uniqueId val="{00000003-FF5F-4ABE-9961-C1D9C872F810}"/>
              </c:ext>
            </c:extLst>
          </c:dPt>
          <c:dPt>
            <c:idx val="15"/>
            <c:invertIfNegative val="0"/>
            <c:bubble3D val="0"/>
            <c:extLst>
              <c:ext xmlns:c16="http://schemas.microsoft.com/office/drawing/2014/chart" uri="{C3380CC4-5D6E-409C-BE32-E72D297353CC}">
                <c16:uniqueId val="{00000004-FF5F-4ABE-9961-C1D9C872F810}"/>
              </c:ext>
            </c:extLst>
          </c:dPt>
          <c:dPt>
            <c:idx val="17"/>
            <c:invertIfNegative val="0"/>
            <c:bubble3D val="0"/>
            <c:extLst>
              <c:ext xmlns:c16="http://schemas.microsoft.com/office/drawing/2014/chart" uri="{C3380CC4-5D6E-409C-BE32-E72D297353CC}">
                <c16:uniqueId val="{00000005-FF5F-4ABE-9961-C1D9C872F810}"/>
              </c:ext>
            </c:extLst>
          </c:dPt>
          <c:dPt>
            <c:idx val="20"/>
            <c:invertIfNegative val="0"/>
            <c:bubble3D val="0"/>
            <c:spPr>
              <a:solidFill>
                <a:srgbClr val="FBBB27"/>
              </a:solidFill>
              <a:ln>
                <a:noFill/>
              </a:ln>
              <a:effectLst/>
            </c:spPr>
            <c:extLst>
              <c:ext xmlns:c16="http://schemas.microsoft.com/office/drawing/2014/chart" uri="{C3380CC4-5D6E-409C-BE32-E72D297353CC}">
                <c16:uniqueId val="{00000007-FF5F-4ABE-9961-C1D9C872F810}"/>
              </c:ext>
            </c:extLst>
          </c:dPt>
          <c:dPt>
            <c:idx val="22"/>
            <c:invertIfNegative val="0"/>
            <c:bubble3D val="0"/>
            <c:extLst>
              <c:ext xmlns:c16="http://schemas.microsoft.com/office/drawing/2014/chart" uri="{C3380CC4-5D6E-409C-BE32-E72D297353CC}">
                <c16:uniqueId val="{00000008-FF5F-4ABE-9961-C1D9C872F810}"/>
              </c:ext>
            </c:extLst>
          </c:dPt>
          <c:dPt>
            <c:idx val="25"/>
            <c:invertIfNegative val="0"/>
            <c:bubble3D val="0"/>
            <c:extLst>
              <c:ext xmlns:c16="http://schemas.microsoft.com/office/drawing/2014/chart" uri="{C3380CC4-5D6E-409C-BE32-E72D297353CC}">
                <c16:uniqueId val="{00000009-FF5F-4ABE-9961-C1D9C872F810}"/>
              </c:ext>
            </c:extLst>
          </c:dPt>
          <c:dPt>
            <c:idx val="26"/>
            <c:invertIfNegative val="0"/>
            <c:bubble3D val="0"/>
            <c:extLst>
              <c:ext xmlns:c16="http://schemas.microsoft.com/office/drawing/2014/chart" uri="{C3380CC4-5D6E-409C-BE32-E72D297353CC}">
                <c16:uniqueId val="{0000000A-FF5F-4ABE-9961-C1D9C872F810}"/>
              </c:ext>
            </c:extLst>
          </c:dPt>
          <c:dPt>
            <c:idx val="29"/>
            <c:invertIfNegative val="0"/>
            <c:bubble3D val="0"/>
            <c:extLst>
              <c:ext xmlns:c16="http://schemas.microsoft.com/office/drawing/2014/chart" uri="{C3380CC4-5D6E-409C-BE32-E72D297353CC}">
                <c16:uniqueId val="{0000000B-FF5F-4ABE-9961-C1D9C872F810}"/>
              </c:ext>
            </c:extLst>
          </c:dPt>
          <c:dPt>
            <c:idx val="30"/>
            <c:invertIfNegative val="0"/>
            <c:bubble3D val="0"/>
            <c:extLst>
              <c:ext xmlns:c16="http://schemas.microsoft.com/office/drawing/2014/chart" uri="{C3380CC4-5D6E-409C-BE32-E72D297353CC}">
                <c16:uniqueId val="{0000000C-FF5F-4ABE-9961-C1D9C872F810}"/>
              </c:ext>
            </c:extLst>
          </c:dPt>
          <c:dLbls>
            <c:dLbl>
              <c:idx val="23"/>
              <c:layout>
                <c:manualLayout>
                  <c:x val="-1.06902356902356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F5F-4ABE-9961-C1D9C872F810}"/>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'F44'!$B$7:$B$38</c:f>
              <c:strCache>
                <c:ptCount val="32"/>
                <c:pt idx="0">
                  <c:v>Quintana Roo</c:v>
                </c:pt>
                <c:pt idx="1">
                  <c:v>Nuevo León</c:v>
                </c:pt>
                <c:pt idx="2">
                  <c:v>Colima</c:v>
                </c:pt>
                <c:pt idx="3">
                  <c:v>Tabasco</c:v>
                </c:pt>
                <c:pt idx="4">
                  <c:v>Tamaulipas</c:v>
                </c:pt>
                <c:pt idx="5">
                  <c:v>Zacatecas</c:v>
                </c:pt>
                <c:pt idx="6">
                  <c:v>Campeche</c:v>
                </c:pt>
                <c:pt idx="7">
                  <c:v>Baja California Sur</c:v>
                </c:pt>
                <c:pt idx="8">
                  <c:v>Morelos</c:v>
                </c:pt>
                <c:pt idx="9">
                  <c:v>Coahuila</c:v>
                </c:pt>
                <c:pt idx="10">
                  <c:v>Yucatán</c:v>
                </c:pt>
                <c:pt idx="11">
                  <c:v>Aguascalientes</c:v>
                </c:pt>
                <c:pt idx="12">
                  <c:v>Querétaro</c:v>
                </c:pt>
                <c:pt idx="13">
                  <c:v>Sonora</c:v>
                </c:pt>
                <c:pt idx="14">
                  <c:v>Guanajuato</c:v>
                </c:pt>
                <c:pt idx="15">
                  <c:v>Nayarit</c:v>
                </c:pt>
                <c:pt idx="16">
                  <c:v>Ciudad de México</c:v>
                </c:pt>
                <c:pt idx="17">
                  <c:v>Chihuahua</c:v>
                </c:pt>
                <c:pt idx="18">
                  <c:v>Baja California</c:v>
                </c:pt>
                <c:pt idx="19">
                  <c:v>Durango</c:v>
                </c:pt>
                <c:pt idx="20">
                  <c:v>Jalisco</c:v>
                </c:pt>
                <c:pt idx="21">
                  <c:v>Hidalgo</c:v>
                </c:pt>
                <c:pt idx="22">
                  <c:v>Veracruz</c:v>
                </c:pt>
                <c:pt idx="23">
                  <c:v>Guerrero</c:v>
                </c:pt>
                <c:pt idx="24">
                  <c:v>Sinaloa</c:v>
                </c:pt>
                <c:pt idx="25">
                  <c:v>Oaxaca</c:v>
                </c:pt>
                <c:pt idx="26">
                  <c:v>Chiapas</c:v>
                </c:pt>
                <c:pt idx="27">
                  <c:v>Estado de México</c:v>
                </c:pt>
                <c:pt idx="28">
                  <c:v>San Luis Potosí</c:v>
                </c:pt>
                <c:pt idx="29">
                  <c:v>Michoacán</c:v>
                </c:pt>
                <c:pt idx="30">
                  <c:v>Puebla</c:v>
                </c:pt>
                <c:pt idx="31">
                  <c:v>Tlaxcala</c:v>
                </c:pt>
              </c:strCache>
            </c:strRef>
          </c:cat>
          <c:val>
            <c:numRef>
              <c:f>'F44'!$C$7:$C$38</c:f>
              <c:numCache>
                <c:formatCode>0.00%</c:formatCode>
                <c:ptCount val="32"/>
                <c:pt idx="0">
                  <c:v>1.8810375752278483E-2</c:v>
                </c:pt>
                <c:pt idx="1">
                  <c:v>2.0206671701449672E-2</c:v>
                </c:pt>
                <c:pt idx="2">
                  <c:v>2.1068451199455558E-2</c:v>
                </c:pt>
                <c:pt idx="3">
                  <c:v>2.6302872014299903E-2</c:v>
                </c:pt>
                <c:pt idx="4">
                  <c:v>2.7312391716480956E-2</c:v>
                </c:pt>
                <c:pt idx="5">
                  <c:v>2.7893821583481547E-2</c:v>
                </c:pt>
                <c:pt idx="6">
                  <c:v>2.9151597416439703E-2</c:v>
                </c:pt>
                <c:pt idx="7">
                  <c:v>3.1296893673229194E-2</c:v>
                </c:pt>
                <c:pt idx="8">
                  <c:v>3.1854866798690457E-2</c:v>
                </c:pt>
                <c:pt idx="9">
                  <c:v>3.3367692265591518E-2</c:v>
                </c:pt>
                <c:pt idx="10">
                  <c:v>3.3951764204725648E-2</c:v>
                </c:pt>
                <c:pt idx="11">
                  <c:v>3.4382783312577749E-2</c:v>
                </c:pt>
                <c:pt idx="12">
                  <c:v>3.4976321639122447E-2</c:v>
                </c:pt>
                <c:pt idx="13">
                  <c:v>3.5000497991434537E-2</c:v>
                </c:pt>
                <c:pt idx="14">
                  <c:v>3.5877621826210383E-2</c:v>
                </c:pt>
                <c:pt idx="15">
                  <c:v>3.9717728122461292E-2</c:v>
                </c:pt>
                <c:pt idx="16">
                  <c:v>4.0207547531065146E-2</c:v>
                </c:pt>
                <c:pt idx="17">
                  <c:v>4.0513327475102535E-2</c:v>
                </c:pt>
                <c:pt idx="18">
                  <c:v>4.2184945625133183E-2</c:v>
                </c:pt>
                <c:pt idx="19">
                  <c:v>4.2793295006156272E-2</c:v>
                </c:pt>
                <c:pt idx="20">
                  <c:v>4.3228001944579604E-2</c:v>
                </c:pt>
                <c:pt idx="21">
                  <c:v>4.3462080852397396E-2</c:v>
                </c:pt>
                <c:pt idx="22">
                  <c:v>4.4074577439176164E-2</c:v>
                </c:pt>
                <c:pt idx="23">
                  <c:v>4.6118997571674078E-2</c:v>
                </c:pt>
                <c:pt idx="24">
                  <c:v>4.6439055776732338E-2</c:v>
                </c:pt>
                <c:pt idx="25">
                  <c:v>5.0177211224030231E-2</c:v>
                </c:pt>
                <c:pt idx="26">
                  <c:v>5.0355577204091541E-2</c:v>
                </c:pt>
                <c:pt idx="27">
                  <c:v>5.0830039525691609E-2</c:v>
                </c:pt>
                <c:pt idx="28">
                  <c:v>5.2301153730459848E-2</c:v>
                </c:pt>
                <c:pt idx="29">
                  <c:v>5.2306721487660274E-2</c:v>
                </c:pt>
                <c:pt idx="30">
                  <c:v>5.6264669938507511E-2</c:v>
                </c:pt>
                <c:pt idx="31">
                  <c:v>6.6460119041801574E-2</c:v>
                </c:pt>
              </c:numCache>
            </c:numRef>
          </c:val>
          <c:extLst>
            <c:ext xmlns:c16="http://schemas.microsoft.com/office/drawing/2014/chart" uri="{C3380CC4-5D6E-409C-BE32-E72D297353CC}">
              <c16:uniqueId val="{0000000E-FF5F-4ABE-9961-C1D9C872F810}"/>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'F44'!$B$40</c:f>
              <c:strCache>
                <c:ptCount val="1"/>
                <c:pt idx="0">
                  <c:v>Nacional</c:v>
                </c:pt>
              </c:strCache>
            </c:strRef>
          </c:tx>
          <c:spPr>
            <a:ln w="57150">
              <a:solidFill>
                <a:srgbClr val="FF6C37"/>
              </a:solidFill>
              <a:prstDash val="sysDot"/>
            </a:ln>
          </c:spPr>
          <c:marker>
            <c:symbol val="none"/>
          </c:marker>
          <c:dLbls>
            <c:dLbl>
              <c:idx val="0"/>
              <c:layout>
                <c:manualLayout>
                  <c:x val="-5.1313199152097796E-2"/>
                  <c:y val="0.2198486481888331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F-FF5F-4ABE-9961-C1D9C872F810}"/>
                </c:ext>
              </c:extLst>
            </c:dLbl>
            <c:dLbl>
              <c:idx val="1"/>
              <c:delete val="1"/>
              <c:extLst>
                <c:ext xmlns:c15="http://schemas.microsoft.com/office/drawing/2012/chart" uri="{CE6537A1-D6FC-4f65-9D91-7224C49458BB}"/>
                <c:ext xmlns:c16="http://schemas.microsoft.com/office/drawing/2014/chart" uri="{C3380CC4-5D6E-409C-BE32-E72D297353CC}">
                  <c16:uniqueId val="{00000010-FF5F-4ABE-9961-C1D9C872F810}"/>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'F44'!$D$40:$D$41</c:f>
              <c:numCache>
                <c:formatCode>0.00%</c:formatCode>
                <c:ptCount val="2"/>
                <c:pt idx="0">
                  <c:v>4.4800000000000006E-2</c:v>
                </c:pt>
                <c:pt idx="1">
                  <c:v>4.4800000000000006E-2</c:v>
                </c:pt>
              </c:numCache>
            </c:numRef>
          </c:xVal>
          <c:yVal>
            <c:numRef>
              <c:f>'F44'!$C$40:$C$41</c:f>
              <c:numCache>
                <c:formatCode>General</c:formatCode>
                <c:ptCount val="2"/>
                <c:pt idx="0">
                  <c:v>1</c:v>
                </c:pt>
                <c:pt idx="1">
                  <c:v>0</c:v>
                </c:pt>
              </c:numCache>
            </c:numRef>
          </c:yVal>
          <c:smooth val="0"/>
          <c:extLst>
            <c:ext xmlns:c16="http://schemas.microsoft.com/office/drawing/2014/chart" uri="{C3380CC4-5D6E-409C-BE32-E72D297353CC}">
              <c16:uniqueId val="{00000011-FF5F-4ABE-9961-C1D9C872F810}"/>
            </c:ext>
          </c:extLst>
        </c:ser>
        <c:dLbls>
          <c:showLegendKey val="0"/>
          <c:showVal val="0"/>
          <c:showCatName val="0"/>
          <c:showSerName val="0"/>
          <c:showPercent val="0"/>
          <c:showBubbleSize val="0"/>
        </c:dLbls>
        <c:axId val="394368384"/>
        <c:axId val="39436805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394368056"/>
        <c:scaling>
          <c:orientation val="minMax"/>
          <c:max val="1"/>
        </c:scaling>
        <c:delete val="1"/>
        <c:axPos val="l"/>
        <c:numFmt formatCode="General" sourceLinked="1"/>
        <c:majorTickMark val="out"/>
        <c:minorTickMark val="none"/>
        <c:tickLblPos val="nextTo"/>
        <c:crossAx val="394368384"/>
        <c:crosses val="autoZero"/>
        <c:crossBetween val="midCat"/>
      </c:valAx>
      <c:valAx>
        <c:axId val="394368384"/>
        <c:scaling>
          <c:orientation val="minMax"/>
        </c:scaling>
        <c:delete val="1"/>
        <c:axPos val="b"/>
        <c:numFmt formatCode="0.00%" sourceLinked="1"/>
        <c:majorTickMark val="out"/>
        <c:minorTickMark val="none"/>
        <c:tickLblPos val="nextTo"/>
        <c:crossAx val="394368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'F45'!$B$6</c:f>
              <c:strCache>
                <c:ptCount val="1"/>
                <c:pt idx="0">
                  <c:v>Estado</c:v>
                </c:pt>
              </c:strCache>
            </c:strRef>
          </c:tx>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DB84-4792-B1AB-D6647B20C2BD}"/>
              </c:ext>
            </c:extLst>
          </c:dPt>
          <c:dPt>
            <c:idx val="3"/>
            <c:invertIfNegative val="0"/>
            <c:bubble3D val="0"/>
            <c:extLst>
              <c:ext xmlns:c16="http://schemas.microsoft.com/office/drawing/2014/chart" uri="{C3380CC4-5D6E-409C-BE32-E72D297353CC}">
                <c16:uniqueId val="{00000001-DB84-4792-B1AB-D6647B20C2BD}"/>
              </c:ext>
            </c:extLst>
          </c:dPt>
          <c:dPt>
            <c:idx val="4"/>
            <c:invertIfNegative val="0"/>
            <c:bubble3D val="0"/>
            <c:extLst>
              <c:ext xmlns:c16="http://schemas.microsoft.com/office/drawing/2014/chart" uri="{C3380CC4-5D6E-409C-BE32-E72D297353CC}">
                <c16:uniqueId val="{00000002-DB84-4792-B1AB-D6647B20C2BD}"/>
              </c:ext>
            </c:extLst>
          </c:dPt>
          <c:dPt>
            <c:idx val="9"/>
            <c:invertIfNegative val="0"/>
            <c:bubble3D val="0"/>
            <c:spPr>
              <a:solidFill>
                <a:srgbClr val="FBBB27"/>
              </a:solidFill>
              <a:ln>
                <a:noFill/>
              </a:ln>
              <a:effectLst/>
            </c:spPr>
            <c:extLst>
              <c:ext xmlns:c16="http://schemas.microsoft.com/office/drawing/2014/chart" uri="{C3380CC4-5D6E-409C-BE32-E72D297353CC}">
                <c16:uniqueId val="{00000004-DB84-4792-B1AB-D6647B20C2BD}"/>
              </c:ext>
            </c:extLst>
          </c:dPt>
          <c:dPt>
            <c:idx val="11"/>
            <c:invertIfNegative val="0"/>
            <c:bubble3D val="0"/>
            <c:extLst>
              <c:ext xmlns:c16="http://schemas.microsoft.com/office/drawing/2014/chart" uri="{C3380CC4-5D6E-409C-BE32-E72D297353CC}">
                <c16:uniqueId val="{00000005-DB84-4792-B1AB-D6647B20C2BD}"/>
              </c:ext>
            </c:extLst>
          </c:dPt>
          <c:dPt>
            <c:idx val="14"/>
            <c:invertIfNegative val="0"/>
            <c:bubble3D val="0"/>
            <c:extLst>
              <c:ext xmlns:c16="http://schemas.microsoft.com/office/drawing/2014/chart" uri="{C3380CC4-5D6E-409C-BE32-E72D297353CC}">
                <c16:uniqueId val="{00000006-DB84-4792-B1AB-D6647B20C2BD}"/>
              </c:ext>
            </c:extLst>
          </c:dPt>
          <c:dPt>
            <c:idx val="15"/>
            <c:invertIfNegative val="0"/>
            <c:bubble3D val="0"/>
            <c:extLst>
              <c:ext xmlns:c16="http://schemas.microsoft.com/office/drawing/2014/chart" uri="{C3380CC4-5D6E-409C-BE32-E72D297353CC}">
                <c16:uniqueId val="{00000007-DB84-4792-B1AB-D6647B20C2BD}"/>
              </c:ext>
            </c:extLst>
          </c:dPt>
          <c:dPt>
            <c:idx val="16"/>
            <c:invertIfNegative val="0"/>
            <c:bubble3D val="0"/>
            <c:extLst>
              <c:ext xmlns:c16="http://schemas.microsoft.com/office/drawing/2014/chart" uri="{C3380CC4-5D6E-409C-BE32-E72D297353CC}">
                <c16:uniqueId val="{00000008-DB84-4792-B1AB-D6647B20C2BD}"/>
              </c:ext>
            </c:extLst>
          </c:dPt>
          <c:dPt>
            <c:idx val="20"/>
            <c:invertIfNegative val="0"/>
            <c:bubble3D val="0"/>
            <c:extLst>
              <c:ext xmlns:c16="http://schemas.microsoft.com/office/drawing/2014/chart" uri="{C3380CC4-5D6E-409C-BE32-E72D297353CC}">
                <c16:uniqueId val="{00000009-DB84-4792-B1AB-D6647B20C2BD}"/>
              </c:ext>
            </c:extLst>
          </c:dPt>
          <c:dPt>
            <c:idx val="24"/>
            <c:invertIfNegative val="0"/>
            <c:bubble3D val="0"/>
            <c:extLst>
              <c:ext xmlns:c16="http://schemas.microsoft.com/office/drawing/2014/chart" uri="{C3380CC4-5D6E-409C-BE32-E72D297353CC}">
                <c16:uniqueId val="{0000000A-DB84-4792-B1AB-D6647B20C2BD}"/>
              </c:ext>
            </c:extLst>
          </c:dPt>
          <c:dPt>
            <c:idx val="25"/>
            <c:invertIfNegative val="0"/>
            <c:bubble3D val="0"/>
            <c:extLst>
              <c:ext xmlns:c16="http://schemas.microsoft.com/office/drawing/2014/chart" uri="{C3380CC4-5D6E-409C-BE32-E72D297353CC}">
                <c16:uniqueId val="{0000000B-DB84-4792-B1AB-D6647B20C2BD}"/>
              </c:ext>
            </c:extLst>
          </c:dPt>
          <c:dPt>
            <c:idx val="26"/>
            <c:invertIfNegative val="0"/>
            <c:bubble3D val="0"/>
            <c:extLst>
              <c:ext xmlns:c16="http://schemas.microsoft.com/office/drawing/2014/chart" uri="{C3380CC4-5D6E-409C-BE32-E72D297353CC}">
                <c16:uniqueId val="{0000000C-DB84-4792-B1AB-D6647B20C2BD}"/>
              </c:ext>
            </c:extLst>
          </c:dPt>
          <c:dPt>
            <c:idx val="29"/>
            <c:invertIfNegative val="0"/>
            <c:bubble3D val="0"/>
            <c:extLst>
              <c:ext xmlns:c16="http://schemas.microsoft.com/office/drawing/2014/chart" uri="{C3380CC4-5D6E-409C-BE32-E72D297353CC}">
                <c16:uniqueId val="{0000000D-DB84-4792-B1AB-D6647B20C2B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'F45'!$B$7:$B$38</c:f>
              <c:strCache>
                <c:ptCount val="32"/>
                <c:pt idx="0">
                  <c:v>Nuevo León</c:v>
                </c:pt>
                <c:pt idx="1">
                  <c:v>Quintana Roo</c:v>
                </c:pt>
                <c:pt idx="2">
                  <c:v>Tlaxcala</c:v>
                </c:pt>
                <c:pt idx="3">
                  <c:v>Tamaulipas</c:v>
                </c:pt>
                <c:pt idx="4">
                  <c:v>Michoacán</c:v>
                </c:pt>
                <c:pt idx="5">
                  <c:v>Ciudad de México</c:v>
                </c:pt>
                <c:pt idx="6">
                  <c:v>Oaxaca</c:v>
                </c:pt>
                <c:pt idx="7">
                  <c:v>San Luis Potosí</c:v>
                </c:pt>
                <c:pt idx="8">
                  <c:v>Puebla</c:v>
                </c:pt>
                <c:pt idx="9">
                  <c:v>Jalisco</c:v>
                </c:pt>
                <c:pt idx="10">
                  <c:v>Veracruz</c:v>
                </c:pt>
                <c:pt idx="11">
                  <c:v>Colima</c:v>
                </c:pt>
                <c:pt idx="12">
                  <c:v>Durango</c:v>
                </c:pt>
                <c:pt idx="13">
                  <c:v>Morelos</c:v>
                </c:pt>
                <c:pt idx="14">
                  <c:v>Chihuahua</c:v>
                </c:pt>
                <c:pt idx="15">
                  <c:v>Guerrero</c:v>
                </c:pt>
                <c:pt idx="16">
                  <c:v>Querétaro</c:v>
                </c:pt>
                <c:pt idx="17">
                  <c:v>Campeche</c:v>
                </c:pt>
                <c:pt idx="18">
                  <c:v>Zacatecas</c:v>
                </c:pt>
                <c:pt idx="19">
                  <c:v>Sonora</c:v>
                </c:pt>
                <c:pt idx="20">
                  <c:v>Estado de México</c:v>
                </c:pt>
                <c:pt idx="21">
                  <c:v>Aguascalientes</c:v>
                </c:pt>
                <c:pt idx="22">
                  <c:v>Nayarit</c:v>
                </c:pt>
                <c:pt idx="23">
                  <c:v>Baja California Sur</c:v>
                </c:pt>
                <c:pt idx="24">
                  <c:v>Baja California</c:v>
                </c:pt>
                <c:pt idx="25">
                  <c:v>Coahuila</c:v>
                </c:pt>
                <c:pt idx="26">
                  <c:v>Chiapas</c:v>
                </c:pt>
                <c:pt idx="27">
                  <c:v>Guanajuato</c:v>
                </c:pt>
                <c:pt idx="28">
                  <c:v>Sinaloa</c:v>
                </c:pt>
                <c:pt idx="29">
                  <c:v>Tabasco</c:v>
                </c:pt>
                <c:pt idx="30">
                  <c:v>Hidalgo</c:v>
                </c:pt>
                <c:pt idx="31">
                  <c:v>Yucatán</c:v>
                </c:pt>
              </c:strCache>
            </c:strRef>
          </c:cat>
          <c:val>
            <c:numRef>
              <c:f>'F45'!$C$7:$C$38</c:f>
              <c:numCache>
                <c:formatCode>0.00%</c:formatCode>
                <c:ptCount val="32"/>
                <c:pt idx="0">
                  <c:v>2.5290133481205707E-2</c:v>
                </c:pt>
                <c:pt idx="1">
                  <c:v>4.0844809244493047E-2</c:v>
                </c:pt>
                <c:pt idx="2">
                  <c:v>4.3758068556234236E-2</c:v>
                </c:pt>
                <c:pt idx="3">
                  <c:v>4.5311150153852051E-2</c:v>
                </c:pt>
                <c:pt idx="4">
                  <c:v>4.6299392246720278E-2</c:v>
                </c:pt>
                <c:pt idx="5">
                  <c:v>4.7457455941019015E-2</c:v>
                </c:pt>
                <c:pt idx="6">
                  <c:v>4.9628664619012698E-2</c:v>
                </c:pt>
                <c:pt idx="7">
                  <c:v>5.1001257811408095E-2</c:v>
                </c:pt>
                <c:pt idx="8">
                  <c:v>5.1875389893948874E-2</c:v>
                </c:pt>
                <c:pt idx="9">
                  <c:v>5.243223096372554E-2</c:v>
                </c:pt>
                <c:pt idx="10">
                  <c:v>5.7720798272539758E-2</c:v>
                </c:pt>
                <c:pt idx="11">
                  <c:v>5.959585904837756E-2</c:v>
                </c:pt>
                <c:pt idx="12">
                  <c:v>6.1026964287427307E-2</c:v>
                </c:pt>
                <c:pt idx="13">
                  <c:v>6.1609865297773028E-2</c:v>
                </c:pt>
                <c:pt idx="14">
                  <c:v>6.2757129907258874E-2</c:v>
                </c:pt>
                <c:pt idx="15">
                  <c:v>6.3095457320914455E-2</c:v>
                </c:pt>
                <c:pt idx="16">
                  <c:v>6.3513423235128513E-2</c:v>
                </c:pt>
                <c:pt idx="17">
                  <c:v>6.4575080755894992E-2</c:v>
                </c:pt>
                <c:pt idx="18">
                  <c:v>6.479149975201258E-2</c:v>
                </c:pt>
                <c:pt idx="19">
                  <c:v>6.8395154038133218E-2</c:v>
                </c:pt>
                <c:pt idx="20">
                  <c:v>6.917095134635616E-2</c:v>
                </c:pt>
                <c:pt idx="21">
                  <c:v>6.967446612050833E-2</c:v>
                </c:pt>
                <c:pt idx="22">
                  <c:v>7.0503467711310455E-2</c:v>
                </c:pt>
                <c:pt idx="23">
                  <c:v>7.4259702922855872E-2</c:v>
                </c:pt>
                <c:pt idx="24">
                  <c:v>7.6280981122383545E-2</c:v>
                </c:pt>
                <c:pt idx="25">
                  <c:v>7.7231535796881426E-2</c:v>
                </c:pt>
                <c:pt idx="26">
                  <c:v>7.860579017161437E-2</c:v>
                </c:pt>
                <c:pt idx="27">
                  <c:v>8.0237848274162263E-2</c:v>
                </c:pt>
                <c:pt idx="28">
                  <c:v>8.0428046192321898E-2</c:v>
                </c:pt>
                <c:pt idx="29">
                  <c:v>8.8097637889568634E-2</c:v>
                </c:pt>
                <c:pt idx="30">
                  <c:v>9.1331222369472539E-2</c:v>
                </c:pt>
                <c:pt idx="31">
                  <c:v>9.4088225647753432E-2</c:v>
                </c:pt>
              </c:numCache>
            </c:numRef>
          </c:val>
          <c:extLst>
            <c:ext xmlns:c16="http://schemas.microsoft.com/office/drawing/2014/chart" uri="{C3380CC4-5D6E-409C-BE32-E72D297353CC}">
              <c16:uniqueId val="{0000000E-DB84-4792-B1AB-D6647B20C2BD}"/>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'F45'!$B$40</c:f>
              <c:strCache>
                <c:ptCount val="1"/>
                <c:pt idx="0">
                  <c:v>Nacional</c:v>
                </c:pt>
              </c:strCache>
            </c:strRef>
          </c:tx>
          <c:spPr>
            <a:ln w="57150">
              <a:solidFill>
                <a:srgbClr val="FF6C37"/>
              </a:solidFill>
              <a:prstDash val="sysDot"/>
            </a:ln>
          </c:spPr>
          <c:marker>
            <c:symbol val="none"/>
          </c:marker>
          <c:dLbls>
            <c:dLbl>
              <c:idx val="0"/>
              <c:layout>
                <c:manualLayout>
                  <c:x val="-5.2350168350169136E-3"/>
                  <c:y val="0.2269432207537934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F-DB84-4792-B1AB-D6647B20C2BD}"/>
                </c:ext>
              </c:extLst>
            </c:dLbl>
            <c:dLbl>
              <c:idx val="1"/>
              <c:delete val="1"/>
              <c:extLst>
                <c:ext xmlns:c15="http://schemas.microsoft.com/office/drawing/2012/chart" uri="{CE6537A1-D6FC-4f65-9D91-7224C49458BB}"/>
                <c:ext xmlns:c16="http://schemas.microsoft.com/office/drawing/2014/chart" uri="{C3380CC4-5D6E-409C-BE32-E72D297353CC}">
                  <c16:uniqueId val="{00000010-DB84-4792-B1AB-D6647B20C2BD}"/>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'F45'!$D$40:$D$41</c:f>
              <c:numCache>
                <c:formatCode>0.00%</c:formatCode>
                <c:ptCount val="2"/>
                <c:pt idx="0">
                  <c:v>6.08E-2</c:v>
                </c:pt>
                <c:pt idx="1">
                  <c:v>6.08E-2</c:v>
                </c:pt>
              </c:numCache>
            </c:numRef>
          </c:xVal>
          <c:yVal>
            <c:numRef>
              <c:f>'F45'!$C$40:$C$41</c:f>
              <c:numCache>
                <c:formatCode>General</c:formatCode>
                <c:ptCount val="2"/>
                <c:pt idx="0">
                  <c:v>1</c:v>
                </c:pt>
                <c:pt idx="1">
                  <c:v>0</c:v>
                </c:pt>
              </c:numCache>
            </c:numRef>
          </c:yVal>
          <c:smooth val="0"/>
          <c:extLst>
            <c:ext xmlns:c16="http://schemas.microsoft.com/office/drawing/2014/chart" uri="{C3380CC4-5D6E-409C-BE32-E72D297353CC}">
              <c16:uniqueId val="{00000011-DB84-4792-B1AB-D6647B20C2BD}"/>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3"/>
            <c:invertIfNegative val="0"/>
            <c:bubble3D val="0"/>
            <c:extLst>
              <c:ext xmlns:c16="http://schemas.microsoft.com/office/drawing/2014/chart" uri="{C3380CC4-5D6E-409C-BE32-E72D297353CC}">
                <c16:uniqueId val="{00000000-3CFB-4BC9-94D2-9093F71DF891}"/>
              </c:ext>
            </c:extLst>
          </c:dPt>
          <c:dPt>
            <c:idx val="9"/>
            <c:invertIfNegative val="0"/>
            <c:bubble3D val="0"/>
            <c:spPr>
              <a:solidFill>
                <a:srgbClr val="FBBB27"/>
              </a:solidFill>
              <a:ln>
                <a:noFill/>
              </a:ln>
              <a:effectLst/>
            </c:spPr>
            <c:extLst>
              <c:ext xmlns:c16="http://schemas.microsoft.com/office/drawing/2014/chart" uri="{C3380CC4-5D6E-409C-BE32-E72D297353CC}">
                <c16:uniqueId val="{00000002-3CFB-4BC9-94D2-9093F71DF891}"/>
              </c:ext>
            </c:extLst>
          </c:dPt>
          <c:dPt>
            <c:idx val="10"/>
            <c:invertIfNegative val="0"/>
            <c:bubble3D val="0"/>
            <c:extLst>
              <c:ext xmlns:c16="http://schemas.microsoft.com/office/drawing/2014/chart" uri="{C3380CC4-5D6E-409C-BE32-E72D297353CC}">
                <c16:uniqueId val="{00000003-3CFB-4BC9-94D2-9093F71DF891}"/>
              </c:ext>
            </c:extLst>
          </c:dPt>
          <c:dPt>
            <c:idx val="12"/>
            <c:invertIfNegative val="0"/>
            <c:bubble3D val="0"/>
            <c:extLst>
              <c:ext xmlns:c16="http://schemas.microsoft.com/office/drawing/2014/chart" uri="{C3380CC4-5D6E-409C-BE32-E72D297353CC}">
                <c16:uniqueId val="{00000004-3CFB-4BC9-94D2-9093F71DF891}"/>
              </c:ext>
            </c:extLst>
          </c:dPt>
          <c:dPt>
            <c:idx val="14"/>
            <c:invertIfNegative val="0"/>
            <c:bubble3D val="0"/>
            <c:extLst>
              <c:ext xmlns:c16="http://schemas.microsoft.com/office/drawing/2014/chart" uri="{C3380CC4-5D6E-409C-BE32-E72D297353CC}">
                <c16:uniqueId val="{00000005-3CFB-4BC9-94D2-9093F71DF891}"/>
              </c:ext>
            </c:extLst>
          </c:dPt>
          <c:dPt>
            <c:idx val="16"/>
            <c:invertIfNegative val="0"/>
            <c:bubble3D val="0"/>
            <c:extLst>
              <c:ext xmlns:c16="http://schemas.microsoft.com/office/drawing/2014/chart" uri="{C3380CC4-5D6E-409C-BE32-E72D297353CC}">
                <c16:uniqueId val="{00000006-3CFB-4BC9-94D2-9093F71DF891}"/>
              </c:ext>
            </c:extLst>
          </c:dPt>
          <c:dPt>
            <c:idx val="17"/>
            <c:invertIfNegative val="0"/>
            <c:bubble3D val="0"/>
            <c:extLst>
              <c:ext xmlns:c16="http://schemas.microsoft.com/office/drawing/2014/chart" uri="{C3380CC4-5D6E-409C-BE32-E72D297353CC}">
                <c16:uniqueId val="{00000007-3CFB-4BC9-94D2-9093F71DF891}"/>
              </c:ext>
            </c:extLst>
          </c:dPt>
          <c:dPt>
            <c:idx val="22"/>
            <c:invertIfNegative val="0"/>
            <c:bubble3D val="0"/>
            <c:extLst>
              <c:ext xmlns:c16="http://schemas.microsoft.com/office/drawing/2014/chart" uri="{C3380CC4-5D6E-409C-BE32-E72D297353CC}">
                <c16:uniqueId val="{00000008-3CFB-4BC9-94D2-9093F71DF891}"/>
              </c:ext>
            </c:extLst>
          </c:dPt>
          <c:dPt>
            <c:idx val="24"/>
            <c:invertIfNegative val="0"/>
            <c:bubble3D val="0"/>
            <c:extLst>
              <c:ext xmlns:c16="http://schemas.microsoft.com/office/drawing/2014/chart" uri="{C3380CC4-5D6E-409C-BE32-E72D297353CC}">
                <c16:uniqueId val="{00000009-3CFB-4BC9-94D2-9093F71DF891}"/>
              </c:ext>
            </c:extLst>
          </c:dPt>
          <c:dPt>
            <c:idx val="25"/>
            <c:invertIfNegative val="0"/>
            <c:bubble3D val="0"/>
            <c:extLst>
              <c:ext xmlns:c16="http://schemas.microsoft.com/office/drawing/2014/chart" uri="{C3380CC4-5D6E-409C-BE32-E72D297353CC}">
                <c16:uniqueId val="{0000000A-3CFB-4BC9-94D2-9093F71DF891}"/>
              </c:ext>
            </c:extLst>
          </c:dPt>
          <c:dPt>
            <c:idx val="29"/>
            <c:invertIfNegative val="0"/>
            <c:bubble3D val="0"/>
            <c:extLst>
              <c:ext xmlns:c16="http://schemas.microsoft.com/office/drawing/2014/chart" uri="{C3380CC4-5D6E-409C-BE32-E72D297353CC}">
                <c16:uniqueId val="{0000000B-3CFB-4BC9-94D2-9093F71DF891}"/>
              </c:ext>
            </c:extLst>
          </c:dPt>
          <c:dPt>
            <c:idx val="31"/>
            <c:invertIfNegative val="0"/>
            <c:bubble3D val="0"/>
            <c:extLst>
              <c:ext xmlns:c16="http://schemas.microsoft.com/office/drawing/2014/chart" uri="{C3380CC4-5D6E-409C-BE32-E72D297353CC}">
                <c16:uniqueId val="{0000000C-3CFB-4BC9-94D2-9093F71DF89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'F46'!$B$7:$B$38</c:f>
              <c:strCache>
                <c:ptCount val="32"/>
                <c:pt idx="0">
                  <c:v>Nuevo León</c:v>
                </c:pt>
                <c:pt idx="1">
                  <c:v>Nayarit</c:v>
                </c:pt>
                <c:pt idx="2">
                  <c:v>Colima</c:v>
                </c:pt>
                <c:pt idx="3">
                  <c:v>Tabasco</c:v>
                </c:pt>
                <c:pt idx="4">
                  <c:v>Sonora</c:v>
                </c:pt>
                <c:pt idx="5">
                  <c:v>Campeche</c:v>
                </c:pt>
                <c:pt idx="6">
                  <c:v>Yucatán</c:v>
                </c:pt>
                <c:pt idx="7">
                  <c:v>Aguascalientes</c:v>
                </c:pt>
                <c:pt idx="8">
                  <c:v>Quintana Roo</c:v>
                </c:pt>
                <c:pt idx="9">
                  <c:v>Jalisco</c:v>
                </c:pt>
                <c:pt idx="10">
                  <c:v>Tlaxcala</c:v>
                </c:pt>
                <c:pt idx="11">
                  <c:v>Ciudad de México</c:v>
                </c:pt>
                <c:pt idx="12">
                  <c:v>Puebla</c:v>
                </c:pt>
                <c:pt idx="13">
                  <c:v>Durango</c:v>
                </c:pt>
                <c:pt idx="14">
                  <c:v>Veracruz</c:v>
                </c:pt>
                <c:pt idx="15">
                  <c:v>Morelos</c:v>
                </c:pt>
                <c:pt idx="16">
                  <c:v>Chihuahua</c:v>
                </c:pt>
                <c:pt idx="17">
                  <c:v>Sinaloa</c:v>
                </c:pt>
                <c:pt idx="18">
                  <c:v>Michoacán</c:v>
                </c:pt>
                <c:pt idx="19">
                  <c:v>Estado de México</c:v>
                </c:pt>
                <c:pt idx="20">
                  <c:v>Zacatecas</c:v>
                </c:pt>
                <c:pt idx="21">
                  <c:v>San Luis Potosí</c:v>
                </c:pt>
                <c:pt idx="22">
                  <c:v>Chiapas</c:v>
                </c:pt>
                <c:pt idx="23">
                  <c:v>Tamaulipas</c:v>
                </c:pt>
                <c:pt idx="24">
                  <c:v>Guanajuato</c:v>
                </c:pt>
                <c:pt idx="25">
                  <c:v>Coahuila</c:v>
                </c:pt>
                <c:pt idx="26">
                  <c:v>Oaxaca</c:v>
                </c:pt>
                <c:pt idx="27">
                  <c:v>Hidalgo</c:v>
                </c:pt>
                <c:pt idx="28">
                  <c:v>Baja California Sur</c:v>
                </c:pt>
                <c:pt idx="29">
                  <c:v>Baja California</c:v>
                </c:pt>
                <c:pt idx="30">
                  <c:v>Querétaro</c:v>
                </c:pt>
                <c:pt idx="31">
                  <c:v>Guerrero</c:v>
                </c:pt>
              </c:strCache>
            </c:strRef>
          </c:cat>
          <c:val>
            <c:numRef>
              <c:f>'F46'!$C$7:$C$38</c:f>
              <c:numCache>
                <c:formatCode>0.00%</c:formatCode>
                <c:ptCount val="32"/>
                <c:pt idx="0">
                  <c:v>1.9504006529158711E-2</c:v>
                </c:pt>
                <c:pt idx="1">
                  <c:v>2.1549886803891211E-2</c:v>
                </c:pt>
                <c:pt idx="2">
                  <c:v>3.2015729628461706E-2</c:v>
                </c:pt>
                <c:pt idx="3">
                  <c:v>3.2817662961850361E-2</c:v>
                </c:pt>
                <c:pt idx="4">
                  <c:v>3.413433204691934E-2</c:v>
                </c:pt>
                <c:pt idx="5">
                  <c:v>3.5103930497075483E-2</c:v>
                </c:pt>
                <c:pt idx="6">
                  <c:v>3.612821609956654E-2</c:v>
                </c:pt>
                <c:pt idx="7">
                  <c:v>3.6300960610378255E-2</c:v>
                </c:pt>
                <c:pt idx="8">
                  <c:v>3.6950588235294138E-2</c:v>
                </c:pt>
                <c:pt idx="9">
                  <c:v>3.7937059616736032E-2</c:v>
                </c:pt>
                <c:pt idx="10">
                  <c:v>3.9176202246547664E-2</c:v>
                </c:pt>
                <c:pt idx="11">
                  <c:v>3.9942045242101293E-2</c:v>
                </c:pt>
                <c:pt idx="12">
                  <c:v>4.1733667402116585E-2</c:v>
                </c:pt>
                <c:pt idx="13">
                  <c:v>4.3304767514773711E-2</c:v>
                </c:pt>
                <c:pt idx="14">
                  <c:v>4.3980980179840937E-2</c:v>
                </c:pt>
                <c:pt idx="15">
                  <c:v>4.4542009081016083E-2</c:v>
                </c:pt>
                <c:pt idx="16">
                  <c:v>4.4754253760640447E-2</c:v>
                </c:pt>
                <c:pt idx="17">
                  <c:v>4.5431880403797198E-2</c:v>
                </c:pt>
                <c:pt idx="18">
                  <c:v>4.8835925880889253E-2</c:v>
                </c:pt>
                <c:pt idx="19">
                  <c:v>4.9997662786892896E-2</c:v>
                </c:pt>
                <c:pt idx="20">
                  <c:v>5.1847392580329603E-2</c:v>
                </c:pt>
                <c:pt idx="21">
                  <c:v>5.3931969709829296E-2</c:v>
                </c:pt>
                <c:pt idx="22">
                  <c:v>5.4941565040650467E-2</c:v>
                </c:pt>
                <c:pt idx="23">
                  <c:v>5.677245463518335E-2</c:v>
                </c:pt>
                <c:pt idx="24">
                  <c:v>5.8989218457087919E-2</c:v>
                </c:pt>
                <c:pt idx="25">
                  <c:v>6.0687138373104382E-2</c:v>
                </c:pt>
                <c:pt idx="26">
                  <c:v>6.0928324047583228E-2</c:v>
                </c:pt>
                <c:pt idx="27">
                  <c:v>6.2560045210511409E-2</c:v>
                </c:pt>
                <c:pt idx="28">
                  <c:v>6.6572481337940817E-2</c:v>
                </c:pt>
                <c:pt idx="29">
                  <c:v>6.7608790994590884E-2</c:v>
                </c:pt>
                <c:pt idx="30">
                  <c:v>7.2088690316181731E-2</c:v>
                </c:pt>
                <c:pt idx="31">
                  <c:v>7.6675705247133796E-2</c:v>
                </c:pt>
              </c:numCache>
            </c:numRef>
          </c:val>
          <c:extLst>
            <c:ext xmlns:c16="http://schemas.microsoft.com/office/drawing/2014/chart" uri="{C3380CC4-5D6E-409C-BE32-E72D297353CC}">
              <c16:uniqueId val="{0000000D-3CFB-4BC9-94D2-9093F71DF891}"/>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'F46'!$B$40</c:f>
              <c:strCache>
                <c:ptCount val="1"/>
                <c:pt idx="0">
                  <c:v>Nacional</c:v>
                </c:pt>
              </c:strCache>
            </c:strRef>
          </c:tx>
          <c:spPr>
            <a:ln w="57150">
              <a:solidFill>
                <a:srgbClr val="FF6C37"/>
              </a:solidFill>
              <a:prstDash val="sysDot"/>
            </a:ln>
          </c:spPr>
          <c:marker>
            <c:symbol val="none"/>
          </c:marker>
          <c:dLbls>
            <c:dLbl>
              <c:idx val="0"/>
              <c:layout>
                <c:manualLayout>
                  <c:x val="-6.6666666666666763E-2"/>
                  <c:y val="0.22615716954625517"/>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E-3CFB-4BC9-94D2-9093F71DF891}"/>
                </c:ext>
              </c:extLst>
            </c:dLbl>
            <c:dLbl>
              <c:idx val="1"/>
              <c:delete val="1"/>
              <c:extLst>
                <c:ext xmlns:c15="http://schemas.microsoft.com/office/drawing/2012/chart" uri="{CE6537A1-D6FC-4f65-9D91-7224C49458BB}"/>
                <c:ext xmlns:c16="http://schemas.microsoft.com/office/drawing/2014/chart" uri="{C3380CC4-5D6E-409C-BE32-E72D297353CC}">
                  <c16:uniqueId val="{0000000F-3CFB-4BC9-94D2-9093F71DF891}"/>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'F46'!$D$40:$D$41</c:f>
              <c:numCache>
                <c:formatCode>0.00%</c:formatCode>
                <c:ptCount val="2"/>
                <c:pt idx="0">
                  <c:v>4.6900000000000004E-2</c:v>
                </c:pt>
                <c:pt idx="1">
                  <c:v>4.6900000000000004E-2</c:v>
                </c:pt>
              </c:numCache>
            </c:numRef>
          </c:xVal>
          <c:yVal>
            <c:numRef>
              <c:f>'F46'!$C$40:$C$41</c:f>
              <c:numCache>
                <c:formatCode>General</c:formatCode>
                <c:ptCount val="2"/>
                <c:pt idx="0">
                  <c:v>1</c:v>
                </c:pt>
                <c:pt idx="1">
                  <c:v>0</c:v>
                </c:pt>
              </c:numCache>
            </c:numRef>
          </c:yVal>
          <c:smooth val="0"/>
          <c:extLst>
            <c:ext xmlns:c16="http://schemas.microsoft.com/office/drawing/2014/chart" uri="{C3380CC4-5D6E-409C-BE32-E72D297353CC}">
              <c16:uniqueId val="{00000010-3CFB-4BC9-94D2-9093F71DF891}"/>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'F3'!$G$22</c:f>
              <c:strCache>
                <c:ptCount val="1"/>
                <c:pt idx="0">
                  <c:v>Jalisco</c:v>
                </c:pt>
              </c:strCache>
            </c:strRef>
          </c:tx>
          <c:spPr>
            <a:solidFill>
              <a:srgbClr val="FABB28"/>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'F3'!$H$21:$J$21</c:f>
              <c:strCache>
                <c:ptCount val="3"/>
                <c:pt idx="0">
                  <c:v>Muertes</c:v>
                </c:pt>
                <c:pt idx="1">
                  <c:v>Nacimientos</c:v>
                </c:pt>
                <c:pt idx="2">
                  <c:v>Sobrevivientes</c:v>
                </c:pt>
              </c:strCache>
            </c:strRef>
          </c:cat>
          <c:val>
            <c:numRef>
              <c:f>'F3'!$H$22:$J$22</c:f>
              <c:numCache>
                <c:formatCode>0.0%</c:formatCode>
                <c:ptCount val="3"/>
                <c:pt idx="0">
                  <c:v>0.18599026080000003</c:v>
                </c:pt>
                <c:pt idx="1">
                  <c:v>0.1145937373</c:v>
                </c:pt>
                <c:pt idx="2">
                  <c:v>0.81400973919999997</c:v>
                </c:pt>
              </c:numCache>
            </c:numRef>
          </c:val>
          <c:extLst>
            <c:ext xmlns:c16="http://schemas.microsoft.com/office/drawing/2014/chart" uri="{C3380CC4-5D6E-409C-BE32-E72D297353CC}">
              <c16:uniqueId val="{00000000-FCF3-407E-8710-99062DBF63A5}"/>
            </c:ext>
          </c:extLst>
        </c:ser>
        <c:ser>
          <c:idx val="1"/>
          <c:order val="1"/>
          <c:tx>
            <c:strRef>
              <c:f>'F3'!$G$23</c:f>
              <c:strCache>
                <c:ptCount val="1"/>
                <c:pt idx="0">
                  <c:v>Nacional</c:v>
                </c:pt>
              </c:strCache>
            </c:strRef>
          </c:tx>
          <c:spPr>
            <a:solidFill>
              <a:srgbClr val="7C868D"/>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'F3'!$H$21:$J$21</c:f>
              <c:strCache>
                <c:ptCount val="3"/>
                <c:pt idx="0">
                  <c:v>Muertes</c:v>
                </c:pt>
                <c:pt idx="1">
                  <c:v>Nacimientos</c:v>
                </c:pt>
                <c:pt idx="2">
                  <c:v>Sobrevivientes</c:v>
                </c:pt>
              </c:strCache>
            </c:strRef>
          </c:cat>
          <c:val>
            <c:numRef>
              <c:f>'F3'!$H$23:$J$23</c:f>
              <c:numCache>
                <c:formatCode>0.0%</c:formatCode>
                <c:ptCount val="3"/>
                <c:pt idx="0">
                  <c:v>0.20799709502948638</c:v>
                </c:pt>
                <c:pt idx="1">
                  <c:v>0.13106514995767088</c:v>
                </c:pt>
                <c:pt idx="2">
                  <c:v>0.79200290496962766</c:v>
                </c:pt>
              </c:numCache>
            </c:numRef>
          </c:val>
          <c:extLst>
            <c:ext xmlns:c16="http://schemas.microsoft.com/office/drawing/2014/chart" uri="{C3380CC4-5D6E-409C-BE32-E72D297353CC}">
              <c16:uniqueId val="{00000001-FCF3-407E-8710-99062DBF63A5}"/>
            </c:ext>
          </c:extLst>
        </c:ser>
        <c:dLbls>
          <c:dLblPos val="outEnd"/>
          <c:showLegendKey val="0"/>
          <c:showVal val="1"/>
          <c:showCatName val="0"/>
          <c:showSerName val="0"/>
          <c:showPercent val="0"/>
          <c:showBubbleSize val="0"/>
        </c:dLbls>
        <c:gapWidth val="75"/>
        <c:overlap val="-27"/>
        <c:axId val="422947824"/>
        <c:axId val="422948152"/>
      </c:barChart>
      <c:catAx>
        <c:axId val="42294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22948152"/>
        <c:crosses val="autoZero"/>
        <c:auto val="1"/>
        <c:lblAlgn val="ctr"/>
        <c:lblOffset val="100"/>
        <c:noMultiLvlLbl val="0"/>
      </c:catAx>
      <c:valAx>
        <c:axId val="422948152"/>
        <c:scaling>
          <c:orientation val="minMax"/>
        </c:scaling>
        <c:delete val="1"/>
        <c:axPos val="l"/>
        <c:numFmt formatCode="0.0%" sourceLinked="1"/>
        <c:majorTickMark val="none"/>
        <c:minorTickMark val="none"/>
        <c:tickLblPos val="nextTo"/>
        <c:crossAx val="42294782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chemeClr val="tx1">
              <a:lumMod val="65000"/>
              <a:lumOff val="35000"/>
            </a:schemeClr>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4"/>
            <c:invertIfNegative val="0"/>
            <c:bubble3D val="0"/>
            <c:extLst>
              <c:ext xmlns:c16="http://schemas.microsoft.com/office/drawing/2014/chart" uri="{C3380CC4-5D6E-409C-BE32-E72D297353CC}">
                <c16:uniqueId val="{00000000-3CB8-411D-9C3A-89B672D668BB}"/>
              </c:ext>
            </c:extLst>
          </c:dPt>
          <c:dPt>
            <c:idx val="5"/>
            <c:invertIfNegative val="0"/>
            <c:bubble3D val="0"/>
            <c:extLst>
              <c:ext xmlns:c16="http://schemas.microsoft.com/office/drawing/2014/chart" uri="{C3380CC4-5D6E-409C-BE32-E72D297353CC}">
                <c16:uniqueId val="{00000001-3CB8-411D-9C3A-89B672D668BB}"/>
              </c:ext>
            </c:extLst>
          </c:dPt>
          <c:dPt>
            <c:idx val="6"/>
            <c:invertIfNegative val="0"/>
            <c:bubble3D val="0"/>
            <c:extLst>
              <c:ext xmlns:c16="http://schemas.microsoft.com/office/drawing/2014/chart" uri="{C3380CC4-5D6E-409C-BE32-E72D297353CC}">
                <c16:uniqueId val="{00000002-3CB8-411D-9C3A-89B672D668BB}"/>
              </c:ext>
            </c:extLst>
          </c:dPt>
          <c:dPt>
            <c:idx val="8"/>
            <c:invertIfNegative val="0"/>
            <c:bubble3D val="0"/>
            <c:extLst>
              <c:ext xmlns:c16="http://schemas.microsoft.com/office/drawing/2014/chart" uri="{C3380CC4-5D6E-409C-BE32-E72D297353CC}">
                <c16:uniqueId val="{00000003-3CB8-411D-9C3A-89B672D668BB}"/>
              </c:ext>
            </c:extLst>
          </c:dPt>
          <c:dPt>
            <c:idx val="10"/>
            <c:invertIfNegative val="0"/>
            <c:bubble3D val="0"/>
            <c:extLst>
              <c:ext xmlns:c16="http://schemas.microsoft.com/office/drawing/2014/chart" uri="{C3380CC4-5D6E-409C-BE32-E72D297353CC}">
                <c16:uniqueId val="{00000004-3CB8-411D-9C3A-89B672D668BB}"/>
              </c:ext>
            </c:extLst>
          </c:dPt>
          <c:dPt>
            <c:idx val="18"/>
            <c:invertIfNegative val="0"/>
            <c:bubble3D val="0"/>
            <c:extLst>
              <c:ext xmlns:c16="http://schemas.microsoft.com/office/drawing/2014/chart" uri="{C3380CC4-5D6E-409C-BE32-E72D297353CC}">
                <c16:uniqueId val="{00000005-3CB8-411D-9C3A-89B672D668BB}"/>
              </c:ext>
            </c:extLst>
          </c:dPt>
          <c:dPt>
            <c:idx val="20"/>
            <c:invertIfNegative val="0"/>
            <c:bubble3D val="0"/>
            <c:extLst>
              <c:ext xmlns:c16="http://schemas.microsoft.com/office/drawing/2014/chart" uri="{C3380CC4-5D6E-409C-BE32-E72D297353CC}">
                <c16:uniqueId val="{00000006-3CB8-411D-9C3A-89B672D668BB}"/>
              </c:ext>
            </c:extLst>
          </c:dPt>
          <c:dPt>
            <c:idx val="21"/>
            <c:invertIfNegative val="0"/>
            <c:bubble3D val="0"/>
            <c:extLst>
              <c:ext xmlns:c16="http://schemas.microsoft.com/office/drawing/2014/chart" uri="{C3380CC4-5D6E-409C-BE32-E72D297353CC}">
                <c16:uniqueId val="{00000007-3CB8-411D-9C3A-89B672D668BB}"/>
              </c:ext>
            </c:extLst>
          </c:dPt>
          <c:dPt>
            <c:idx val="23"/>
            <c:invertIfNegative val="0"/>
            <c:bubble3D val="0"/>
            <c:extLst>
              <c:ext xmlns:c16="http://schemas.microsoft.com/office/drawing/2014/chart" uri="{C3380CC4-5D6E-409C-BE32-E72D297353CC}">
                <c16:uniqueId val="{00000008-3CB8-411D-9C3A-89B672D668BB}"/>
              </c:ext>
            </c:extLst>
          </c:dPt>
          <c:dPt>
            <c:idx val="27"/>
            <c:invertIfNegative val="0"/>
            <c:bubble3D val="0"/>
            <c:spPr>
              <a:solidFill>
                <a:srgbClr val="FBBB27"/>
              </a:solidFill>
              <a:ln>
                <a:noFill/>
              </a:ln>
              <a:effectLst/>
            </c:spPr>
            <c:extLst>
              <c:ext xmlns:c16="http://schemas.microsoft.com/office/drawing/2014/chart" uri="{C3380CC4-5D6E-409C-BE32-E72D297353CC}">
                <c16:uniqueId val="{0000000A-3CB8-411D-9C3A-89B672D668BB}"/>
              </c:ext>
            </c:extLst>
          </c:dPt>
          <c:dPt>
            <c:idx val="28"/>
            <c:invertIfNegative val="0"/>
            <c:bubble3D val="0"/>
            <c:extLst>
              <c:ext xmlns:c16="http://schemas.microsoft.com/office/drawing/2014/chart" uri="{C3380CC4-5D6E-409C-BE32-E72D297353CC}">
                <c16:uniqueId val="{0000000B-3CB8-411D-9C3A-89B672D668BB}"/>
              </c:ext>
            </c:extLst>
          </c:dPt>
          <c:dPt>
            <c:idx val="29"/>
            <c:invertIfNegative val="0"/>
            <c:bubble3D val="0"/>
            <c:extLst>
              <c:ext xmlns:c16="http://schemas.microsoft.com/office/drawing/2014/chart" uri="{C3380CC4-5D6E-409C-BE32-E72D297353CC}">
                <c16:uniqueId val="{0000000C-3CB8-411D-9C3A-89B672D668BB}"/>
              </c:ext>
            </c:extLst>
          </c:dPt>
          <c:dPt>
            <c:idx val="30"/>
            <c:invertIfNegative val="0"/>
            <c:bubble3D val="0"/>
            <c:extLst>
              <c:ext xmlns:c16="http://schemas.microsoft.com/office/drawing/2014/chart" uri="{C3380CC4-5D6E-409C-BE32-E72D297353CC}">
                <c16:uniqueId val="{0000000D-3CB8-411D-9C3A-89B672D668BB}"/>
              </c:ext>
            </c:extLst>
          </c:dPt>
          <c:dLbls>
            <c:dLbl>
              <c:idx val="12"/>
              <c:layout>
                <c:manualLayout>
                  <c:x val="-1.2828114478114478E-2"/>
                  <c:y val="-2.6274820136442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CB8-411D-9C3A-89B672D668BB}"/>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'F47'!$B$7:$B$38</c:f>
              <c:strCache>
                <c:ptCount val="32"/>
                <c:pt idx="0">
                  <c:v>Baja California Sur</c:v>
                </c:pt>
                <c:pt idx="1">
                  <c:v>Coahuila</c:v>
                </c:pt>
                <c:pt idx="2">
                  <c:v>Guanajuato</c:v>
                </c:pt>
                <c:pt idx="3">
                  <c:v>Durango</c:v>
                </c:pt>
                <c:pt idx="4">
                  <c:v>Sinaloa</c:v>
                </c:pt>
                <c:pt idx="5">
                  <c:v>Estado de México</c:v>
                </c:pt>
                <c:pt idx="6">
                  <c:v>Michoacán</c:v>
                </c:pt>
                <c:pt idx="7">
                  <c:v>Puebla</c:v>
                </c:pt>
                <c:pt idx="8">
                  <c:v>Hidalgo</c:v>
                </c:pt>
                <c:pt idx="9">
                  <c:v>Tlaxcala</c:v>
                </c:pt>
                <c:pt idx="10">
                  <c:v>Baja California</c:v>
                </c:pt>
                <c:pt idx="11">
                  <c:v>Nuevo León</c:v>
                </c:pt>
                <c:pt idx="12">
                  <c:v>Aguascalientes</c:v>
                </c:pt>
                <c:pt idx="13">
                  <c:v>Colima</c:v>
                </c:pt>
                <c:pt idx="14">
                  <c:v>Zacatecas</c:v>
                </c:pt>
                <c:pt idx="15">
                  <c:v>Nayarit</c:v>
                </c:pt>
                <c:pt idx="16">
                  <c:v>Sonora</c:v>
                </c:pt>
                <c:pt idx="17">
                  <c:v>Ciudad de México</c:v>
                </c:pt>
                <c:pt idx="18">
                  <c:v>Guerrero</c:v>
                </c:pt>
                <c:pt idx="19">
                  <c:v>Morelos</c:v>
                </c:pt>
                <c:pt idx="20">
                  <c:v>San Luis Potosí</c:v>
                </c:pt>
                <c:pt idx="21">
                  <c:v>Tamaulipas</c:v>
                </c:pt>
                <c:pt idx="22">
                  <c:v>Chihuahua</c:v>
                </c:pt>
                <c:pt idx="23">
                  <c:v>Querétaro</c:v>
                </c:pt>
                <c:pt idx="24">
                  <c:v>Tabasco</c:v>
                </c:pt>
                <c:pt idx="25">
                  <c:v>Veracruz</c:v>
                </c:pt>
                <c:pt idx="26">
                  <c:v>Oaxaca</c:v>
                </c:pt>
                <c:pt idx="27">
                  <c:v>Jalisco</c:v>
                </c:pt>
                <c:pt idx="28">
                  <c:v>Campeche</c:v>
                </c:pt>
                <c:pt idx="29">
                  <c:v>Yucatán</c:v>
                </c:pt>
                <c:pt idx="30">
                  <c:v>Quintana Roo</c:v>
                </c:pt>
                <c:pt idx="31">
                  <c:v>Chiapas</c:v>
                </c:pt>
              </c:strCache>
            </c:strRef>
          </c:cat>
          <c:val>
            <c:numRef>
              <c:f>'F47'!$C$7:$C$38</c:f>
              <c:numCache>
                <c:formatCode>0.00%</c:formatCode>
                <c:ptCount val="32"/>
                <c:pt idx="0">
                  <c:v>-3.779213864767119E-2</c:v>
                </c:pt>
                <c:pt idx="1">
                  <c:v>-1.5792930783363558E-2</c:v>
                </c:pt>
                <c:pt idx="2">
                  <c:v>-1.5406949517654735E-2</c:v>
                </c:pt>
                <c:pt idx="3">
                  <c:v>-1.3891739592857315E-2</c:v>
                </c:pt>
                <c:pt idx="4">
                  <c:v>-1.3158514859884446E-2</c:v>
                </c:pt>
                <c:pt idx="5">
                  <c:v>-1.298701298701296E-2</c:v>
                </c:pt>
                <c:pt idx="6">
                  <c:v>-6.5485581766684372E-3</c:v>
                </c:pt>
                <c:pt idx="7">
                  <c:v>-5.9838874634416542E-3</c:v>
                </c:pt>
                <c:pt idx="8">
                  <c:v>-5.924479795880888E-3</c:v>
                </c:pt>
                <c:pt idx="9">
                  <c:v>-5.7588597842835034E-3</c:v>
                </c:pt>
                <c:pt idx="10">
                  <c:v>-4.2011739165392801E-3</c:v>
                </c:pt>
                <c:pt idx="11">
                  <c:v>-3.4291390854993158E-3</c:v>
                </c:pt>
                <c:pt idx="12">
                  <c:v>-1.884609643230316E-3</c:v>
                </c:pt>
                <c:pt idx="13">
                  <c:v>-1.3885430831401761E-3</c:v>
                </c:pt>
                <c:pt idx="14">
                  <c:v>-1.1245377959060077E-3</c:v>
                </c:pt>
                <c:pt idx="15">
                  <c:v>1.8323276316925766E-3</c:v>
                </c:pt>
                <c:pt idx="16">
                  <c:v>3.1103760641995608E-3</c:v>
                </c:pt>
                <c:pt idx="17">
                  <c:v>3.278408119048966E-3</c:v>
                </c:pt>
                <c:pt idx="18">
                  <c:v>7.6072183630322924E-3</c:v>
                </c:pt>
                <c:pt idx="19">
                  <c:v>8.4905122799020412E-3</c:v>
                </c:pt>
                <c:pt idx="20">
                  <c:v>8.9687378142149065E-3</c:v>
                </c:pt>
                <c:pt idx="21">
                  <c:v>9.5160282597203747E-3</c:v>
                </c:pt>
                <c:pt idx="22">
                  <c:v>1.0250658343899365E-2</c:v>
                </c:pt>
                <c:pt idx="23">
                  <c:v>1.2159757166216506E-2</c:v>
                </c:pt>
                <c:pt idx="24">
                  <c:v>1.2618473445123608E-2</c:v>
                </c:pt>
                <c:pt idx="25">
                  <c:v>1.3575092904840531E-2</c:v>
                </c:pt>
                <c:pt idx="26">
                  <c:v>1.4244355442916266E-2</c:v>
                </c:pt>
                <c:pt idx="27">
                  <c:v>1.5063633292037429E-2</c:v>
                </c:pt>
                <c:pt idx="28">
                  <c:v>1.7875939849624069E-2</c:v>
                </c:pt>
                <c:pt idx="29">
                  <c:v>1.8484498399651505E-2</c:v>
                </c:pt>
                <c:pt idx="30">
                  <c:v>1.964074040302723E-2</c:v>
                </c:pt>
                <c:pt idx="31">
                  <c:v>5.2169911708032486E-2</c:v>
                </c:pt>
              </c:numCache>
            </c:numRef>
          </c:val>
          <c:extLst>
            <c:ext xmlns:c16="http://schemas.microsoft.com/office/drawing/2014/chart" uri="{C3380CC4-5D6E-409C-BE32-E72D297353CC}">
              <c16:uniqueId val="{0000000F-3CB8-411D-9C3A-89B672D668BB}"/>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'F47'!$B$40</c:f>
              <c:strCache>
                <c:ptCount val="1"/>
                <c:pt idx="0">
                  <c:v>Nacional</c:v>
                </c:pt>
              </c:strCache>
            </c:strRef>
          </c:tx>
          <c:spPr>
            <a:ln w="57150">
              <a:solidFill>
                <a:srgbClr val="FF6C37"/>
              </a:solidFill>
              <a:prstDash val="sysDot"/>
            </a:ln>
          </c:spPr>
          <c:marker>
            <c:symbol val="none"/>
          </c:marker>
          <c:dLbls>
            <c:dLbl>
              <c:idx val="0"/>
              <c:layout>
                <c:manualLayout>
                  <c:x val="-5.131313131313131E-2"/>
                  <c:y val="0.22315090696978143"/>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0-3CB8-411D-9C3A-89B672D668BB}"/>
                </c:ext>
              </c:extLst>
            </c:dLbl>
            <c:dLbl>
              <c:idx val="1"/>
              <c:delete val="1"/>
              <c:extLst>
                <c:ext xmlns:c15="http://schemas.microsoft.com/office/drawing/2012/chart" uri="{CE6537A1-D6FC-4f65-9D91-7224C49458BB}"/>
                <c:ext xmlns:c16="http://schemas.microsoft.com/office/drawing/2014/chart" uri="{C3380CC4-5D6E-409C-BE32-E72D297353CC}">
                  <c16:uniqueId val="{00000011-3CB8-411D-9C3A-89B672D668BB}"/>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'F47'!$D$40:$D$41</c:f>
              <c:numCache>
                <c:formatCode>0.00%</c:formatCode>
                <c:ptCount val="2"/>
                <c:pt idx="0">
                  <c:v>2.5399999999999999E-2</c:v>
                </c:pt>
                <c:pt idx="1">
                  <c:v>2.5399999999999999E-2</c:v>
                </c:pt>
              </c:numCache>
            </c:numRef>
          </c:xVal>
          <c:yVal>
            <c:numRef>
              <c:f>'F47'!$C$40:$C$41</c:f>
              <c:numCache>
                <c:formatCode>General</c:formatCode>
                <c:ptCount val="2"/>
                <c:pt idx="0">
                  <c:v>1</c:v>
                </c:pt>
                <c:pt idx="1">
                  <c:v>0</c:v>
                </c:pt>
              </c:numCache>
            </c:numRef>
          </c:yVal>
          <c:smooth val="0"/>
          <c:extLst>
            <c:ext xmlns:c16="http://schemas.microsoft.com/office/drawing/2014/chart" uri="{C3380CC4-5D6E-409C-BE32-E72D297353CC}">
              <c16:uniqueId val="{00000012-3CB8-411D-9C3A-89B672D668BB}"/>
            </c:ext>
          </c:extLst>
        </c:ser>
        <c:dLbls>
          <c:showLegendKey val="0"/>
          <c:showVal val="0"/>
          <c:showCatName val="0"/>
          <c:showSerName val="0"/>
          <c:showPercent val="0"/>
          <c:showBubbleSize val="0"/>
        </c:dLbls>
        <c:axId val="450158672"/>
        <c:axId val="44951589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0"/>
        <c:noMultiLvlLbl val="0"/>
      </c:catAx>
      <c:valAx>
        <c:axId val="449515896"/>
        <c:scaling>
          <c:orientation val="minMax"/>
          <c:max val="1"/>
        </c:scaling>
        <c:delete val="1"/>
        <c:axPos val="l"/>
        <c:numFmt formatCode="General" sourceLinked="1"/>
        <c:majorTickMark val="out"/>
        <c:minorTickMark val="none"/>
        <c:tickLblPos val="nextTo"/>
        <c:crossAx val="450158672"/>
        <c:crosses val="autoZero"/>
        <c:crossBetween val="midCat"/>
      </c:valAx>
      <c:valAx>
        <c:axId val="450158672"/>
        <c:scaling>
          <c:orientation val="minMax"/>
        </c:scaling>
        <c:delete val="1"/>
        <c:axPos val="b"/>
        <c:numFmt formatCode="0.00%" sourceLinked="1"/>
        <c:majorTickMark val="out"/>
        <c:minorTickMark val="none"/>
        <c:tickLblPos val="nextTo"/>
        <c:crossAx val="449515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97EA-465E-A816-AD16BB3A75D6}"/>
              </c:ext>
            </c:extLst>
          </c:dPt>
          <c:dPt>
            <c:idx val="3"/>
            <c:invertIfNegative val="0"/>
            <c:bubble3D val="0"/>
            <c:extLst>
              <c:ext xmlns:c16="http://schemas.microsoft.com/office/drawing/2014/chart" uri="{C3380CC4-5D6E-409C-BE32-E72D297353CC}">
                <c16:uniqueId val="{00000001-97EA-465E-A816-AD16BB3A75D6}"/>
              </c:ext>
            </c:extLst>
          </c:dPt>
          <c:dPt>
            <c:idx val="5"/>
            <c:invertIfNegative val="0"/>
            <c:bubble3D val="0"/>
            <c:extLst>
              <c:ext xmlns:c16="http://schemas.microsoft.com/office/drawing/2014/chart" uri="{C3380CC4-5D6E-409C-BE32-E72D297353CC}">
                <c16:uniqueId val="{00000002-97EA-465E-A816-AD16BB3A75D6}"/>
              </c:ext>
            </c:extLst>
          </c:dPt>
          <c:dPt>
            <c:idx val="12"/>
            <c:invertIfNegative val="0"/>
            <c:bubble3D val="0"/>
            <c:extLst>
              <c:ext xmlns:c16="http://schemas.microsoft.com/office/drawing/2014/chart" uri="{C3380CC4-5D6E-409C-BE32-E72D297353CC}">
                <c16:uniqueId val="{00000003-97EA-465E-A816-AD16BB3A75D6}"/>
              </c:ext>
            </c:extLst>
          </c:dPt>
          <c:dPt>
            <c:idx val="14"/>
            <c:invertIfNegative val="0"/>
            <c:bubble3D val="0"/>
            <c:extLst>
              <c:ext xmlns:c16="http://schemas.microsoft.com/office/drawing/2014/chart" uri="{C3380CC4-5D6E-409C-BE32-E72D297353CC}">
                <c16:uniqueId val="{00000004-97EA-465E-A816-AD16BB3A75D6}"/>
              </c:ext>
            </c:extLst>
          </c:dPt>
          <c:dPt>
            <c:idx val="15"/>
            <c:invertIfNegative val="0"/>
            <c:bubble3D val="0"/>
            <c:extLst>
              <c:ext xmlns:c16="http://schemas.microsoft.com/office/drawing/2014/chart" uri="{C3380CC4-5D6E-409C-BE32-E72D297353CC}">
                <c16:uniqueId val="{00000005-97EA-465E-A816-AD16BB3A75D6}"/>
              </c:ext>
            </c:extLst>
          </c:dPt>
          <c:dPt>
            <c:idx val="18"/>
            <c:invertIfNegative val="0"/>
            <c:bubble3D val="0"/>
            <c:extLst>
              <c:ext xmlns:c16="http://schemas.microsoft.com/office/drawing/2014/chart" uri="{C3380CC4-5D6E-409C-BE32-E72D297353CC}">
                <c16:uniqueId val="{00000006-97EA-465E-A816-AD16BB3A75D6}"/>
              </c:ext>
            </c:extLst>
          </c:dPt>
          <c:dPt>
            <c:idx val="21"/>
            <c:invertIfNegative val="0"/>
            <c:bubble3D val="0"/>
            <c:spPr>
              <a:solidFill>
                <a:srgbClr val="FBBB27"/>
              </a:solidFill>
              <a:ln>
                <a:noFill/>
              </a:ln>
              <a:effectLst/>
            </c:spPr>
            <c:extLst>
              <c:ext xmlns:c16="http://schemas.microsoft.com/office/drawing/2014/chart" uri="{C3380CC4-5D6E-409C-BE32-E72D297353CC}">
                <c16:uniqueId val="{00000008-97EA-465E-A816-AD16BB3A75D6}"/>
              </c:ext>
            </c:extLst>
          </c:dPt>
          <c:dPt>
            <c:idx val="23"/>
            <c:invertIfNegative val="0"/>
            <c:bubble3D val="0"/>
            <c:extLst>
              <c:ext xmlns:c16="http://schemas.microsoft.com/office/drawing/2014/chart" uri="{C3380CC4-5D6E-409C-BE32-E72D297353CC}">
                <c16:uniqueId val="{00000009-97EA-465E-A816-AD16BB3A75D6}"/>
              </c:ext>
            </c:extLst>
          </c:dPt>
          <c:dPt>
            <c:idx val="27"/>
            <c:invertIfNegative val="0"/>
            <c:bubble3D val="0"/>
            <c:extLst>
              <c:ext xmlns:c16="http://schemas.microsoft.com/office/drawing/2014/chart" uri="{C3380CC4-5D6E-409C-BE32-E72D297353CC}">
                <c16:uniqueId val="{0000000A-97EA-465E-A816-AD16BB3A75D6}"/>
              </c:ext>
            </c:extLst>
          </c:dPt>
          <c:dPt>
            <c:idx val="30"/>
            <c:invertIfNegative val="0"/>
            <c:bubble3D val="0"/>
            <c:extLst>
              <c:ext xmlns:c16="http://schemas.microsoft.com/office/drawing/2014/chart" uri="{C3380CC4-5D6E-409C-BE32-E72D297353CC}">
                <c16:uniqueId val="{0000000B-97EA-465E-A816-AD16BB3A75D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'F48'!$B$7:$B$38</c:f>
              <c:strCache>
                <c:ptCount val="32"/>
                <c:pt idx="0">
                  <c:v>Tlaxcala</c:v>
                </c:pt>
                <c:pt idx="1">
                  <c:v>Guanajuato</c:v>
                </c:pt>
                <c:pt idx="2">
                  <c:v>Quintana Roo</c:v>
                </c:pt>
                <c:pt idx="3">
                  <c:v>Morelos</c:v>
                </c:pt>
                <c:pt idx="4">
                  <c:v>Zacatecas</c:v>
                </c:pt>
                <c:pt idx="5">
                  <c:v>Nuevo León</c:v>
                </c:pt>
                <c:pt idx="6">
                  <c:v>Nayarit</c:v>
                </c:pt>
                <c:pt idx="7">
                  <c:v>Durango</c:v>
                </c:pt>
                <c:pt idx="8">
                  <c:v>Puebla</c:v>
                </c:pt>
                <c:pt idx="9">
                  <c:v>Sinaloa</c:v>
                </c:pt>
                <c:pt idx="10">
                  <c:v>Campeche</c:v>
                </c:pt>
                <c:pt idx="11">
                  <c:v>Yucatán</c:v>
                </c:pt>
                <c:pt idx="12">
                  <c:v>Querétaro</c:v>
                </c:pt>
                <c:pt idx="13">
                  <c:v>Ciudad de México</c:v>
                </c:pt>
                <c:pt idx="14">
                  <c:v>San Luis Potosí</c:v>
                </c:pt>
                <c:pt idx="15">
                  <c:v>Aguascalientes</c:v>
                </c:pt>
                <c:pt idx="16">
                  <c:v>Hidalgo</c:v>
                </c:pt>
                <c:pt idx="17">
                  <c:v>Tamaulipas</c:v>
                </c:pt>
                <c:pt idx="18">
                  <c:v>Estado de México</c:v>
                </c:pt>
                <c:pt idx="19">
                  <c:v>Oaxaca</c:v>
                </c:pt>
                <c:pt idx="20">
                  <c:v>Veracruz</c:v>
                </c:pt>
                <c:pt idx="21">
                  <c:v>Jalisco</c:v>
                </c:pt>
                <c:pt idx="22">
                  <c:v>Tabasco</c:v>
                </c:pt>
                <c:pt idx="23">
                  <c:v>Chiapas</c:v>
                </c:pt>
                <c:pt idx="24">
                  <c:v>Coahuila</c:v>
                </c:pt>
                <c:pt idx="25">
                  <c:v>Guerrero</c:v>
                </c:pt>
                <c:pt idx="26">
                  <c:v>Baja California Sur</c:v>
                </c:pt>
                <c:pt idx="27">
                  <c:v>Michoacán</c:v>
                </c:pt>
                <c:pt idx="28">
                  <c:v>Sonora</c:v>
                </c:pt>
                <c:pt idx="29">
                  <c:v>Baja California</c:v>
                </c:pt>
                <c:pt idx="30">
                  <c:v>Colima</c:v>
                </c:pt>
                <c:pt idx="31">
                  <c:v>Chihuahua</c:v>
                </c:pt>
              </c:strCache>
            </c:strRef>
          </c:cat>
          <c:val>
            <c:numRef>
              <c:f>'F48'!$C$7:$C$38</c:f>
              <c:numCache>
                <c:formatCode>0.00%</c:formatCode>
                <c:ptCount val="32"/>
                <c:pt idx="0">
                  <c:v>-1.0154559063301632E-2</c:v>
                </c:pt>
                <c:pt idx="1">
                  <c:v>-9.0624205979504442E-3</c:v>
                </c:pt>
                <c:pt idx="2">
                  <c:v>-8.7943640011028338E-3</c:v>
                </c:pt>
                <c:pt idx="3">
                  <c:v>1.1368480886728476E-4</c:v>
                </c:pt>
                <c:pt idx="4">
                  <c:v>3.6304194940222105E-3</c:v>
                </c:pt>
                <c:pt idx="5">
                  <c:v>3.8664825484501304E-3</c:v>
                </c:pt>
                <c:pt idx="6">
                  <c:v>6.6468876590403186E-3</c:v>
                </c:pt>
                <c:pt idx="7">
                  <c:v>6.795697309880078E-3</c:v>
                </c:pt>
                <c:pt idx="8">
                  <c:v>7.7404185280977502E-3</c:v>
                </c:pt>
                <c:pt idx="9">
                  <c:v>9.3463291815286398E-3</c:v>
                </c:pt>
                <c:pt idx="10">
                  <c:v>1.0097402283982263E-2</c:v>
                </c:pt>
                <c:pt idx="11">
                  <c:v>1.0145852408830629E-2</c:v>
                </c:pt>
                <c:pt idx="12">
                  <c:v>1.058752225463081E-2</c:v>
                </c:pt>
                <c:pt idx="13">
                  <c:v>1.0704685555798248E-2</c:v>
                </c:pt>
                <c:pt idx="14">
                  <c:v>1.1258829990720292E-2</c:v>
                </c:pt>
                <c:pt idx="15">
                  <c:v>1.6845228593695822E-2</c:v>
                </c:pt>
                <c:pt idx="16">
                  <c:v>1.7599727047851916E-2</c:v>
                </c:pt>
                <c:pt idx="17">
                  <c:v>1.8478470747248517E-2</c:v>
                </c:pt>
                <c:pt idx="18">
                  <c:v>2.1667438366390492E-2</c:v>
                </c:pt>
                <c:pt idx="19">
                  <c:v>2.2184251472427172E-2</c:v>
                </c:pt>
                <c:pt idx="20">
                  <c:v>2.2206174399711169E-2</c:v>
                </c:pt>
                <c:pt idx="21">
                  <c:v>2.2380001337830982E-2</c:v>
                </c:pt>
                <c:pt idx="22">
                  <c:v>2.2835764349308594E-2</c:v>
                </c:pt>
                <c:pt idx="23">
                  <c:v>2.314678051058236E-2</c:v>
                </c:pt>
                <c:pt idx="24">
                  <c:v>2.3975831745848528E-2</c:v>
                </c:pt>
                <c:pt idx="25">
                  <c:v>2.4580973464048507E-2</c:v>
                </c:pt>
                <c:pt idx="26">
                  <c:v>2.5938763720392864E-2</c:v>
                </c:pt>
                <c:pt idx="27">
                  <c:v>2.7271149841906313E-2</c:v>
                </c:pt>
                <c:pt idx="28">
                  <c:v>2.7680725798668034E-2</c:v>
                </c:pt>
                <c:pt idx="29">
                  <c:v>2.7816263455185002E-2</c:v>
                </c:pt>
                <c:pt idx="30">
                  <c:v>2.9438493367879532E-2</c:v>
                </c:pt>
                <c:pt idx="31">
                  <c:v>3.4102802651471018E-2</c:v>
                </c:pt>
              </c:numCache>
            </c:numRef>
          </c:val>
          <c:extLst>
            <c:ext xmlns:c16="http://schemas.microsoft.com/office/drawing/2014/chart" uri="{C3380CC4-5D6E-409C-BE32-E72D297353CC}">
              <c16:uniqueId val="{0000000C-97EA-465E-A816-AD16BB3A75D6}"/>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'F48'!$B$40</c:f>
              <c:strCache>
                <c:ptCount val="1"/>
                <c:pt idx="0">
                  <c:v>Nacional</c:v>
                </c:pt>
              </c:strCache>
            </c:strRef>
          </c:tx>
          <c:spPr>
            <a:ln w="57150">
              <a:solidFill>
                <a:srgbClr val="FF6C37"/>
              </a:solidFill>
              <a:prstDash val="sysDot"/>
            </a:ln>
          </c:spPr>
          <c:marker>
            <c:symbol val="none"/>
          </c:marker>
          <c:dLbls>
            <c:dLbl>
              <c:idx val="0"/>
              <c:layout>
                <c:manualLayout>
                  <c:x val="-5.9316498316498316E-2"/>
                  <c:y val="0.2431881441137439"/>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D-97EA-465E-A816-AD16BB3A75D6}"/>
                </c:ext>
              </c:extLst>
            </c:dLbl>
            <c:dLbl>
              <c:idx val="1"/>
              <c:delete val="1"/>
              <c:extLst>
                <c:ext xmlns:c15="http://schemas.microsoft.com/office/drawing/2012/chart" uri="{CE6537A1-D6FC-4f65-9D91-7224C49458BB}"/>
                <c:ext xmlns:c16="http://schemas.microsoft.com/office/drawing/2014/chart" uri="{C3380CC4-5D6E-409C-BE32-E72D297353CC}">
                  <c16:uniqueId val="{0000000E-97EA-465E-A816-AD16BB3A75D6}"/>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'F48'!$D$40:$D$41</c:f>
              <c:numCache>
                <c:formatCode>0.00%</c:formatCode>
                <c:ptCount val="2"/>
                <c:pt idx="0">
                  <c:v>1.1899999999999999E-2</c:v>
                </c:pt>
                <c:pt idx="1">
                  <c:v>1.1899999999999999E-2</c:v>
                </c:pt>
              </c:numCache>
            </c:numRef>
          </c:xVal>
          <c:yVal>
            <c:numRef>
              <c:f>'F48'!$C$40:$C$41</c:f>
              <c:numCache>
                <c:formatCode>General</c:formatCode>
                <c:ptCount val="2"/>
                <c:pt idx="0">
                  <c:v>1</c:v>
                </c:pt>
                <c:pt idx="1">
                  <c:v>0</c:v>
                </c:pt>
              </c:numCache>
            </c:numRef>
          </c:yVal>
          <c:smooth val="0"/>
          <c:extLst>
            <c:ext xmlns:c16="http://schemas.microsoft.com/office/drawing/2014/chart" uri="{C3380CC4-5D6E-409C-BE32-E72D297353CC}">
              <c16:uniqueId val="{0000000F-97EA-465E-A816-AD16BB3A75D6}"/>
            </c:ext>
          </c:extLst>
        </c:ser>
        <c:dLbls>
          <c:showLegendKey val="0"/>
          <c:showVal val="0"/>
          <c:showCatName val="0"/>
          <c:showSerName val="0"/>
          <c:showPercent val="0"/>
          <c:showBubbleSize val="0"/>
        </c:dLbls>
        <c:axId val="454604320"/>
        <c:axId val="454608912"/>
      </c:scatterChart>
      <c:valAx>
        <c:axId val="403253368"/>
        <c:scaling>
          <c:orientation val="minMax"/>
          <c:min val="-2.0000000000000004E-2"/>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54608912"/>
        <c:scaling>
          <c:orientation val="minMax"/>
          <c:max val="1"/>
        </c:scaling>
        <c:delete val="1"/>
        <c:axPos val="l"/>
        <c:numFmt formatCode="General" sourceLinked="1"/>
        <c:majorTickMark val="out"/>
        <c:minorTickMark val="none"/>
        <c:tickLblPos val="nextTo"/>
        <c:crossAx val="454604320"/>
        <c:crosses val="autoZero"/>
        <c:crossBetween val="midCat"/>
      </c:valAx>
      <c:valAx>
        <c:axId val="454604320"/>
        <c:scaling>
          <c:orientation val="minMax"/>
        </c:scaling>
        <c:delete val="1"/>
        <c:axPos val="b"/>
        <c:numFmt formatCode="0.00%" sourceLinked="1"/>
        <c:majorTickMark val="out"/>
        <c:minorTickMark val="none"/>
        <c:tickLblPos val="nextTo"/>
        <c:crossAx val="4546089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BF9E-482B-8DF4-116F09B01C7B}"/>
              </c:ext>
            </c:extLst>
          </c:dPt>
          <c:dPt>
            <c:idx val="2"/>
            <c:invertIfNegative val="0"/>
            <c:bubble3D val="0"/>
            <c:extLst>
              <c:ext xmlns:c16="http://schemas.microsoft.com/office/drawing/2014/chart" uri="{C3380CC4-5D6E-409C-BE32-E72D297353CC}">
                <c16:uniqueId val="{00000001-BF9E-482B-8DF4-116F09B01C7B}"/>
              </c:ext>
            </c:extLst>
          </c:dPt>
          <c:dPt>
            <c:idx val="4"/>
            <c:invertIfNegative val="0"/>
            <c:bubble3D val="0"/>
            <c:extLst>
              <c:ext xmlns:c16="http://schemas.microsoft.com/office/drawing/2014/chart" uri="{C3380CC4-5D6E-409C-BE32-E72D297353CC}">
                <c16:uniqueId val="{00000002-BF9E-482B-8DF4-116F09B01C7B}"/>
              </c:ext>
            </c:extLst>
          </c:dPt>
          <c:dPt>
            <c:idx val="9"/>
            <c:invertIfNegative val="0"/>
            <c:bubble3D val="0"/>
            <c:extLst>
              <c:ext xmlns:c16="http://schemas.microsoft.com/office/drawing/2014/chart" uri="{C3380CC4-5D6E-409C-BE32-E72D297353CC}">
                <c16:uniqueId val="{00000003-BF9E-482B-8DF4-116F09B01C7B}"/>
              </c:ext>
            </c:extLst>
          </c:dPt>
          <c:dPt>
            <c:idx val="11"/>
            <c:invertIfNegative val="0"/>
            <c:bubble3D val="0"/>
            <c:extLst>
              <c:ext xmlns:c16="http://schemas.microsoft.com/office/drawing/2014/chart" uri="{C3380CC4-5D6E-409C-BE32-E72D297353CC}">
                <c16:uniqueId val="{00000004-BF9E-482B-8DF4-116F09B01C7B}"/>
              </c:ext>
            </c:extLst>
          </c:dPt>
          <c:dPt>
            <c:idx val="12"/>
            <c:invertIfNegative val="0"/>
            <c:bubble3D val="0"/>
            <c:extLst>
              <c:ext xmlns:c16="http://schemas.microsoft.com/office/drawing/2014/chart" uri="{C3380CC4-5D6E-409C-BE32-E72D297353CC}">
                <c16:uniqueId val="{00000005-BF9E-482B-8DF4-116F09B01C7B}"/>
              </c:ext>
            </c:extLst>
          </c:dPt>
          <c:dPt>
            <c:idx val="13"/>
            <c:invertIfNegative val="0"/>
            <c:bubble3D val="0"/>
            <c:spPr>
              <a:solidFill>
                <a:srgbClr val="FBBB27"/>
              </a:solidFill>
              <a:ln>
                <a:noFill/>
              </a:ln>
              <a:effectLst/>
            </c:spPr>
            <c:extLst>
              <c:ext xmlns:c16="http://schemas.microsoft.com/office/drawing/2014/chart" uri="{C3380CC4-5D6E-409C-BE32-E72D297353CC}">
                <c16:uniqueId val="{00000007-BF9E-482B-8DF4-116F09B01C7B}"/>
              </c:ext>
            </c:extLst>
          </c:dPt>
          <c:dPt>
            <c:idx val="20"/>
            <c:invertIfNegative val="0"/>
            <c:bubble3D val="0"/>
            <c:extLst>
              <c:ext xmlns:c16="http://schemas.microsoft.com/office/drawing/2014/chart" uri="{C3380CC4-5D6E-409C-BE32-E72D297353CC}">
                <c16:uniqueId val="{00000008-BF9E-482B-8DF4-116F09B01C7B}"/>
              </c:ext>
            </c:extLst>
          </c:dPt>
          <c:dPt>
            <c:idx val="22"/>
            <c:invertIfNegative val="0"/>
            <c:bubble3D val="0"/>
            <c:extLst>
              <c:ext xmlns:c16="http://schemas.microsoft.com/office/drawing/2014/chart" uri="{C3380CC4-5D6E-409C-BE32-E72D297353CC}">
                <c16:uniqueId val="{00000009-BF9E-482B-8DF4-116F09B01C7B}"/>
              </c:ext>
            </c:extLst>
          </c:dPt>
          <c:dPt>
            <c:idx val="24"/>
            <c:invertIfNegative val="0"/>
            <c:bubble3D val="0"/>
            <c:extLst>
              <c:ext xmlns:c16="http://schemas.microsoft.com/office/drawing/2014/chart" uri="{C3380CC4-5D6E-409C-BE32-E72D297353CC}">
                <c16:uniqueId val="{0000000A-BF9E-482B-8DF4-116F09B01C7B}"/>
              </c:ext>
            </c:extLst>
          </c:dPt>
          <c:dPt>
            <c:idx val="25"/>
            <c:invertIfNegative val="0"/>
            <c:bubble3D val="0"/>
            <c:extLst>
              <c:ext xmlns:c16="http://schemas.microsoft.com/office/drawing/2014/chart" uri="{C3380CC4-5D6E-409C-BE32-E72D297353CC}">
                <c16:uniqueId val="{0000000B-BF9E-482B-8DF4-116F09B01C7B}"/>
              </c:ext>
            </c:extLst>
          </c:dPt>
          <c:dPt>
            <c:idx val="29"/>
            <c:invertIfNegative val="0"/>
            <c:bubble3D val="0"/>
            <c:extLst>
              <c:ext xmlns:c16="http://schemas.microsoft.com/office/drawing/2014/chart" uri="{C3380CC4-5D6E-409C-BE32-E72D297353CC}">
                <c16:uniqueId val="{0000000C-BF9E-482B-8DF4-116F09B01C7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'F49'!$B$7:$B$38</c:f>
              <c:strCache>
                <c:ptCount val="32"/>
                <c:pt idx="0">
                  <c:v>Durango</c:v>
                </c:pt>
                <c:pt idx="1">
                  <c:v>Guanajuato</c:v>
                </c:pt>
                <c:pt idx="2">
                  <c:v>Chiapas</c:v>
                </c:pt>
                <c:pt idx="3">
                  <c:v>Veracruz</c:v>
                </c:pt>
                <c:pt idx="4">
                  <c:v>Puebla</c:v>
                </c:pt>
                <c:pt idx="5">
                  <c:v>Aguascalientes</c:v>
                </c:pt>
                <c:pt idx="6">
                  <c:v>Oaxaca</c:v>
                </c:pt>
                <c:pt idx="7">
                  <c:v>Zacatecas</c:v>
                </c:pt>
                <c:pt idx="8">
                  <c:v>Ciudad de México</c:v>
                </c:pt>
                <c:pt idx="9">
                  <c:v>Yucatán</c:v>
                </c:pt>
                <c:pt idx="10">
                  <c:v>Campeche</c:v>
                </c:pt>
                <c:pt idx="11">
                  <c:v>Baja California Sur</c:v>
                </c:pt>
                <c:pt idx="12">
                  <c:v>Nuevo León</c:v>
                </c:pt>
                <c:pt idx="13">
                  <c:v>Jalisco</c:v>
                </c:pt>
                <c:pt idx="14">
                  <c:v>Estado de México</c:v>
                </c:pt>
                <c:pt idx="15">
                  <c:v>Sinaloa</c:v>
                </c:pt>
                <c:pt idx="16">
                  <c:v>Hidalgo</c:v>
                </c:pt>
                <c:pt idx="17">
                  <c:v>San Luis Potosí</c:v>
                </c:pt>
                <c:pt idx="18">
                  <c:v>Quintana Roo</c:v>
                </c:pt>
                <c:pt idx="19">
                  <c:v>Querétaro</c:v>
                </c:pt>
                <c:pt idx="20">
                  <c:v>Morelos</c:v>
                </c:pt>
                <c:pt idx="21">
                  <c:v>Tabasco</c:v>
                </c:pt>
                <c:pt idx="22">
                  <c:v>Michoacán</c:v>
                </c:pt>
                <c:pt idx="23">
                  <c:v>Chihuahua</c:v>
                </c:pt>
                <c:pt idx="24">
                  <c:v>Coahuila</c:v>
                </c:pt>
                <c:pt idx="25">
                  <c:v>Tlaxcala</c:v>
                </c:pt>
                <c:pt idx="26">
                  <c:v>Tamaulipas</c:v>
                </c:pt>
                <c:pt idx="27">
                  <c:v>Sonora</c:v>
                </c:pt>
                <c:pt idx="28">
                  <c:v>Baja California</c:v>
                </c:pt>
                <c:pt idx="29">
                  <c:v>Guerrero</c:v>
                </c:pt>
                <c:pt idx="30">
                  <c:v>Nayarit</c:v>
                </c:pt>
                <c:pt idx="31">
                  <c:v>Colima</c:v>
                </c:pt>
              </c:strCache>
            </c:strRef>
          </c:cat>
          <c:val>
            <c:numRef>
              <c:f>'F49'!$C$7:$C$38</c:f>
              <c:numCache>
                <c:formatCode>0.00%</c:formatCode>
                <c:ptCount val="32"/>
                <c:pt idx="0">
                  <c:v>1.4672866469400194E-2</c:v>
                </c:pt>
                <c:pt idx="1">
                  <c:v>2.0533237486982353E-2</c:v>
                </c:pt>
                <c:pt idx="2">
                  <c:v>2.3172838929622273E-2</c:v>
                </c:pt>
                <c:pt idx="3">
                  <c:v>2.7369002670595766E-2</c:v>
                </c:pt>
                <c:pt idx="4">
                  <c:v>2.8045952214012231E-2</c:v>
                </c:pt>
                <c:pt idx="5">
                  <c:v>3.1224840810949249E-2</c:v>
                </c:pt>
                <c:pt idx="6">
                  <c:v>3.1949746586146729E-2</c:v>
                </c:pt>
                <c:pt idx="7">
                  <c:v>3.2492529679381869E-2</c:v>
                </c:pt>
                <c:pt idx="8">
                  <c:v>3.5438779114077015E-2</c:v>
                </c:pt>
                <c:pt idx="9">
                  <c:v>3.5569442330590784E-2</c:v>
                </c:pt>
                <c:pt idx="10">
                  <c:v>3.6487943314690158E-2</c:v>
                </c:pt>
                <c:pt idx="11">
                  <c:v>3.7306539319576185E-2</c:v>
                </c:pt>
                <c:pt idx="12">
                  <c:v>3.807322485207109E-2</c:v>
                </c:pt>
                <c:pt idx="13">
                  <c:v>4.3077820940708625E-2</c:v>
                </c:pt>
                <c:pt idx="14">
                  <c:v>4.3501276113054065E-2</c:v>
                </c:pt>
                <c:pt idx="15">
                  <c:v>4.3671243182245544E-2</c:v>
                </c:pt>
                <c:pt idx="16">
                  <c:v>4.4619398204454486E-2</c:v>
                </c:pt>
                <c:pt idx="17">
                  <c:v>4.4810750279955167E-2</c:v>
                </c:pt>
                <c:pt idx="18">
                  <c:v>4.5819516375423933E-2</c:v>
                </c:pt>
                <c:pt idx="19">
                  <c:v>4.7763386672369394E-2</c:v>
                </c:pt>
                <c:pt idx="20">
                  <c:v>4.7817690952041685E-2</c:v>
                </c:pt>
                <c:pt idx="21">
                  <c:v>4.8411731548993607E-2</c:v>
                </c:pt>
                <c:pt idx="22">
                  <c:v>4.9580606507512261E-2</c:v>
                </c:pt>
                <c:pt idx="23">
                  <c:v>5.1942198552204402E-2</c:v>
                </c:pt>
                <c:pt idx="24">
                  <c:v>5.3285522187359956E-2</c:v>
                </c:pt>
                <c:pt idx="25">
                  <c:v>5.4223791527590097E-2</c:v>
                </c:pt>
                <c:pt idx="26">
                  <c:v>6.018552602517846E-2</c:v>
                </c:pt>
                <c:pt idx="27">
                  <c:v>6.2413212804502419E-2</c:v>
                </c:pt>
                <c:pt idx="28">
                  <c:v>6.28190099960311E-2</c:v>
                </c:pt>
                <c:pt idx="29">
                  <c:v>6.7981762352284342E-2</c:v>
                </c:pt>
                <c:pt idx="30">
                  <c:v>6.8336335090382741E-2</c:v>
                </c:pt>
                <c:pt idx="31">
                  <c:v>7.4430046364459365E-2</c:v>
                </c:pt>
              </c:numCache>
            </c:numRef>
          </c:val>
          <c:extLst>
            <c:ext xmlns:c16="http://schemas.microsoft.com/office/drawing/2014/chart" uri="{C3380CC4-5D6E-409C-BE32-E72D297353CC}">
              <c16:uniqueId val="{0000000D-BF9E-482B-8DF4-116F09B01C7B}"/>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'F49'!$B$40</c:f>
              <c:strCache>
                <c:ptCount val="1"/>
                <c:pt idx="0">
                  <c:v>Nacional</c:v>
                </c:pt>
              </c:strCache>
            </c:strRef>
          </c:tx>
          <c:spPr>
            <a:ln w="57150">
              <a:solidFill>
                <a:srgbClr val="FF6C37"/>
              </a:solidFill>
              <a:prstDash val="sysDot"/>
            </a:ln>
          </c:spPr>
          <c:marker>
            <c:symbol val="none"/>
          </c:marker>
          <c:dPt>
            <c:idx val="0"/>
            <c:bubble3D val="0"/>
            <c:extLst>
              <c:ext xmlns:c16="http://schemas.microsoft.com/office/drawing/2014/chart" uri="{C3380CC4-5D6E-409C-BE32-E72D297353CC}">
                <c16:uniqueId val="{0000000E-BF9E-482B-8DF4-116F09B01C7B}"/>
              </c:ext>
            </c:extLst>
          </c:dPt>
          <c:dLbls>
            <c:dLbl>
              <c:idx val="0"/>
              <c:layout>
                <c:manualLayout>
                  <c:x val="-5.8617003367003366E-2"/>
                  <c:y val="0.33392884163277331"/>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E-BF9E-482B-8DF4-116F09B01C7B}"/>
                </c:ext>
              </c:extLst>
            </c:dLbl>
            <c:dLbl>
              <c:idx val="1"/>
              <c:delete val="1"/>
              <c:extLst>
                <c:ext xmlns:c15="http://schemas.microsoft.com/office/drawing/2012/chart" uri="{CE6537A1-D6FC-4f65-9D91-7224C49458BB}"/>
                <c:ext xmlns:c16="http://schemas.microsoft.com/office/drawing/2014/chart" uri="{C3380CC4-5D6E-409C-BE32-E72D297353CC}">
                  <c16:uniqueId val="{0000000F-BF9E-482B-8DF4-116F09B01C7B}"/>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'F49'!$D$40:$D$41</c:f>
              <c:numCache>
                <c:formatCode>0.00%</c:formatCode>
                <c:ptCount val="2"/>
                <c:pt idx="0">
                  <c:v>4.07E-2</c:v>
                </c:pt>
                <c:pt idx="1">
                  <c:v>4.07E-2</c:v>
                </c:pt>
              </c:numCache>
            </c:numRef>
          </c:xVal>
          <c:yVal>
            <c:numRef>
              <c:f>'F49'!$C$40:$C$41</c:f>
              <c:numCache>
                <c:formatCode>General</c:formatCode>
                <c:ptCount val="2"/>
                <c:pt idx="0">
                  <c:v>1</c:v>
                </c:pt>
                <c:pt idx="1">
                  <c:v>0</c:v>
                </c:pt>
              </c:numCache>
            </c:numRef>
          </c:yVal>
          <c:smooth val="0"/>
          <c:extLst>
            <c:ext xmlns:c16="http://schemas.microsoft.com/office/drawing/2014/chart" uri="{C3380CC4-5D6E-409C-BE32-E72D297353CC}">
              <c16:uniqueId val="{00000010-BF9E-482B-8DF4-116F09B01C7B}"/>
            </c:ext>
          </c:extLst>
        </c:ser>
        <c:dLbls>
          <c:showLegendKey val="0"/>
          <c:showVal val="0"/>
          <c:showCatName val="0"/>
          <c:showSerName val="0"/>
          <c:showPercent val="0"/>
          <c:showBubbleSize val="0"/>
        </c:dLbls>
        <c:axId val="448630488"/>
        <c:axId val="44863147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1472"/>
        <c:scaling>
          <c:orientation val="minMax"/>
          <c:max val="1"/>
        </c:scaling>
        <c:delete val="1"/>
        <c:axPos val="l"/>
        <c:numFmt formatCode="General" sourceLinked="1"/>
        <c:majorTickMark val="out"/>
        <c:minorTickMark val="none"/>
        <c:tickLblPos val="nextTo"/>
        <c:crossAx val="448630488"/>
        <c:crosses val="autoZero"/>
        <c:crossBetween val="midCat"/>
      </c:valAx>
      <c:valAx>
        <c:axId val="448630488"/>
        <c:scaling>
          <c:orientation val="minMax"/>
        </c:scaling>
        <c:delete val="1"/>
        <c:axPos val="b"/>
        <c:numFmt formatCode="0.00%" sourceLinked="1"/>
        <c:majorTickMark val="out"/>
        <c:minorTickMark val="none"/>
        <c:tickLblPos val="nextTo"/>
        <c:crossAx val="448631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'F50'!$A$7:$B$7</c:f>
              <c:strCache>
                <c:ptCount val="2"/>
                <c:pt idx="0">
                  <c:v>enero</c:v>
                </c:pt>
                <c:pt idx="1">
                  <c:v>2021</c:v>
                </c:pt>
              </c:strCache>
            </c:strRef>
          </c:tx>
          <c:spPr>
            <a:solidFill>
              <a:srgbClr val="AFB7BC"/>
            </a:solidFill>
          </c:spPr>
          <c:invertIfNegative val="0"/>
          <c:dPt>
            <c:idx val="24"/>
            <c:invertIfNegative val="0"/>
            <c:bubble3D val="0"/>
            <c:spPr>
              <a:solidFill>
                <a:srgbClr val="303233"/>
              </a:solidFill>
            </c:spPr>
            <c:extLst>
              <c:ext xmlns:c16="http://schemas.microsoft.com/office/drawing/2014/chart" uri="{C3380CC4-5D6E-409C-BE32-E72D297353CC}">
                <c16:uniqueId val="{00000001-640B-4E63-A267-5B2B42B75813}"/>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'F50'!$C$6:$E$6</c:f>
              <c:strCache>
                <c:ptCount val="3"/>
                <c:pt idx="0">
                  <c:v>Regular</c:v>
                </c:pt>
                <c:pt idx="1">
                  <c:v>Premium</c:v>
                </c:pt>
                <c:pt idx="2">
                  <c:v>Diésel</c:v>
                </c:pt>
              </c:strCache>
            </c:strRef>
          </c:cat>
          <c:val>
            <c:numRef>
              <c:f>'F50'!$C$7:$E$7</c:f>
              <c:numCache>
                <c:formatCode>0.00</c:formatCode>
                <c:ptCount val="3"/>
                <c:pt idx="0">
                  <c:v>19.5306751123167</c:v>
                </c:pt>
                <c:pt idx="1">
                  <c:v>19.993921882146999</c:v>
                </c:pt>
                <c:pt idx="2">
                  <c:v>20.0398998608654</c:v>
                </c:pt>
              </c:numCache>
            </c:numRef>
          </c:val>
          <c:extLst>
            <c:ext xmlns:c16="http://schemas.microsoft.com/office/drawing/2014/chart" uri="{C3380CC4-5D6E-409C-BE32-E72D297353CC}">
              <c16:uniqueId val="{00000002-640B-4E63-A267-5B2B42B75813}"/>
            </c:ext>
          </c:extLst>
        </c:ser>
        <c:ser>
          <c:idx val="1"/>
          <c:order val="1"/>
          <c:tx>
            <c:strRef>
              <c:f>'F50'!$A$8:$B$8</c:f>
              <c:strCache>
                <c:ptCount val="2"/>
                <c:pt idx="0">
                  <c:v>febrero</c:v>
                </c:pt>
                <c:pt idx="1">
                  <c:v>2021</c:v>
                </c:pt>
              </c:strCache>
            </c:strRef>
          </c:tx>
          <c:spPr>
            <a:solidFill>
              <a:srgbClr val="FFC000"/>
            </a:solidFill>
          </c:spPr>
          <c:invertIfNegative val="0"/>
          <c:dPt>
            <c:idx val="24"/>
            <c:invertIfNegative val="0"/>
            <c:bubble3D val="0"/>
            <c:extLst>
              <c:ext xmlns:c16="http://schemas.microsoft.com/office/drawing/2014/chart" uri="{C3380CC4-5D6E-409C-BE32-E72D297353CC}">
                <c16:uniqueId val="{00000003-640B-4E63-A267-5B2B42B75813}"/>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'F50'!$C$6:$E$6</c:f>
              <c:strCache>
                <c:ptCount val="3"/>
                <c:pt idx="0">
                  <c:v>Regular</c:v>
                </c:pt>
                <c:pt idx="1">
                  <c:v>Premium</c:v>
                </c:pt>
                <c:pt idx="2">
                  <c:v>Diésel</c:v>
                </c:pt>
              </c:strCache>
            </c:strRef>
          </c:cat>
          <c:val>
            <c:numRef>
              <c:f>'F50'!$C$8:$E$8</c:f>
              <c:numCache>
                <c:formatCode>0.00</c:formatCode>
                <c:ptCount val="3"/>
                <c:pt idx="0">
                  <c:v>20.2074004150879</c:v>
                </c:pt>
                <c:pt idx="1">
                  <c:v>20.835731190400399</c:v>
                </c:pt>
                <c:pt idx="2">
                  <c:v>20.715949328495199</c:v>
                </c:pt>
              </c:numCache>
            </c:numRef>
          </c:val>
          <c:extLst>
            <c:ext xmlns:c16="http://schemas.microsoft.com/office/drawing/2014/chart" uri="{C3380CC4-5D6E-409C-BE32-E72D297353CC}">
              <c16:uniqueId val="{00000004-640B-4E63-A267-5B2B42B75813}"/>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1"/>
          <c:min val="15.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'F51'!$G$7</c:f>
              <c:strCache>
                <c:ptCount val="1"/>
                <c:pt idx="0">
                  <c:v>Jalisco</c:v>
                </c:pt>
              </c:strCache>
            </c:strRef>
          </c:tx>
          <c:spPr>
            <a:solidFill>
              <a:srgbClr val="AFB7BC"/>
            </a:solidFill>
          </c:spPr>
          <c:invertIfNegative val="0"/>
          <c:dPt>
            <c:idx val="0"/>
            <c:invertIfNegative val="0"/>
            <c:bubble3D val="0"/>
            <c:extLst>
              <c:ext xmlns:c16="http://schemas.microsoft.com/office/drawing/2014/chart" uri="{C3380CC4-5D6E-409C-BE32-E72D297353CC}">
                <c16:uniqueId val="{00000000-3FC5-495D-B620-893234EFFAAE}"/>
              </c:ext>
            </c:extLst>
          </c:dPt>
          <c:dPt>
            <c:idx val="1"/>
            <c:invertIfNegative val="0"/>
            <c:bubble3D val="0"/>
            <c:spPr>
              <a:solidFill>
                <a:sysClr val="window" lastClr="FFFFFF">
                  <a:lumMod val="50000"/>
                </a:sysClr>
              </a:solidFill>
            </c:spPr>
            <c:extLst>
              <c:ext xmlns:c16="http://schemas.microsoft.com/office/drawing/2014/chart" uri="{C3380CC4-5D6E-409C-BE32-E72D297353CC}">
                <c16:uniqueId val="{00000002-3FC5-495D-B620-893234EFFAAE}"/>
              </c:ext>
            </c:extLst>
          </c:dPt>
          <c:dPt>
            <c:idx val="2"/>
            <c:invertIfNegative val="0"/>
            <c:bubble3D val="0"/>
            <c:extLst>
              <c:ext xmlns:c16="http://schemas.microsoft.com/office/drawing/2014/chart" uri="{C3380CC4-5D6E-409C-BE32-E72D297353CC}">
                <c16:uniqueId val="{00000003-3FC5-495D-B620-893234EFFAAE}"/>
              </c:ext>
            </c:extLst>
          </c:dPt>
          <c:dPt>
            <c:idx val="3"/>
            <c:invertIfNegative val="0"/>
            <c:bubble3D val="0"/>
            <c:extLst>
              <c:ext xmlns:c16="http://schemas.microsoft.com/office/drawing/2014/chart" uri="{C3380CC4-5D6E-409C-BE32-E72D297353CC}">
                <c16:uniqueId val="{00000004-3FC5-495D-B620-893234EFFAAE}"/>
              </c:ext>
            </c:extLst>
          </c:dPt>
          <c:dPt>
            <c:idx val="5"/>
            <c:invertIfNegative val="0"/>
            <c:bubble3D val="0"/>
            <c:extLst>
              <c:ext xmlns:c16="http://schemas.microsoft.com/office/drawing/2014/chart" uri="{C3380CC4-5D6E-409C-BE32-E72D297353CC}">
                <c16:uniqueId val="{00000005-3FC5-495D-B620-893234EFFAAE}"/>
              </c:ext>
            </c:extLst>
          </c:dPt>
          <c:dPt>
            <c:idx val="6"/>
            <c:invertIfNegative val="0"/>
            <c:bubble3D val="0"/>
            <c:extLst>
              <c:ext xmlns:c16="http://schemas.microsoft.com/office/drawing/2014/chart" uri="{C3380CC4-5D6E-409C-BE32-E72D297353CC}">
                <c16:uniqueId val="{00000006-3FC5-495D-B620-893234EFFAAE}"/>
              </c:ext>
            </c:extLst>
          </c:dPt>
          <c:dPt>
            <c:idx val="7"/>
            <c:invertIfNegative val="0"/>
            <c:bubble3D val="0"/>
            <c:extLst>
              <c:ext xmlns:c16="http://schemas.microsoft.com/office/drawing/2014/chart" uri="{C3380CC4-5D6E-409C-BE32-E72D297353CC}">
                <c16:uniqueId val="{00000007-3FC5-495D-B620-893234EFFAAE}"/>
              </c:ext>
            </c:extLst>
          </c:dPt>
          <c:dPt>
            <c:idx val="8"/>
            <c:invertIfNegative val="0"/>
            <c:bubble3D val="0"/>
            <c:extLst>
              <c:ext xmlns:c16="http://schemas.microsoft.com/office/drawing/2014/chart" uri="{C3380CC4-5D6E-409C-BE32-E72D297353CC}">
                <c16:uniqueId val="{00000008-3FC5-495D-B620-893234EFFAAE}"/>
              </c:ext>
            </c:extLst>
          </c:dPt>
          <c:dPt>
            <c:idx val="9"/>
            <c:invertIfNegative val="0"/>
            <c:bubble3D val="0"/>
            <c:extLst>
              <c:ext xmlns:c16="http://schemas.microsoft.com/office/drawing/2014/chart" uri="{C3380CC4-5D6E-409C-BE32-E72D297353CC}">
                <c16:uniqueId val="{00000009-3FC5-495D-B620-893234EFFAAE}"/>
              </c:ext>
            </c:extLst>
          </c:dPt>
          <c:dPt>
            <c:idx val="10"/>
            <c:invertIfNegative val="0"/>
            <c:bubble3D val="0"/>
            <c:extLst>
              <c:ext xmlns:c16="http://schemas.microsoft.com/office/drawing/2014/chart" uri="{C3380CC4-5D6E-409C-BE32-E72D297353CC}">
                <c16:uniqueId val="{0000000A-3FC5-495D-B620-893234EFFAAE}"/>
              </c:ext>
            </c:extLst>
          </c:dPt>
          <c:dPt>
            <c:idx val="11"/>
            <c:invertIfNegative val="0"/>
            <c:bubble3D val="0"/>
            <c:extLst>
              <c:ext xmlns:c16="http://schemas.microsoft.com/office/drawing/2014/chart" uri="{C3380CC4-5D6E-409C-BE32-E72D297353CC}">
                <c16:uniqueId val="{0000000B-3FC5-495D-B620-893234EFFAAE}"/>
              </c:ext>
            </c:extLst>
          </c:dPt>
          <c:dPt>
            <c:idx val="12"/>
            <c:invertIfNegative val="0"/>
            <c:bubble3D val="0"/>
            <c:extLst>
              <c:ext xmlns:c16="http://schemas.microsoft.com/office/drawing/2014/chart" uri="{C3380CC4-5D6E-409C-BE32-E72D297353CC}">
                <c16:uniqueId val="{0000000C-3FC5-495D-B620-893234EFFAAE}"/>
              </c:ext>
            </c:extLst>
          </c:dPt>
          <c:dPt>
            <c:idx val="13"/>
            <c:invertIfNegative val="0"/>
            <c:bubble3D val="0"/>
            <c:spPr>
              <a:solidFill>
                <a:sysClr val="window" lastClr="FFFFFF">
                  <a:lumMod val="50000"/>
                </a:sysClr>
              </a:solidFill>
            </c:spPr>
            <c:extLst>
              <c:ext xmlns:c16="http://schemas.microsoft.com/office/drawing/2014/chart" uri="{C3380CC4-5D6E-409C-BE32-E72D297353CC}">
                <c16:uniqueId val="{0000000E-3FC5-495D-B620-893234EFFAAE}"/>
              </c:ext>
            </c:extLst>
          </c:dPt>
          <c:dPt>
            <c:idx val="14"/>
            <c:invertIfNegative val="0"/>
            <c:bubble3D val="0"/>
            <c:extLst>
              <c:ext xmlns:c16="http://schemas.microsoft.com/office/drawing/2014/chart" uri="{C3380CC4-5D6E-409C-BE32-E72D297353CC}">
                <c16:uniqueId val="{0000000F-3FC5-495D-B620-893234EFFAAE}"/>
              </c:ext>
            </c:extLst>
          </c:dPt>
          <c:dPt>
            <c:idx val="15"/>
            <c:invertIfNegative val="0"/>
            <c:bubble3D val="0"/>
            <c:extLst>
              <c:ext xmlns:c16="http://schemas.microsoft.com/office/drawing/2014/chart" uri="{C3380CC4-5D6E-409C-BE32-E72D297353CC}">
                <c16:uniqueId val="{00000010-3FC5-495D-B620-893234EFFAAE}"/>
              </c:ext>
            </c:extLst>
          </c:dPt>
          <c:dPt>
            <c:idx val="17"/>
            <c:invertIfNegative val="0"/>
            <c:bubble3D val="0"/>
            <c:extLst>
              <c:ext xmlns:c16="http://schemas.microsoft.com/office/drawing/2014/chart" uri="{C3380CC4-5D6E-409C-BE32-E72D297353CC}">
                <c16:uniqueId val="{00000011-3FC5-495D-B620-893234EFFAAE}"/>
              </c:ext>
            </c:extLst>
          </c:dPt>
          <c:dPt>
            <c:idx val="18"/>
            <c:invertIfNegative val="0"/>
            <c:bubble3D val="0"/>
            <c:extLst>
              <c:ext xmlns:c16="http://schemas.microsoft.com/office/drawing/2014/chart" uri="{C3380CC4-5D6E-409C-BE32-E72D297353CC}">
                <c16:uniqueId val="{00000012-3FC5-495D-B620-893234EFFAAE}"/>
              </c:ext>
            </c:extLst>
          </c:dPt>
          <c:dPt>
            <c:idx val="19"/>
            <c:invertIfNegative val="0"/>
            <c:bubble3D val="0"/>
            <c:extLst>
              <c:ext xmlns:c16="http://schemas.microsoft.com/office/drawing/2014/chart" uri="{C3380CC4-5D6E-409C-BE32-E72D297353CC}">
                <c16:uniqueId val="{00000013-3FC5-495D-B620-893234EFFAAE}"/>
              </c:ext>
            </c:extLst>
          </c:dPt>
          <c:dPt>
            <c:idx val="20"/>
            <c:invertIfNegative val="0"/>
            <c:bubble3D val="0"/>
            <c:extLst>
              <c:ext xmlns:c16="http://schemas.microsoft.com/office/drawing/2014/chart" uri="{C3380CC4-5D6E-409C-BE32-E72D297353CC}">
                <c16:uniqueId val="{00000014-3FC5-495D-B620-893234EFFAAE}"/>
              </c:ext>
            </c:extLst>
          </c:dPt>
          <c:dPt>
            <c:idx val="21"/>
            <c:invertIfNegative val="0"/>
            <c:bubble3D val="0"/>
            <c:extLst>
              <c:ext xmlns:c16="http://schemas.microsoft.com/office/drawing/2014/chart" uri="{C3380CC4-5D6E-409C-BE32-E72D297353CC}">
                <c16:uniqueId val="{00000015-3FC5-495D-B620-893234EFFAAE}"/>
              </c:ext>
            </c:extLst>
          </c:dPt>
          <c:dPt>
            <c:idx val="22"/>
            <c:invertIfNegative val="0"/>
            <c:bubble3D val="0"/>
            <c:extLst>
              <c:ext xmlns:c16="http://schemas.microsoft.com/office/drawing/2014/chart" uri="{C3380CC4-5D6E-409C-BE32-E72D297353CC}">
                <c16:uniqueId val="{00000016-3FC5-495D-B620-893234EFFAAE}"/>
              </c:ext>
            </c:extLst>
          </c:dPt>
          <c:dPt>
            <c:idx val="23"/>
            <c:invertIfNegative val="0"/>
            <c:bubble3D val="0"/>
            <c:extLst>
              <c:ext xmlns:c16="http://schemas.microsoft.com/office/drawing/2014/chart" uri="{C3380CC4-5D6E-409C-BE32-E72D297353CC}">
                <c16:uniqueId val="{00000017-3FC5-495D-B620-893234EFFAAE}"/>
              </c:ext>
            </c:extLst>
          </c:dPt>
          <c:dPt>
            <c:idx val="24"/>
            <c:invertIfNegative val="0"/>
            <c:bubble3D val="0"/>
            <c:extLst>
              <c:ext xmlns:c16="http://schemas.microsoft.com/office/drawing/2014/chart" uri="{C3380CC4-5D6E-409C-BE32-E72D297353CC}">
                <c16:uniqueId val="{00000018-3FC5-495D-B620-893234EFFAAE}"/>
              </c:ext>
            </c:extLst>
          </c:dPt>
          <c:dPt>
            <c:idx val="25"/>
            <c:invertIfNegative val="0"/>
            <c:bubble3D val="0"/>
            <c:spPr>
              <a:solidFill>
                <a:sysClr val="window" lastClr="FFFFFF">
                  <a:lumMod val="50000"/>
                </a:sysClr>
              </a:solidFill>
            </c:spPr>
            <c:extLst>
              <c:ext xmlns:c16="http://schemas.microsoft.com/office/drawing/2014/chart" uri="{C3380CC4-5D6E-409C-BE32-E72D297353CC}">
                <c16:uniqueId val="{0000001A-3FC5-495D-B620-893234EFFAAE}"/>
              </c:ext>
            </c:extLst>
          </c:dPt>
          <c:dPt>
            <c:idx val="26"/>
            <c:invertIfNegative val="0"/>
            <c:bubble3D val="0"/>
            <c:extLst>
              <c:ext xmlns:c16="http://schemas.microsoft.com/office/drawing/2014/chart" uri="{C3380CC4-5D6E-409C-BE32-E72D297353CC}">
                <c16:uniqueId val="{0000001B-3FC5-495D-B620-893234EFFAAE}"/>
              </c:ext>
            </c:extLst>
          </c:dPt>
          <c:dPt>
            <c:idx val="27"/>
            <c:invertIfNegative val="0"/>
            <c:bubble3D val="0"/>
            <c:extLst>
              <c:ext xmlns:c16="http://schemas.microsoft.com/office/drawing/2014/chart" uri="{C3380CC4-5D6E-409C-BE32-E72D297353CC}">
                <c16:uniqueId val="{0000001C-3FC5-495D-B620-893234EFFAAE}"/>
              </c:ext>
            </c:extLst>
          </c:dPt>
          <c:dPt>
            <c:idx val="29"/>
            <c:invertIfNegative val="0"/>
            <c:bubble3D val="0"/>
            <c:extLst>
              <c:ext xmlns:c16="http://schemas.microsoft.com/office/drawing/2014/chart" uri="{C3380CC4-5D6E-409C-BE32-E72D297353CC}">
                <c16:uniqueId val="{0000001D-3FC5-495D-B620-893234EFFAAE}"/>
              </c:ext>
            </c:extLst>
          </c:dPt>
          <c:dPt>
            <c:idx val="30"/>
            <c:invertIfNegative val="0"/>
            <c:bubble3D val="0"/>
            <c:extLst>
              <c:ext xmlns:c16="http://schemas.microsoft.com/office/drawing/2014/chart" uri="{C3380CC4-5D6E-409C-BE32-E72D297353CC}">
                <c16:uniqueId val="{0000001E-3FC5-495D-B620-893234EFFAAE}"/>
              </c:ext>
            </c:extLst>
          </c:dPt>
          <c:dPt>
            <c:idx val="31"/>
            <c:invertIfNegative val="0"/>
            <c:bubble3D val="0"/>
            <c:extLst>
              <c:ext xmlns:c16="http://schemas.microsoft.com/office/drawing/2014/chart" uri="{C3380CC4-5D6E-409C-BE32-E72D297353CC}">
                <c16:uniqueId val="{0000001F-3FC5-495D-B620-893234EFFAAE}"/>
              </c:ext>
            </c:extLst>
          </c:dPt>
          <c:dPt>
            <c:idx val="32"/>
            <c:invertIfNegative val="0"/>
            <c:bubble3D val="0"/>
            <c:extLst>
              <c:ext xmlns:c16="http://schemas.microsoft.com/office/drawing/2014/chart" uri="{C3380CC4-5D6E-409C-BE32-E72D297353CC}">
                <c16:uniqueId val="{00000020-3FC5-495D-B620-893234EFFAAE}"/>
              </c:ext>
            </c:extLst>
          </c:dPt>
          <c:dPt>
            <c:idx val="33"/>
            <c:invertIfNegative val="0"/>
            <c:bubble3D val="0"/>
            <c:extLst>
              <c:ext xmlns:c16="http://schemas.microsoft.com/office/drawing/2014/chart" uri="{C3380CC4-5D6E-409C-BE32-E72D297353CC}">
                <c16:uniqueId val="{00000021-3FC5-495D-B620-893234EFFAAE}"/>
              </c:ext>
            </c:extLst>
          </c:dPt>
          <c:dPt>
            <c:idx val="34"/>
            <c:invertIfNegative val="0"/>
            <c:bubble3D val="0"/>
            <c:extLst>
              <c:ext xmlns:c16="http://schemas.microsoft.com/office/drawing/2014/chart" uri="{C3380CC4-5D6E-409C-BE32-E72D297353CC}">
                <c16:uniqueId val="{00000022-3FC5-495D-B620-893234EFFAAE}"/>
              </c:ext>
            </c:extLst>
          </c:dPt>
          <c:dPt>
            <c:idx val="35"/>
            <c:invertIfNegative val="0"/>
            <c:bubble3D val="0"/>
            <c:extLst>
              <c:ext xmlns:c16="http://schemas.microsoft.com/office/drawing/2014/chart" uri="{C3380CC4-5D6E-409C-BE32-E72D297353CC}">
                <c16:uniqueId val="{00000023-3FC5-495D-B620-893234EFFAAE}"/>
              </c:ext>
            </c:extLst>
          </c:dPt>
          <c:dPt>
            <c:idx val="36"/>
            <c:invertIfNegative val="0"/>
            <c:bubble3D val="0"/>
            <c:extLst>
              <c:ext xmlns:c16="http://schemas.microsoft.com/office/drawing/2014/chart" uri="{C3380CC4-5D6E-409C-BE32-E72D297353CC}">
                <c16:uniqueId val="{00000024-3FC5-495D-B620-893234EFFAAE}"/>
              </c:ext>
            </c:extLst>
          </c:dPt>
          <c:dPt>
            <c:idx val="37"/>
            <c:invertIfNegative val="0"/>
            <c:bubble3D val="0"/>
            <c:spPr>
              <a:solidFill>
                <a:sysClr val="window" lastClr="FFFFFF">
                  <a:lumMod val="50000"/>
                </a:sysClr>
              </a:solidFill>
            </c:spPr>
            <c:extLst>
              <c:ext xmlns:c16="http://schemas.microsoft.com/office/drawing/2014/chart" uri="{C3380CC4-5D6E-409C-BE32-E72D297353CC}">
                <c16:uniqueId val="{00000026-3FC5-495D-B620-893234EFFAAE}"/>
              </c:ext>
            </c:extLst>
          </c:dPt>
          <c:dPt>
            <c:idx val="38"/>
            <c:invertIfNegative val="0"/>
            <c:bubble3D val="0"/>
            <c:extLst>
              <c:ext xmlns:c16="http://schemas.microsoft.com/office/drawing/2014/chart" uri="{C3380CC4-5D6E-409C-BE32-E72D297353CC}">
                <c16:uniqueId val="{00000027-3FC5-495D-B620-893234EFFAAE}"/>
              </c:ext>
            </c:extLst>
          </c:dPt>
          <c:dPt>
            <c:idx val="39"/>
            <c:invertIfNegative val="0"/>
            <c:bubble3D val="0"/>
            <c:extLst>
              <c:ext xmlns:c16="http://schemas.microsoft.com/office/drawing/2014/chart" uri="{C3380CC4-5D6E-409C-BE32-E72D297353CC}">
                <c16:uniqueId val="{00000028-3FC5-495D-B620-893234EFFAAE}"/>
              </c:ext>
            </c:extLst>
          </c:dPt>
          <c:dPt>
            <c:idx val="41"/>
            <c:invertIfNegative val="0"/>
            <c:bubble3D val="0"/>
            <c:extLst>
              <c:ext xmlns:c16="http://schemas.microsoft.com/office/drawing/2014/chart" uri="{C3380CC4-5D6E-409C-BE32-E72D297353CC}">
                <c16:uniqueId val="{00000029-3FC5-495D-B620-893234EFFAAE}"/>
              </c:ext>
            </c:extLst>
          </c:dPt>
          <c:dPt>
            <c:idx val="42"/>
            <c:invertIfNegative val="0"/>
            <c:bubble3D val="0"/>
            <c:extLst>
              <c:ext xmlns:c16="http://schemas.microsoft.com/office/drawing/2014/chart" uri="{C3380CC4-5D6E-409C-BE32-E72D297353CC}">
                <c16:uniqueId val="{0000002A-3FC5-495D-B620-893234EFFAAE}"/>
              </c:ext>
            </c:extLst>
          </c:dPt>
          <c:dPt>
            <c:idx val="43"/>
            <c:invertIfNegative val="0"/>
            <c:bubble3D val="0"/>
            <c:extLst>
              <c:ext xmlns:c16="http://schemas.microsoft.com/office/drawing/2014/chart" uri="{C3380CC4-5D6E-409C-BE32-E72D297353CC}">
                <c16:uniqueId val="{0000002B-3FC5-495D-B620-893234EFFAAE}"/>
              </c:ext>
            </c:extLst>
          </c:dPt>
          <c:dPt>
            <c:idx val="44"/>
            <c:invertIfNegative val="0"/>
            <c:bubble3D val="0"/>
            <c:extLst>
              <c:ext xmlns:c16="http://schemas.microsoft.com/office/drawing/2014/chart" uri="{C3380CC4-5D6E-409C-BE32-E72D297353CC}">
                <c16:uniqueId val="{0000002C-3FC5-495D-B620-893234EFFAAE}"/>
              </c:ext>
            </c:extLst>
          </c:dPt>
          <c:dPt>
            <c:idx val="45"/>
            <c:invertIfNegative val="0"/>
            <c:bubble3D val="0"/>
            <c:extLst>
              <c:ext xmlns:c16="http://schemas.microsoft.com/office/drawing/2014/chart" uri="{C3380CC4-5D6E-409C-BE32-E72D297353CC}">
                <c16:uniqueId val="{0000002D-3FC5-495D-B620-893234EFFAAE}"/>
              </c:ext>
            </c:extLst>
          </c:dPt>
          <c:dPt>
            <c:idx val="46"/>
            <c:invertIfNegative val="0"/>
            <c:bubble3D val="0"/>
            <c:extLst>
              <c:ext xmlns:c16="http://schemas.microsoft.com/office/drawing/2014/chart" uri="{C3380CC4-5D6E-409C-BE32-E72D297353CC}">
                <c16:uniqueId val="{0000002E-3FC5-495D-B620-893234EFFAAE}"/>
              </c:ext>
            </c:extLst>
          </c:dPt>
          <c:dPt>
            <c:idx val="47"/>
            <c:invertIfNegative val="0"/>
            <c:bubble3D val="0"/>
            <c:extLst>
              <c:ext xmlns:c16="http://schemas.microsoft.com/office/drawing/2014/chart" uri="{C3380CC4-5D6E-409C-BE32-E72D297353CC}">
                <c16:uniqueId val="{0000002F-3FC5-495D-B620-893234EFFAAE}"/>
              </c:ext>
            </c:extLst>
          </c:dPt>
          <c:dPt>
            <c:idx val="48"/>
            <c:invertIfNegative val="0"/>
            <c:bubble3D val="0"/>
            <c:extLst>
              <c:ext xmlns:c16="http://schemas.microsoft.com/office/drawing/2014/chart" uri="{C3380CC4-5D6E-409C-BE32-E72D297353CC}">
                <c16:uniqueId val="{00000030-3FC5-495D-B620-893234EFFAAE}"/>
              </c:ext>
            </c:extLst>
          </c:dPt>
          <c:dPt>
            <c:idx val="49"/>
            <c:invertIfNegative val="0"/>
            <c:bubble3D val="0"/>
            <c:spPr>
              <a:solidFill>
                <a:sysClr val="window" lastClr="FFFFFF">
                  <a:lumMod val="50000"/>
                </a:sysClr>
              </a:solidFill>
            </c:spPr>
            <c:extLst>
              <c:ext xmlns:c16="http://schemas.microsoft.com/office/drawing/2014/chart" uri="{C3380CC4-5D6E-409C-BE32-E72D297353CC}">
                <c16:uniqueId val="{00000032-3FC5-495D-B620-893234EFFAAE}"/>
              </c:ext>
            </c:extLst>
          </c:dPt>
          <c:dLbls>
            <c:dLbl>
              <c:idx val="1"/>
              <c:layout>
                <c:manualLayout>
                  <c:x val="0"/>
                  <c:y val="-2.4694444444444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C5-495D-B620-893234EFFAAE}"/>
                </c:ext>
              </c:extLst>
            </c:dLbl>
            <c:dLbl>
              <c:idx val="13"/>
              <c:layout>
                <c:manualLayout>
                  <c:x val="-2.136752136752137E-3"/>
                  <c:y val="-2.116666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FC5-495D-B620-893234EFFAAE}"/>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FC5-495D-B620-893234EFFAAE}"/>
                </c:ext>
              </c:extLst>
            </c:dLbl>
            <c:dLbl>
              <c:idx val="3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3FC5-495D-B620-893234EFFAAE}"/>
                </c:ext>
              </c:extLst>
            </c:dLbl>
            <c:dLbl>
              <c:idx val="49"/>
              <c:layout>
                <c:manualLayout>
                  <c:x val="0"/>
                  <c:y val="-6.3500000000000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3FC5-495D-B620-893234EFFAAE}"/>
                </c:ext>
              </c:extLst>
            </c:dLbl>
            <c:spPr>
              <a:noFill/>
              <a:ln>
                <a:noFill/>
              </a:ln>
              <a:effectLst/>
            </c:spPr>
            <c:txPr>
              <a:bodyPr rot="-5400000" vert="horz" wrap="square" lIns="38100" tIns="19050" rIns="38100" bIns="19050" anchor="ctr">
                <a:spAutoFit/>
              </a:bodyPr>
              <a:lstStyle/>
              <a:p>
                <a:pPr>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'F51'!$A$8:$B$57</c:f>
              <c:multiLvlStrCache>
                <c:ptCount val="5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lvl>
                <c:lvl>
                  <c:pt idx="0">
                    <c:v>2017</c:v>
                  </c:pt>
                  <c:pt idx="12">
                    <c:v>2018</c:v>
                  </c:pt>
                  <c:pt idx="24">
                    <c:v>2019</c:v>
                  </c:pt>
                  <c:pt idx="36">
                    <c:v>2020</c:v>
                  </c:pt>
                  <c:pt idx="48">
                    <c:v>2021</c:v>
                  </c:pt>
                </c:lvl>
              </c:multiLvlStrCache>
            </c:multiLvlStrRef>
          </c:cat>
          <c:val>
            <c:numRef>
              <c:f>'F51'!$G$8:$G$57</c:f>
              <c:numCache>
                <c:formatCode>0.00</c:formatCode>
                <c:ptCount val="50"/>
                <c:pt idx="0">
                  <c:v>19.498434145936599</c:v>
                </c:pt>
                <c:pt idx="1">
                  <c:v>19.3723256562551</c:v>
                </c:pt>
                <c:pt idx="2">
                  <c:v>19.149332700136199</c:v>
                </c:pt>
                <c:pt idx="3">
                  <c:v>19.1272257462984</c:v>
                </c:pt>
                <c:pt idx="4">
                  <c:v>19.013561759757799</c:v>
                </c:pt>
                <c:pt idx="5">
                  <c:v>18.8241156864947</c:v>
                </c:pt>
                <c:pt idx="6">
                  <c:v>18.647735491770799</c:v>
                </c:pt>
                <c:pt idx="7">
                  <c:v>18.6297563783281</c:v>
                </c:pt>
                <c:pt idx="8">
                  <c:v>18.829363251118401</c:v>
                </c:pt>
                <c:pt idx="9">
                  <c:v>18.8590190572491</c:v>
                </c:pt>
                <c:pt idx="10">
                  <c:v>18.756702022281299</c:v>
                </c:pt>
                <c:pt idx="11">
                  <c:v>18.813662011349201</c:v>
                </c:pt>
                <c:pt idx="12">
                  <c:v>19.4042334660789</c:v>
                </c:pt>
                <c:pt idx="13">
                  <c:v>20.223949049438399</c:v>
                </c:pt>
                <c:pt idx="14">
                  <c:v>20.4316535765483</c:v>
                </c:pt>
                <c:pt idx="15">
                  <c:v>20.599575263706299</c:v>
                </c:pt>
                <c:pt idx="16">
                  <c:v>20.896409033795699</c:v>
                </c:pt>
                <c:pt idx="17">
                  <c:v>21.139704970212001</c:v>
                </c:pt>
                <c:pt idx="18">
                  <c:v>21.335284209792299</c:v>
                </c:pt>
                <c:pt idx="19">
                  <c:v>21.6691177796713</c:v>
                </c:pt>
                <c:pt idx="20">
                  <c:v>21.863438890726801</c:v>
                </c:pt>
                <c:pt idx="21">
                  <c:v>22.020958704240599</c:v>
                </c:pt>
                <c:pt idx="22">
                  <c:v>21.88153601238</c:v>
                </c:pt>
                <c:pt idx="23">
                  <c:v>21.4792608109993</c:v>
                </c:pt>
                <c:pt idx="24">
                  <c:v>21.397847575974399</c:v>
                </c:pt>
                <c:pt idx="25">
                  <c:v>21.843115014600102</c:v>
                </c:pt>
                <c:pt idx="26">
                  <c:v>22.266318167131899</c:v>
                </c:pt>
                <c:pt idx="27">
                  <c:v>22.130720153107099</c:v>
                </c:pt>
                <c:pt idx="28">
                  <c:v>22.197310191499</c:v>
                </c:pt>
                <c:pt idx="29">
                  <c:v>22.0304772674173</c:v>
                </c:pt>
                <c:pt idx="30">
                  <c:v>21.958546007167399</c:v>
                </c:pt>
                <c:pt idx="31">
                  <c:v>21.811463629979801</c:v>
                </c:pt>
                <c:pt idx="32">
                  <c:v>21.734097055030499</c:v>
                </c:pt>
                <c:pt idx="33">
                  <c:v>21.5958154867538</c:v>
                </c:pt>
                <c:pt idx="34">
                  <c:v>21.412545125346401</c:v>
                </c:pt>
                <c:pt idx="35">
                  <c:v>21.435182026217401</c:v>
                </c:pt>
                <c:pt idx="36">
                  <c:v>21.4411308610036</c:v>
                </c:pt>
                <c:pt idx="37">
                  <c:v>21.195673752870199</c:v>
                </c:pt>
                <c:pt idx="38">
                  <c:v>19.7354256924684</c:v>
                </c:pt>
                <c:pt idx="39">
                  <c:v>16.7960180298608</c:v>
                </c:pt>
                <c:pt idx="40">
                  <c:v>17.7947980425423</c:v>
                </c:pt>
                <c:pt idx="41">
                  <c:v>19.089064977076202</c:v>
                </c:pt>
                <c:pt idx="42">
                  <c:v>20.012825170129801</c:v>
                </c:pt>
                <c:pt idx="43">
                  <c:v>19.897710733737</c:v>
                </c:pt>
                <c:pt idx="44">
                  <c:v>19.711785174735301</c:v>
                </c:pt>
                <c:pt idx="45">
                  <c:v>19.4174469538398</c:v>
                </c:pt>
                <c:pt idx="46">
                  <c:v>18.643548336412099</c:v>
                </c:pt>
                <c:pt idx="47">
                  <c:v>18.717636980987901</c:v>
                </c:pt>
                <c:pt idx="48">
                  <c:v>19.5306751123167</c:v>
                </c:pt>
                <c:pt idx="49">
                  <c:v>20.2074004150879</c:v>
                </c:pt>
              </c:numCache>
            </c:numRef>
          </c:val>
          <c:extLst>
            <c:ext xmlns:c16="http://schemas.microsoft.com/office/drawing/2014/chart" uri="{C3380CC4-5D6E-409C-BE32-E72D297353CC}">
              <c16:uniqueId val="{00000033-3FC5-495D-B620-893234EFFAAE}"/>
            </c:ext>
          </c:extLst>
        </c:ser>
        <c:ser>
          <c:idx val="1"/>
          <c:order val="1"/>
          <c:tx>
            <c:strRef>
              <c:f>'F51'!$H$7</c:f>
              <c:strCache>
                <c:ptCount val="1"/>
                <c:pt idx="0">
                  <c:v>Nacional</c:v>
                </c:pt>
              </c:strCache>
            </c:strRef>
          </c:tx>
          <c:spPr>
            <a:solidFill>
              <a:srgbClr val="E5D8B7"/>
            </a:solidFill>
          </c:spPr>
          <c:invertIfNegative val="0"/>
          <c:dPt>
            <c:idx val="0"/>
            <c:invertIfNegative val="0"/>
            <c:bubble3D val="0"/>
            <c:extLst>
              <c:ext xmlns:c16="http://schemas.microsoft.com/office/drawing/2014/chart" uri="{C3380CC4-5D6E-409C-BE32-E72D297353CC}">
                <c16:uniqueId val="{00000034-3FC5-495D-B620-893234EFFAAE}"/>
              </c:ext>
            </c:extLst>
          </c:dPt>
          <c:dPt>
            <c:idx val="1"/>
            <c:invertIfNegative val="0"/>
            <c:bubble3D val="0"/>
            <c:spPr>
              <a:solidFill>
                <a:srgbClr val="FFC000"/>
              </a:solidFill>
            </c:spPr>
            <c:extLst>
              <c:ext xmlns:c16="http://schemas.microsoft.com/office/drawing/2014/chart" uri="{C3380CC4-5D6E-409C-BE32-E72D297353CC}">
                <c16:uniqueId val="{00000036-3FC5-495D-B620-893234EFFAAE}"/>
              </c:ext>
            </c:extLst>
          </c:dPt>
          <c:dPt>
            <c:idx val="2"/>
            <c:invertIfNegative val="0"/>
            <c:bubble3D val="0"/>
            <c:extLst>
              <c:ext xmlns:c16="http://schemas.microsoft.com/office/drawing/2014/chart" uri="{C3380CC4-5D6E-409C-BE32-E72D297353CC}">
                <c16:uniqueId val="{00000037-3FC5-495D-B620-893234EFFAAE}"/>
              </c:ext>
            </c:extLst>
          </c:dPt>
          <c:dPt>
            <c:idx val="3"/>
            <c:invertIfNegative val="0"/>
            <c:bubble3D val="0"/>
            <c:extLst>
              <c:ext xmlns:c16="http://schemas.microsoft.com/office/drawing/2014/chart" uri="{C3380CC4-5D6E-409C-BE32-E72D297353CC}">
                <c16:uniqueId val="{00000038-3FC5-495D-B620-893234EFFAAE}"/>
              </c:ext>
            </c:extLst>
          </c:dPt>
          <c:dPt>
            <c:idx val="5"/>
            <c:invertIfNegative val="0"/>
            <c:bubble3D val="0"/>
            <c:extLst>
              <c:ext xmlns:c16="http://schemas.microsoft.com/office/drawing/2014/chart" uri="{C3380CC4-5D6E-409C-BE32-E72D297353CC}">
                <c16:uniqueId val="{00000039-3FC5-495D-B620-893234EFFAAE}"/>
              </c:ext>
            </c:extLst>
          </c:dPt>
          <c:dPt>
            <c:idx val="6"/>
            <c:invertIfNegative val="0"/>
            <c:bubble3D val="0"/>
            <c:extLst>
              <c:ext xmlns:c16="http://schemas.microsoft.com/office/drawing/2014/chart" uri="{C3380CC4-5D6E-409C-BE32-E72D297353CC}">
                <c16:uniqueId val="{0000003A-3FC5-495D-B620-893234EFFAAE}"/>
              </c:ext>
            </c:extLst>
          </c:dPt>
          <c:dPt>
            <c:idx val="7"/>
            <c:invertIfNegative val="0"/>
            <c:bubble3D val="0"/>
            <c:extLst>
              <c:ext xmlns:c16="http://schemas.microsoft.com/office/drawing/2014/chart" uri="{C3380CC4-5D6E-409C-BE32-E72D297353CC}">
                <c16:uniqueId val="{0000003B-3FC5-495D-B620-893234EFFAAE}"/>
              </c:ext>
            </c:extLst>
          </c:dPt>
          <c:dPt>
            <c:idx val="8"/>
            <c:invertIfNegative val="0"/>
            <c:bubble3D val="0"/>
            <c:extLst>
              <c:ext xmlns:c16="http://schemas.microsoft.com/office/drawing/2014/chart" uri="{C3380CC4-5D6E-409C-BE32-E72D297353CC}">
                <c16:uniqueId val="{0000003C-3FC5-495D-B620-893234EFFAAE}"/>
              </c:ext>
            </c:extLst>
          </c:dPt>
          <c:dPt>
            <c:idx val="9"/>
            <c:invertIfNegative val="0"/>
            <c:bubble3D val="0"/>
            <c:extLst>
              <c:ext xmlns:c16="http://schemas.microsoft.com/office/drawing/2014/chart" uri="{C3380CC4-5D6E-409C-BE32-E72D297353CC}">
                <c16:uniqueId val="{0000003D-3FC5-495D-B620-893234EFFAAE}"/>
              </c:ext>
            </c:extLst>
          </c:dPt>
          <c:dPt>
            <c:idx val="10"/>
            <c:invertIfNegative val="0"/>
            <c:bubble3D val="0"/>
            <c:extLst>
              <c:ext xmlns:c16="http://schemas.microsoft.com/office/drawing/2014/chart" uri="{C3380CC4-5D6E-409C-BE32-E72D297353CC}">
                <c16:uniqueId val="{0000003E-3FC5-495D-B620-893234EFFAAE}"/>
              </c:ext>
            </c:extLst>
          </c:dPt>
          <c:dPt>
            <c:idx val="11"/>
            <c:invertIfNegative val="0"/>
            <c:bubble3D val="0"/>
            <c:extLst>
              <c:ext xmlns:c16="http://schemas.microsoft.com/office/drawing/2014/chart" uri="{C3380CC4-5D6E-409C-BE32-E72D297353CC}">
                <c16:uniqueId val="{0000003F-3FC5-495D-B620-893234EFFAAE}"/>
              </c:ext>
            </c:extLst>
          </c:dPt>
          <c:dPt>
            <c:idx val="12"/>
            <c:invertIfNegative val="0"/>
            <c:bubble3D val="0"/>
            <c:extLst>
              <c:ext xmlns:c16="http://schemas.microsoft.com/office/drawing/2014/chart" uri="{C3380CC4-5D6E-409C-BE32-E72D297353CC}">
                <c16:uniqueId val="{00000040-3FC5-495D-B620-893234EFFAAE}"/>
              </c:ext>
            </c:extLst>
          </c:dPt>
          <c:dPt>
            <c:idx val="13"/>
            <c:invertIfNegative val="0"/>
            <c:bubble3D val="0"/>
            <c:spPr>
              <a:solidFill>
                <a:srgbClr val="FFC000"/>
              </a:solidFill>
            </c:spPr>
            <c:extLst>
              <c:ext xmlns:c16="http://schemas.microsoft.com/office/drawing/2014/chart" uri="{C3380CC4-5D6E-409C-BE32-E72D297353CC}">
                <c16:uniqueId val="{00000042-3FC5-495D-B620-893234EFFAAE}"/>
              </c:ext>
            </c:extLst>
          </c:dPt>
          <c:dPt>
            <c:idx val="14"/>
            <c:invertIfNegative val="0"/>
            <c:bubble3D val="0"/>
            <c:extLst>
              <c:ext xmlns:c16="http://schemas.microsoft.com/office/drawing/2014/chart" uri="{C3380CC4-5D6E-409C-BE32-E72D297353CC}">
                <c16:uniqueId val="{00000043-3FC5-495D-B620-893234EFFAAE}"/>
              </c:ext>
            </c:extLst>
          </c:dPt>
          <c:dPt>
            <c:idx val="15"/>
            <c:invertIfNegative val="0"/>
            <c:bubble3D val="0"/>
            <c:extLst>
              <c:ext xmlns:c16="http://schemas.microsoft.com/office/drawing/2014/chart" uri="{C3380CC4-5D6E-409C-BE32-E72D297353CC}">
                <c16:uniqueId val="{00000044-3FC5-495D-B620-893234EFFAAE}"/>
              </c:ext>
            </c:extLst>
          </c:dPt>
          <c:dPt>
            <c:idx val="17"/>
            <c:invertIfNegative val="0"/>
            <c:bubble3D val="0"/>
            <c:extLst>
              <c:ext xmlns:c16="http://schemas.microsoft.com/office/drawing/2014/chart" uri="{C3380CC4-5D6E-409C-BE32-E72D297353CC}">
                <c16:uniqueId val="{00000045-3FC5-495D-B620-893234EFFAAE}"/>
              </c:ext>
            </c:extLst>
          </c:dPt>
          <c:dPt>
            <c:idx val="18"/>
            <c:invertIfNegative val="0"/>
            <c:bubble3D val="0"/>
            <c:extLst>
              <c:ext xmlns:c16="http://schemas.microsoft.com/office/drawing/2014/chart" uri="{C3380CC4-5D6E-409C-BE32-E72D297353CC}">
                <c16:uniqueId val="{00000046-3FC5-495D-B620-893234EFFAAE}"/>
              </c:ext>
            </c:extLst>
          </c:dPt>
          <c:dPt>
            <c:idx val="19"/>
            <c:invertIfNegative val="0"/>
            <c:bubble3D val="0"/>
            <c:extLst>
              <c:ext xmlns:c16="http://schemas.microsoft.com/office/drawing/2014/chart" uri="{C3380CC4-5D6E-409C-BE32-E72D297353CC}">
                <c16:uniqueId val="{00000047-3FC5-495D-B620-893234EFFAAE}"/>
              </c:ext>
            </c:extLst>
          </c:dPt>
          <c:dPt>
            <c:idx val="20"/>
            <c:invertIfNegative val="0"/>
            <c:bubble3D val="0"/>
            <c:extLst>
              <c:ext xmlns:c16="http://schemas.microsoft.com/office/drawing/2014/chart" uri="{C3380CC4-5D6E-409C-BE32-E72D297353CC}">
                <c16:uniqueId val="{00000048-3FC5-495D-B620-893234EFFAAE}"/>
              </c:ext>
            </c:extLst>
          </c:dPt>
          <c:dPt>
            <c:idx val="21"/>
            <c:invertIfNegative val="0"/>
            <c:bubble3D val="0"/>
            <c:extLst>
              <c:ext xmlns:c16="http://schemas.microsoft.com/office/drawing/2014/chart" uri="{C3380CC4-5D6E-409C-BE32-E72D297353CC}">
                <c16:uniqueId val="{00000049-3FC5-495D-B620-893234EFFAAE}"/>
              </c:ext>
            </c:extLst>
          </c:dPt>
          <c:dPt>
            <c:idx val="22"/>
            <c:invertIfNegative val="0"/>
            <c:bubble3D val="0"/>
            <c:extLst>
              <c:ext xmlns:c16="http://schemas.microsoft.com/office/drawing/2014/chart" uri="{C3380CC4-5D6E-409C-BE32-E72D297353CC}">
                <c16:uniqueId val="{0000004A-3FC5-495D-B620-893234EFFAAE}"/>
              </c:ext>
            </c:extLst>
          </c:dPt>
          <c:dPt>
            <c:idx val="23"/>
            <c:invertIfNegative val="0"/>
            <c:bubble3D val="0"/>
            <c:extLst>
              <c:ext xmlns:c16="http://schemas.microsoft.com/office/drawing/2014/chart" uri="{C3380CC4-5D6E-409C-BE32-E72D297353CC}">
                <c16:uniqueId val="{0000004B-3FC5-495D-B620-893234EFFAAE}"/>
              </c:ext>
            </c:extLst>
          </c:dPt>
          <c:dPt>
            <c:idx val="24"/>
            <c:invertIfNegative val="0"/>
            <c:bubble3D val="0"/>
            <c:extLst>
              <c:ext xmlns:c16="http://schemas.microsoft.com/office/drawing/2014/chart" uri="{C3380CC4-5D6E-409C-BE32-E72D297353CC}">
                <c16:uniqueId val="{0000004C-3FC5-495D-B620-893234EFFAAE}"/>
              </c:ext>
            </c:extLst>
          </c:dPt>
          <c:dPt>
            <c:idx val="25"/>
            <c:invertIfNegative val="0"/>
            <c:bubble3D val="0"/>
            <c:spPr>
              <a:solidFill>
                <a:srgbClr val="FFC000"/>
              </a:solidFill>
            </c:spPr>
            <c:extLst>
              <c:ext xmlns:c16="http://schemas.microsoft.com/office/drawing/2014/chart" uri="{C3380CC4-5D6E-409C-BE32-E72D297353CC}">
                <c16:uniqueId val="{0000004E-3FC5-495D-B620-893234EFFAAE}"/>
              </c:ext>
            </c:extLst>
          </c:dPt>
          <c:dPt>
            <c:idx val="26"/>
            <c:invertIfNegative val="0"/>
            <c:bubble3D val="0"/>
            <c:extLst>
              <c:ext xmlns:c16="http://schemas.microsoft.com/office/drawing/2014/chart" uri="{C3380CC4-5D6E-409C-BE32-E72D297353CC}">
                <c16:uniqueId val="{0000004F-3FC5-495D-B620-893234EFFAAE}"/>
              </c:ext>
            </c:extLst>
          </c:dPt>
          <c:dPt>
            <c:idx val="27"/>
            <c:invertIfNegative val="0"/>
            <c:bubble3D val="0"/>
            <c:extLst>
              <c:ext xmlns:c16="http://schemas.microsoft.com/office/drawing/2014/chart" uri="{C3380CC4-5D6E-409C-BE32-E72D297353CC}">
                <c16:uniqueId val="{00000050-3FC5-495D-B620-893234EFFAAE}"/>
              </c:ext>
            </c:extLst>
          </c:dPt>
          <c:dPt>
            <c:idx val="29"/>
            <c:invertIfNegative val="0"/>
            <c:bubble3D val="0"/>
            <c:extLst>
              <c:ext xmlns:c16="http://schemas.microsoft.com/office/drawing/2014/chart" uri="{C3380CC4-5D6E-409C-BE32-E72D297353CC}">
                <c16:uniqueId val="{00000051-3FC5-495D-B620-893234EFFAAE}"/>
              </c:ext>
            </c:extLst>
          </c:dPt>
          <c:dPt>
            <c:idx val="30"/>
            <c:invertIfNegative val="0"/>
            <c:bubble3D val="0"/>
            <c:extLst>
              <c:ext xmlns:c16="http://schemas.microsoft.com/office/drawing/2014/chart" uri="{C3380CC4-5D6E-409C-BE32-E72D297353CC}">
                <c16:uniqueId val="{00000052-3FC5-495D-B620-893234EFFAAE}"/>
              </c:ext>
            </c:extLst>
          </c:dPt>
          <c:dPt>
            <c:idx val="31"/>
            <c:invertIfNegative val="0"/>
            <c:bubble3D val="0"/>
            <c:extLst>
              <c:ext xmlns:c16="http://schemas.microsoft.com/office/drawing/2014/chart" uri="{C3380CC4-5D6E-409C-BE32-E72D297353CC}">
                <c16:uniqueId val="{00000053-3FC5-495D-B620-893234EFFAAE}"/>
              </c:ext>
            </c:extLst>
          </c:dPt>
          <c:dPt>
            <c:idx val="32"/>
            <c:invertIfNegative val="0"/>
            <c:bubble3D val="0"/>
            <c:extLst>
              <c:ext xmlns:c16="http://schemas.microsoft.com/office/drawing/2014/chart" uri="{C3380CC4-5D6E-409C-BE32-E72D297353CC}">
                <c16:uniqueId val="{00000054-3FC5-495D-B620-893234EFFAAE}"/>
              </c:ext>
            </c:extLst>
          </c:dPt>
          <c:dPt>
            <c:idx val="33"/>
            <c:invertIfNegative val="0"/>
            <c:bubble3D val="0"/>
            <c:extLst>
              <c:ext xmlns:c16="http://schemas.microsoft.com/office/drawing/2014/chart" uri="{C3380CC4-5D6E-409C-BE32-E72D297353CC}">
                <c16:uniqueId val="{00000055-3FC5-495D-B620-893234EFFAAE}"/>
              </c:ext>
            </c:extLst>
          </c:dPt>
          <c:dPt>
            <c:idx val="34"/>
            <c:invertIfNegative val="0"/>
            <c:bubble3D val="0"/>
            <c:extLst>
              <c:ext xmlns:c16="http://schemas.microsoft.com/office/drawing/2014/chart" uri="{C3380CC4-5D6E-409C-BE32-E72D297353CC}">
                <c16:uniqueId val="{00000056-3FC5-495D-B620-893234EFFAAE}"/>
              </c:ext>
            </c:extLst>
          </c:dPt>
          <c:dPt>
            <c:idx val="35"/>
            <c:invertIfNegative val="0"/>
            <c:bubble3D val="0"/>
            <c:extLst>
              <c:ext xmlns:c16="http://schemas.microsoft.com/office/drawing/2014/chart" uri="{C3380CC4-5D6E-409C-BE32-E72D297353CC}">
                <c16:uniqueId val="{00000057-3FC5-495D-B620-893234EFFAAE}"/>
              </c:ext>
            </c:extLst>
          </c:dPt>
          <c:dPt>
            <c:idx val="36"/>
            <c:invertIfNegative val="0"/>
            <c:bubble3D val="0"/>
            <c:extLst>
              <c:ext xmlns:c16="http://schemas.microsoft.com/office/drawing/2014/chart" uri="{C3380CC4-5D6E-409C-BE32-E72D297353CC}">
                <c16:uniqueId val="{00000058-3FC5-495D-B620-893234EFFAAE}"/>
              </c:ext>
            </c:extLst>
          </c:dPt>
          <c:dPt>
            <c:idx val="37"/>
            <c:invertIfNegative val="0"/>
            <c:bubble3D val="0"/>
            <c:spPr>
              <a:solidFill>
                <a:srgbClr val="FFC000"/>
              </a:solidFill>
            </c:spPr>
            <c:extLst>
              <c:ext xmlns:c16="http://schemas.microsoft.com/office/drawing/2014/chart" uri="{C3380CC4-5D6E-409C-BE32-E72D297353CC}">
                <c16:uniqueId val="{0000005A-3FC5-495D-B620-893234EFFAAE}"/>
              </c:ext>
            </c:extLst>
          </c:dPt>
          <c:dPt>
            <c:idx val="38"/>
            <c:invertIfNegative val="0"/>
            <c:bubble3D val="0"/>
            <c:extLst>
              <c:ext xmlns:c16="http://schemas.microsoft.com/office/drawing/2014/chart" uri="{C3380CC4-5D6E-409C-BE32-E72D297353CC}">
                <c16:uniqueId val="{0000005B-3FC5-495D-B620-893234EFFAAE}"/>
              </c:ext>
            </c:extLst>
          </c:dPt>
          <c:dPt>
            <c:idx val="39"/>
            <c:invertIfNegative val="0"/>
            <c:bubble3D val="0"/>
            <c:extLst>
              <c:ext xmlns:c16="http://schemas.microsoft.com/office/drawing/2014/chart" uri="{C3380CC4-5D6E-409C-BE32-E72D297353CC}">
                <c16:uniqueId val="{0000005C-3FC5-495D-B620-893234EFFAAE}"/>
              </c:ext>
            </c:extLst>
          </c:dPt>
          <c:dPt>
            <c:idx val="41"/>
            <c:invertIfNegative val="0"/>
            <c:bubble3D val="0"/>
            <c:extLst>
              <c:ext xmlns:c16="http://schemas.microsoft.com/office/drawing/2014/chart" uri="{C3380CC4-5D6E-409C-BE32-E72D297353CC}">
                <c16:uniqueId val="{0000005D-3FC5-495D-B620-893234EFFAAE}"/>
              </c:ext>
            </c:extLst>
          </c:dPt>
          <c:dPt>
            <c:idx val="42"/>
            <c:invertIfNegative val="0"/>
            <c:bubble3D val="0"/>
            <c:extLst>
              <c:ext xmlns:c16="http://schemas.microsoft.com/office/drawing/2014/chart" uri="{C3380CC4-5D6E-409C-BE32-E72D297353CC}">
                <c16:uniqueId val="{0000005E-3FC5-495D-B620-893234EFFAAE}"/>
              </c:ext>
            </c:extLst>
          </c:dPt>
          <c:dPt>
            <c:idx val="43"/>
            <c:invertIfNegative val="0"/>
            <c:bubble3D val="0"/>
            <c:extLst>
              <c:ext xmlns:c16="http://schemas.microsoft.com/office/drawing/2014/chart" uri="{C3380CC4-5D6E-409C-BE32-E72D297353CC}">
                <c16:uniqueId val="{0000005F-3FC5-495D-B620-893234EFFAAE}"/>
              </c:ext>
            </c:extLst>
          </c:dPt>
          <c:dPt>
            <c:idx val="44"/>
            <c:invertIfNegative val="0"/>
            <c:bubble3D val="0"/>
            <c:extLst>
              <c:ext xmlns:c16="http://schemas.microsoft.com/office/drawing/2014/chart" uri="{C3380CC4-5D6E-409C-BE32-E72D297353CC}">
                <c16:uniqueId val="{00000060-3FC5-495D-B620-893234EFFAAE}"/>
              </c:ext>
            </c:extLst>
          </c:dPt>
          <c:dPt>
            <c:idx val="45"/>
            <c:invertIfNegative val="0"/>
            <c:bubble3D val="0"/>
            <c:extLst>
              <c:ext xmlns:c16="http://schemas.microsoft.com/office/drawing/2014/chart" uri="{C3380CC4-5D6E-409C-BE32-E72D297353CC}">
                <c16:uniqueId val="{00000061-3FC5-495D-B620-893234EFFAAE}"/>
              </c:ext>
            </c:extLst>
          </c:dPt>
          <c:dPt>
            <c:idx val="46"/>
            <c:invertIfNegative val="0"/>
            <c:bubble3D val="0"/>
            <c:extLst>
              <c:ext xmlns:c16="http://schemas.microsoft.com/office/drawing/2014/chart" uri="{C3380CC4-5D6E-409C-BE32-E72D297353CC}">
                <c16:uniqueId val="{00000062-3FC5-495D-B620-893234EFFAAE}"/>
              </c:ext>
            </c:extLst>
          </c:dPt>
          <c:dPt>
            <c:idx val="47"/>
            <c:invertIfNegative val="0"/>
            <c:bubble3D val="0"/>
            <c:extLst>
              <c:ext xmlns:c16="http://schemas.microsoft.com/office/drawing/2014/chart" uri="{C3380CC4-5D6E-409C-BE32-E72D297353CC}">
                <c16:uniqueId val="{00000063-3FC5-495D-B620-893234EFFAAE}"/>
              </c:ext>
            </c:extLst>
          </c:dPt>
          <c:dPt>
            <c:idx val="48"/>
            <c:invertIfNegative val="0"/>
            <c:bubble3D val="0"/>
            <c:extLst>
              <c:ext xmlns:c16="http://schemas.microsoft.com/office/drawing/2014/chart" uri="{C3380CC4-5D6E-409C-BE32-E72D297353CC}">
                <c16:uniqueId val="{00000064-3FC5-495D-B620-893234EFFAAE}"/>
              </c:ext>
            </c:extLst>
          </c:dPt>
          <c:dPt>
            <c:idx val="49"/>
            <c:invertIfNegative val="0"/>
            <c:bubble3D val="0"/>
            <c:spPr>
              <a:solidFill>
                <a:srgbClr val="FFC000"/>
              </a:solidFill>
            </c:spPr>
            <c:extLst>
              <c:ext xmlns:c16="http://schemas.microsoft.com/office/drawing/2014/chart" uri="{C3380CC4-5D6E-409C-BE32-E72D297353CC}">
                <c16:uniqueId val="{00000066-3FC5-495D-B620-893234EFFAAE}"/>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3FC5-495D-B620-893234EFFAAE}"/>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3FC5-495D-B620-893234EFFAAE}"/>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3FC5-495D-B620-893234EFFAAE}"/>
                </c:ext>
              </c:extLst>
            </c:dLbl>
            <c:dLbl>
              <c:idx val="3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3FC5-495D-B620-893234EFFAAE}"/>
                </c:ext>
              </c:extLst>
            </c:dLbl>
            <c:dLbl>
              <c:idx val="4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3FC5-495D-B620-893234EFFAAE}"/>
                </c:ext>
              </c:extLst>
            </c:dLbl>
            <c:spPr>
              <a:noFill/>
              <a:ln>
                <a:noFill/>
              </a:ln>
              <a:effectLst/>
            </c:spPr>
            <c:txPr>
              <a:bodyPr rot="-5400000" vert="horz" wrap="square" lIns="38100" tIns="19050" rIns="38100" bIns="19050" anchor="ctr">
                <a:spAutoFit/>
              </a:bodyPr>
              <a:lstStyle/>
              <a:p>
                <a:pPr>
                  <a:defRPr>
                    <a:solidFill>
                      <a:schemeClr val="accent4">
                        <a:lumMod val="75000"/>
                      </a:schemeClr>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'F51'!$A$8:$B$57</c:f>
              <c:multiLvlStrCache>
                <c:ptCount val="5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lvl>
                <c:lvl>
                  <c:pt idx="0">
                    <c:v>2017</c:v>
                  </c:pt>
                  <c:pt idx="12">
                    <c:v>2018</c:v>
                  </c:pt>
                  <c:pt idx="24">
                    <c:v>2019</c:v>
                  </c:pt>
                  <c:pt idx="36">
                    <c:v>2020</c:v>
                  </c:pt>
                  <c:pt idx="48">
                    <c:v>2021</c:v>
                  </c:pt>
                </c:lvl>
              </c:multiLvlStrCache>
            </c:multiLvlStrRef>
          </c:cat>
          <c:val>
            <c:numRef>
              <c:f>'F51'!$H$8:$H$57</c:f>
              <c:numCache>
                <c:formatCode>0.00</c:formatCode>
                <c:ptCount val="50"/>
                <c:pt idx="0">
                  <c:v>18.9635763490163</c:v>
                </c:pt>
                <c:pt idx="1">
                  <c:v>18.673100965294498</c:v>
                </c:pt>
                <c:pt idx="2">
                  <c:v>18.480552637244699</c:v>
                </c:pt>
                <c:pt idx="3">
                  <c:v>18.450920926939801</c:v>
                </c:pt>
                <c:pt idx="4">
                  <c:v>18.355050836669299</c:v>
                </c:pt>
                <c:pt idx="5">
                  <c:v>18.1880368833936</c:v>
                </c:pt>
                <c:pt idx="6">
                  <c:v>18.014329759575901</c:v>
                </c:pt>
                <c:pt idx="7">
                  <c:v>18.014003154429801</c:v>
                </c:pt>
                <c:pt idx="8">
                  <c:v>18.2184652789505</c:v>
                </c:pt>
                <c:pt idx="9">
                  <c:v>18.2566099351953</c:v>
                </c:pt>
                <c:pt idx="10">
                  <c:v>18.184080825439501</c:v>
                </c:pt>
                <c:pt idx="11">
                  <c:v>18.2360128797459</c:v>
                </c:pt>
                <c:pt idx="12">
                  <c:v>18.753922679180899</c:v>
                </c:pt>
                <c:pt idx="13">
                  <c:v>19.40431595455</c:v>
                </c:pt>
                <c:pt idx="14">
                  <c:v>19.596383160514399</c:v>
                </c:pt>
                <c:pt idx="15">
                  <c:v>19.777403437333199</c:v>
                </c:pt>
                <c:pt idx="16">
                  <c:v>20.042167706380798</c:v>
                </c:pt>
                <c:pt idx="17">
                  <c:v>20.195482932702301</c:v>
                </c:pt>
                <c:pt idx="18">
                  <c:v>20.482505236462501</c:v>
                </c:pt>
                <c:pt idx="19">
                  <c:v>20.937251291926401</c:v>
                </c:pt>
                <c:pt idx="20">
                  <c:v>21.132074651460201</c:v>
                </c:pt>
                <c:pt idx="21">
                  <c:v>21.2434210780733</c:v>
                </c:pt>
                <c:pt idx="22">
                  <c:v>21.0369674677512</c:v>
                </c:pt>
                <c:pt idx="23">
                  <c:v>20.5673032280706</c:v>
                </c:pt>
                <c:pt idx="24">
                  <c:v>20.239516730584899</c:v>
                </c:pt>
                <c:pt idx="25">
                  <c:v>20.699365412605299</c:v>
                </c:pt>
                <c:pt idx="26">
                  <c:v>21.1584136523567</c:v>
                </c:pt>
                <c:pt idx="27">
                  <c:v>20.9123368515151</c:v>
                </c:pt>
                <c:pt idx="28">
                  <c:v>20.8872835782382</c:v>
                </c:pt>
                <c:pt idx="29">
                  <c:v>20.7534503905772</c:v>
                </c:pt>
                <c:pt idx="30">
                  <c:v>20.749765180091099</c:v>
                </c:pt>
                <c:pt idx="31">
                  <c:v>20.631055713362201</c:v>
                </c:pt>
                <c:pt idx="32">
                  <c:v>20.666513926129799</c:v>
                </c:pt>
                <c:pt idx="33">
                  <c:v>20.5122011863238</c:v>
                </c:pt>
                <c:pt idx="34">
                  <c:v>20.339843950186101</c:v>
                </c:pt>
                <c:pt idx="35">
                  <c:v>20.3545042389222</c:v>
                </c:pt>
                <c:pt idx="36">
                  <c:v>20.336345023549502</c:v>
                </c:pt>
                <c:pt idx="37">
                  <c:v>20.134328519076998</c:v>
                </c:pt>
                <c:pt idx="38">
                  <c:v>18.566631873663901</c:v>
                </c:pt>
                <c:pt idx="39">
                  <c:v>15.8375679454763</c:v>
                </c:pt>
                <c:pt idx="40">
                  <c:v>16.980920944216798</c:v>
                </c:pt>
                <c:pt idx="41">
                  <c:v>18.342027475675899</c:v>
                </c:pt>
                <c:pt idx="42">
                  <c:v>19.200099056445499</c:v>
                </c:pt>
                <c:pt idx="43">
                  <c:v>19.124846240235399</c:v>
                </c:pt>
                <c:pt idx="44">
                  <c:v>19.013850899013601</c:v>
                </c:pt>
                <c:pt idx="45">
                  <c:v>18.7532096292068</c:v>
                </c:pt>
                <c:pt idx="46">
                  <c:v>18.055453804776999</c:v>
                </c:pt>
                <c:pt idx="47">
                  <c:v>18.181736747093701</c:v>
                </c:pt>
                <c:pt idx="48">
                  <c:v>19.0440794393859</c:v>
                </c:pt>
                <c:pt idx="49">
                  <c:v>19.7505008653741</c:v>
                </c:pt>
              </c:numCache>
            </c:numRef>
          </c:val>
          <c:extLst>
            <c:ext xmlns:c16="http://schemas.microsoft.com/office/drawing/2014/chart" uri="{C3380CC4-5D6E-409C-BE32-E72D297353CC}">
              <c16:uniqueId val="{00000067-3FC5-495D-B620-893234EFFAAE}"/>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tickLblSkip val="1"/>
        <c:tickMarkSkip val="2"/>
        <c:noMultiLvlLbl val="0"/>
      </c:catAx>
      <c:valAx>
        <c:axId val="183675904"/>
        <c:scaling>
          <c:orientation val="minMax"/>
          <c:max val="23"/>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020286814631562E-2"/>
          <c:y val="3.8654662784414061E-2"/>
          <c:w val="0.90145071356701989"/>
          <c:h val="0.72585100439866268"/>
        </c:manualLayout>
      </c:layout>
      <c:barChart>
        <c:barDir val="col"/>
        <c:grouping val="clustered"/>
        <c:varyColors val="0"/>
        <c:ser>
          <c:idx val="0"/>
          <c:order val="0"/>
          <c:tx>
            <c:strRef>
              <c:f>'F52'!$G$7</c:f>
              <c:strCache>
                <c:ptCount val="1"/>
                <c:pt idx="0">
                  <c:v>Jalisco</c:v>
                </c:pt>
              </c:strCache>
            </c:strRef>
          </c:tx>
          <c:spPr>
            <a:solidFill>
              <a:srgbClr val="AFB7BC"/>
            </a:solidFill>
          </c:spPr>
          <c:invertIfNegative val="0"/>
          <c:dPt>
            <c:idx val="0"/>
            <c:invertIfNegative val="0"/>
            <c:bubble3D val="0"/>
            <c:extLst>
              <c:ext xmlns:c16="http://schemas.microsoft.com/office/drawing/2014/chart" uri="{C3380CC4-5D6E-409C-BE32-E72D297353CC}">
                <c16:uniqueId val="{00000000-5226-439E-BD7D-814080981D43}"/>
              </c:ext>
            </c:extLst>
          </c:dPt>
          <c:dPt>
            <c:idx val="1"/>
            <c:invertIfNegative val="0"/>
            <c:bubble3D val="0"/>
            <c:spPr>
              <a:solidFill>
                <a:sysClr val="window" lastClr="FFFFFF">
                  <a:lumMod val="50000"/>
                </a:sysClr>
              </a:solidFill>
            </c:spPr>
            <c:extLst>
              <c:ext xmlns:c16="http://schemas.microsoft.com/office/drawing/2014/chart" uri="{C3380CC4-5D6E-409C-BE32-E72D297353CC}">
                <c16:uniqueId val="{00000002-5226-439E-BD7D-814080981D43}"/>
              </c:ext>
            </c:extLst>
          </c:dPt>
          <c:dPt>
            <c:idx val="2"/>
            <c:invertIfNegative val="0"/>
            <c:bubble3D val="0"/>
            <c:extLst>
              <c:ext xmlns:c16="http://schemas.microsoft.com/office/drawing/2014/chart" uri="{C3380CC4-5D6E-409C-BE32-E72D297353CC}">
                <c16:uniqueId val="{00000003-5226-439E-BD7D-814080981D43}"/>
              </c:ext>
            </c:extLst>
          </c:dPt>
          <c:dPt>
            <c:idx val="3"/>
            <c:invertIfNegative val="0"/>
            <c:bubble3D val="0"/>
            <c:extLst>
              <c:ext xmlns:c16="http://schemas.microsoft.com/office/drawing/2014/chart" uri="{C3380CC4-5D6E-409C-BE32-E72D297353CC}">
                <c16:uniqueId val="{00000004-5226-439E-BD7D-814080981D43}"/>
              </c:ext>
            </c:extLst>
          </c:dPt>
          <c:dPt>
            <c:idx val="5"/>
            <c:invertIfNegative val="0"/>
            <c:bubble3D val="0"/>
            <c:extLst>
              <c:ext xmlns:c16="http://schemas.microsoft.com/office/drawing/2014/chart" uri="{C3380CC4-5D6E-409C-BE32-E72D297353CC}">
                <c16:uniqueId val="{00000005-5226-439E-BD7D-814080981D43}"/>
              </c:ext>
            </c:extLst>
          </c:dPt>
          <c:dPt>
            <c:idx val="6"/>
            <c:invertIfNegative val="0"/>
            <c:bubble3D val="0"/>
            <c:extLst>
              <c:ext xmlns:c16="http://schemas.microsoft.com/office/drawing/2014/chart" uri="{C3380CC4-5D6E-409C-BE32-E72D297353CC}">
                <c16:uniqueId val="{00000006-5226-439E-BD7D-814080981D43}"/>
              </c:ext>
            </c:extLst>
          </c:dPt>
          <c:dPt>
            <c:idx val="7"/>
            <c:invertIfNegative val="0"/>
            <c:bubble3D val="0"/>
            <c:extLst>
              <c:ext xmlns:c16="http://schemas.microsoft.com/office/drawing/2014/chart" uri="{C3380CC4-5D6E-409C-BE32-E72D297353CC}">
                <c16:uniqueId val="{00000007-5226-439E-BD7D-814080981D43}"/>
              </c:ext>
            </c:extLst>
          </c:dPt>
          <c:dPt>
            <c:idx val="8"/>
            <c:invertIfNegative val="0"/>
            <c:bubble3D val="0"/>
            <c:extLst>
              <c:ext xmlns:c16="http://schemas.microsoft.com/office/drawing/2014/chart" uri="{C3380CC4-5D6E-409C-BE32-E72D297353CC}">
                <c16:uniqueId val="{00000008-5226-439E-BD7D-814080981D43}"/>
              </c:ext>
            </c:extLst>
          </c:dPt>
          <c:dPt>
            <c:idx val="9"/>
            <c:invertIfNegative val="0"/>
            <c:bubble3D val="0"/>
            <c:extLst>
              <c:ext xmlns:c16="http://schemas.microsoft.com/office/drawing/2014/chart" uri="{C3380CC4-5D6E-409C-BE32-E72D297353CC}">
                <c16:uniqueId val="{00000009-5226-439E-BD7D-814080981D43}"/>
              </c:ext>
            </c:extLst>
          </c:dPt>
          <c:dPt>
            <c:idx val="10"/>
            <c:invertIfNegative val="0"/>
            <c:bubble3D val="0"/>
            <c:extLst>
              <c:ext xmlns:c16="http://schemas.microsoft.com/office/drawing/2014/chart" uri="{C3380CC4-5D6E-409C-BE32-E72D297353CC}">
                <c16:uniqueId val="{0000000A-5226-439E-BD7D-814080981D43}"/>
              </c:ext>
            </c:extLst>
          </c:dPt>
          <c:dPt>
            <c:idx val="11"/>
            <c:invertIfNegative val="0"/>
            <c:bubble3D val="0"/>
            <c:extLst>
              <c:ext xmlns:c16="http://schemas.microsoft.com/office/drawing/2014/chart" uri="{C3380CC4-5D6E-409C-BE32-E72D297353CC}">
                <c16:uniqueId val="{0000000B-5226-439E-BD7D-814080981D43}"/>
              </c:ext>
            </c:extLst>
          </c:dPt>
          <c:dPt>
            <c:idx val="12"/>
            <c:invertIfNegative val="0"/>
            <c:bubble3D val="0"/>
            <c:extLst>
              <c:ext xmlns:c16="http://schemas.microsoft.com/office/drawing/2014/chart" uri="{C3380CC4-5D6E-409C-BE32-E72D297353CC}">
                <c16:uniqueId val="{0000000C-5226-439E-BD7D-814080981D43}"/>
              </c:ext>
            </c:extLst>
          </c:dPt>
          <c:dPt>
            <c:idx val="13"/>
            <c:invertIfNegative val="0"/>
            <c:bubble3D val="0"/>
            <c:spPr>
              <a:solidFill>
                <a:sysClr val="window" lastClr="FFFFFF">
                  <a:lumMod val="50000"/>
                </a:sysClr>
              </a:solidFill>
            </c:spPr>
            <c:extLst>
              <c:ext xmlns:c16="http://schemas.microsoft.com/office/drawing/2014/chart" uri="{C3380CC4-5D6E-409C-BE32-E72D297353CC}">
                <c16:uniqueId val="{0000000E-5226-439E-BD7D-814080981D43}"/>
              </c:ext>
            </c:extLst>
          </c:dPt>
          <c:dPt>
            <c:idx val="14"/>
            <c:invertIfNegative val="0"/>
            <c:bubble3D val="0"/>
            <c:extLst>
              <c:ext xmlns:c16="http://schemas.microsoft.com/office/drawing/2014/chart" uri="{C3380CC4-5D6E-409C-BE32-E72D297353CC}">
                <c16:uniqueId val="{0000000F-5226-439E-BD7D-814080981D43}"/>
              </c:ext>
            </c:extLst>
          </c:dPt>
          <c:dPt>
            <c:idx val="15"/>
            <c:invertIfNegative val="0"/>
            <c:bubble3D val="0"/>
            <c:extLst>
              <c:ext xmlns:c16="http://schemas.microsoft.com/office/drawing/2014/chart" uri="{C3380CC4-5D6E-409C-BE32-E72D297353CC}">
                <c16:uniqueId val="{00000010-5226-439E-BD7D-814080981D43}"/>
              </c:ext>
            </c:extLst>
          </c:dPt>
          <c:dPt>
            <c:idx val="17"/>
            <c:invertIfNegative val="0"/>
            <c:bubble3D val="0"/>
            <c:extLst>
              <c:ext xmlns:c16="http://schemas.microsoft.com/office/drawing/2014/chart" uri="{C3380CC4-5D6E-409C-BE32-E72D297353CC}">
                <c16:uniqueId val="{00000011-5226-439E-BD7D-814080981D43}"/>
              </c:ext>
            </c:extLst>
          </c:dPt>
          <c:dPt>
            <c:idx val="18"/>
            <c:invertIfNegative val="0"/>
            <c:bubble3D val="0"/>
            <c:extLst>
              <c:ext xmlns:c16="http://schemas.microsoft.com/office/drawing/2014/chart" uri="{C3380CC4-5D6E-409C-BE32-E72D297353CC}">
                <c16:uniqueId val="{00000012-5226-439E-BD7D-814080981D43}"/>
              </c:ext>
            </c:extLst>
          </c:dPt>
          <c:dPt>
            <c:idx val="19"/>
            <c:invertIfNegative val="0"/>
            <c:bubble3D val="0"/>
            <c:extLst>
              <c:ext xmlns:c16="http://schemas.microsoft.com/office/drawing/2014/chart" uri="{C3380CC4-5D6E-409C-BE32-E72D297353CC}">
                <c16:uniqueId val="{00000013-5226-439E-BD7D-814080981D43}"/>
              </c:ext>
            </c:extLst>
          </c:dPt>
          <c:dPt>
            <c:idx val="20"/>
            <c:invertIfNegative val="0"/>
            <c:bubble3D val="0"/>
            <c:extLst>
              <c:ext xmlns:c16="http://schemas.microsoft.com/office/drawing/2014/chart" uri="{C3380CC4-5D6E-409C-BE32-E72D297353CC}">
                <c16:uniqueId val="{00000014-5226-439E-BD7D-814080981D43}"/>
              </c:ext>
            </c:extLst>
          </c:dPt>
          <c:dPt>
            <c:idx val="21"/>
            <c:invertIfNegative val="0"/>
            <c:bubble3D val="0"/>
            <c:extLst>
              <c:ext xmlns:c16="http://schemas.microsoft.com/office/drawing/2014/chart" uri="{C3380CC4-5D6E-409C-BE32-E72D297353CC}">
                <c16:uniqueId val="{00000015-5226-439E-BD7D-814080981D43}"/>
              </c:ext>
            </c:extLst>
          </c:dPt>
          <c:dPt>
            <c:idx val="22"/>
            <c:invertIfNegative val="0"/>
            <c:bubble3D val="0"/>
            <c:extLst>
              <c:ext xmlns:c16="http://schemas.microsoft.com/office/drawing/2014/chart" uri="{C3380CC4-5D6E-409C-BE32-E72D297353CC}">
                <c16:uniqueId val="{00000016-5226-439E-BD7D-814080981D43}"/>
              </c:ext>
            </c:extLst>
          </c:dPt>
          <c:dPt>
            <c:idx val="23"/>
            <c:invertIfNegative val="0"/>
            <c:bubble3D val="0"/>
            <c:extLst>
              <c:ext xmlns:c16="http://schemas.microsoft.com/office/drawing/2014/chart" uri="{C3380CC4-5D6E-409C-BE32-E72D297353CC}">
                <c16:uniqueId val="{00000017-5226-439E-BD7D-814080981D43}"/>
              </c:ext>
            </c:extLst>
          </c:dPt>
          <c:dPt>
            <c:idx val="24"/>
            <c:invertIfNegative val="0"/>
            <c:bubble3D val="0"/>
            <c:extLst>
              <c:ext xmlns:c16="http://schemas.microsoft.com/office/drawing/2014/chart" uri="{C3380CC4-5D6E-409C-BE32-E72D297353CC}">
                <c16:uniqueId val="{00000018-5226-439E-BD7D-814080981D43}"/>
              </c:ext>
            </c:extLst>
          </c:dPt>
          <c:dPt>
            <c:idx val="25"/>
            <c:invertIfNegative val="0"/>
            <c:bubble3D val="0"/>
            <c:spPr>
              <a:solidFill>
                <a:sysClr val="window" lastClr="FFFFFF">
                  <a:lumMod val="50000"/>
                </a:sysClr>
              </a:solidFill>
            </c:spPr>
            <c:extLst>
              <c:ext xmlns:c16="http://schemas.microsoft.com/office/drawing/2014/chart" uri="{C3380CC4-5D6E-409C-BE32-E72D297353CC}">
                <c16:uniqueId val="{0000001A-5226-439E-BD7D-814080981D43}"/>
              </c:ext>
            </c:extLst>
          </c:dPt>
          <c:dPt>
            <c:idx val="26"/>
            <c:invertIfNegative val="0"/>
            <c:bubble3D val="0"/>
            <c:extLst>
              <c:ext xmlns:c16="http://schemas.microsoft.com/office/drawing/2014/chart" uri="{C3380CC4-5D6E-409C-BE32-E72D297353CC}">
                <c16:uniqueId val="{0000001B-5226-439E-BD7D-814080981D43}"/>
              </c:ext>
            </c:extLst>
          </c:dPt>
          <c:dPt>
            <c:idx val="27"/>
            <c:invertIfNegative val="0"/>
            <c:bubble3D val="0"/>
            <c:extLst>
              <c:ext xmlns:c16="http://schemas.microsoft.com/office/drawing/2014/chart" uri="{C3380CC4-5D6E-409C-BE32-E72D297353CC}">
                <c16:uniqueId val="{0000001C-5226-439E-BD7D-814080981D43}"/>
              </c:ext>
            </c:extLst>
          </c:dPt>
          <c:dPt>
            <c:idx val="29"/>
            <c:invertIfNegative val="0"/>
            <c:bubble3D val="0"/>
            <c:extLst>
              <c:ext xmlns:c16="http://schemas.microsoft.com/office/drawing/2014/chart" uri="{C3380CC4-5D6E-409C-BE32-E72D297353CC}">
                <c16:uniqueId val="{0000001D-5226-439E-BD7D-814080981D43}"/>
              </c:ext>
            </c:extLst>
          </c:dPt>
          <c:dPt>
            <c:idx val="30"/>
            <c:invertIfNegative val="0"/>
            <c:bubble3D val="0"/>
            <c:extLst>
              <c:ext xmlns:c16="http://schemas.microsoft.com/office/drawing/2014/chart" uri="{C3380CC4-5D6E-409C-BE32-E72D297353CC}">
                <c16:uniqueId val="{0000001E-5226-439E-BD7D-814080981D43}"/>
              </c:ext>
            </c:extLst>
          </c:dPt>
          <c:dPt>
            <c:idx val="31"/>
            <c:invertIfNegative val="0"/>
            <c:bubble3D val="0"/>
            <c:extLst>
              <c:ext xmlns:c16="http://schemas.microsoft.com/office/drawing/2014/chart" uri="{C3380CC4-5D6E-409C-BE32-E72D297353CC}">
                <c16:uniqueId val="{0000001F-5226-439E-BD7D-814080981D43}"/>
              </c:ext>
            </c:extLst>
          </c:dPt>
          <c:dPt>
            <c:idx val="32"/>
            <c:invertIfNegative val="0"/>
            <c:bubble3D val="0"/>
            <c:extLst>
              <c:ext xmlns:c16="http://schemas.microsoft.com/office/drawing/2014/chart" uri="{C3380CC4-5D6E-409C-BE32-E72D297353CC}">
                <c16:uniqueId val="{00000020-5226-439E-BD7D-814080981D43}"/>
              </c:ext>
            </c:extLst>
          </c:dPt>
          <c:dPt>
            <c:idx val="33"/>
            <c:invertIfNegative val="0"/>
            <c:bubble3D val="0"/>
            <c:extLst>
              <c:ext xmlns:c16="http://schemas.microsoft.com/office/drawing/2014/chart" uri="{C3380CC4-5D6E-409C-BE32-E72D297353CC}">
                <c16:uniqueId val="{00000021-5226-439E-BD7D-814080981D43}"/>
              </c:ext>
            </c:extLst>
          </c:dPt>
          <c:dPt>
            <c:idx val="34"/>
            <c:invertIfNegative val="0"/>
            <c:bubble3D val="0"/>
            <c:extLst>
              <c:ext xmlns:c16="http://schemas.microsoft.com/office/drawing/2014/chart" uri="{C3380CC4-5D6E-409C-BE32-E72D297353CC}">
                <c16:uniqueId val="{00000022-5226-439E-BD7D-814080981D43}"/>
              </c:ext>
            </c:extLst>
          </c:dPt>
          <c:dPt>
            <c:idx val="35"/>
            <c:invertIfNegative val="0"/>
            <c:bubble3D val="0"/>
            <c:extLst>
              <c:ext xmlns:c16="http://schemas.microsoft.com/office/drawing/2014/chart" uri="{C3380CC4-5D6E-409C-BE32-E72D297353CC}">
                <c16:uniqueId val="{00000023-5226-439E-BD7D-814080981D43}"/>
              </c:ext>
            </c:extLst>
          </c:dPt>
          <c:dPt>
            <c:idx val="36"/>
            <c:invertIfNegative val="0"/>
            <c:bubble3D val="0"/>
            <c:extLst>
              <c:ext xmlns:c16="http://schemas.microsoft.com/office/drawing/2014/chart" uri="{C3380CC4-5D6E-409C-BE32-E72D297353CC}">
                <c16:uniqueId val="{00000024-5226-439E-BD7D-814080981D43}"/>
              </c:ext>
            </c:extLst>
          </c:dPt>
          <c:dPt>
            <c:idx val="37"/>
            <c:invertIfNegative val="0"/>
            <c:bubble3D val="0"/>
            <c:spPr>
              <a:solidFill>
                <a:sysClr val="window" lastClr="FFFFFF">
                  <a:lumMod val="50000"/>
                </a:sysClr>
              </a:solidFill>
            </c:spPr>
            <c:extLst>
              <c:ext xmlns:c16="http://schemas.microsoft.com/office/drawing/2014/chart" uri="{C3380CC4-5D6E-409C-BE32-E72D297353CC}">
                <c16:uniqueId val="{00000026-5226-439E-BD7D-814080981D43}"/>
              </c:ext>
            </c:extLst>
          </c:dPt>
          <c:dPt>
            <c:idx val="38"/>
            <c:invertIfNegative val="0"/>
            <c:bubble3D val="0"/>
            <c:extLst>
              <c:ext xmlns:c16="http://schemas.microsoft.com/office/drawing/2014/chart" uri="{C3380CC4-5D6E-409C-BE32-E72D297353CC}">
                <c16:uniqueId val="{00000027-5226-439E-BD7D-814080981D43}"/>
              </c:ext>
            </c:extLst>
          </c:dPt>
          <c:dPt>
            <c:idx val="39"/>
            <c:invertIfNegative val="0"/>
            <c:bubble3D val="0"/>
            <c:extLst>
              <c:ext xmlns:c16="http://schemas.microsoft.com/office/drawing/2014/chart" uri="{C3380CC4-5D6E-409C-BE32-E72D297353CC}">
                <c16:uniqueId val="{00000028-5226-439E-BD7D-814080981D43}"/>
              </c:ext>
            </c:extLst>
          </c:dPt>
          <c:dPt>
            <c:idx val="41"/>
            <c:invertIfNegative val="0"/>
            <c:bubble3D val="0"/>
            <c:extLst>
              <c:ext xmlns:c16="http://schemas.microsoft.com/office/drawing/2014/chart" uri="{C3380CC4-5D6E-409C-BE32-E72D297353CC}">
                <c16:uniqueId val="{00000029-5226-439E-BD7D-814080981D43}"/>
              </c:ext>
            </c:extLst>
          </c:dPt>
          <c:dPt>
            <c:idx val="42"/>
            <c:invertIfNegative val="0"/>
            <c:bubble3D val="0"/>
            <c:extLst>
              <c:ext xmlns:c16="http://schemas.microsoft.com/office/drawing/2014/chart" uri="{C3380CC4-5D6E-409C-BE32-E72D297353CC}">
                <c16:uniqueId val="{0000002A-5226-439E-BD7D-814080981D43}"/>
              </c:ext>
            </c:extLst>
          </c:dPt>
          <c:dPt>
            <c:idx val="43"/>
            <c:invertIfNegative val="0"/>
            <c:bubble3D val="0"/>
            <c:extLst>
              <c:ext xmlns:c16="http://schemas.microsoft.com/office/drawing/2014/chart" uri="{C3380CC4-5D6E-409C-BE32-E72D297353CC}">
                <c16:uniqueId val="{0000002B-5226-439E-BD7D-814080981D43}"/>
              </c:ext>
            </c:extLst>
          </c:dPt>
          <c:dPt>
            <c:idx val="44"/>
            <c:invertIfNegative val="0"/>
            <c:bubble3D val="0"/>
            <c:extLst>
              <c:ext xmlns:c16="http://schemas.microsoft.com/office/drawing/2014/chart" uri="{C3380CC4-5D6E-409C-BE32-E72D297353CC}">
                <c16:uniqueId val="{0000002C-5226-439E-BD7D-814080981D43}"/>
              </c:ext>
            </c:extLst>
          </c:dPt>
          <c:dPt>
            <c:idx val="45"/>
            <c:invertIfNegative val="0"/>
            <c:bubble3D val="0"/>
            <c:extLst>
              <c:ext xmlns:c16="http://schemas.microsoft.com/office/drawing/2014/chart" uri="{C3380CC4-5D6E-409C-BE32-E72D297353CC}">
                <c16:uniqueId val="{0000002D-5226-439E-BD7D-814080981D43}"/>
              </c:ext>
            </c:extLst>
          </c:dPt>
          <c:dPt>
            <c:idx val="46"/>
            <c:invertIfNegative val="0"/>
            <c:bubble3D val="0"/>
            <c:extLst>
              <c:ext xmlns:c16="http://schemas.microsoft.com/office/drawing/2014/chart" uri="{C3380CC4-5D6E-409C-BE32-E72D297353CC}">
                <c16:uniqueId val="{0000002E-5226-439E-BD7D-814080981D43}"/>
              </c:ext>
            </c:extLst>
          </c:dPt>
          <c:dPt>
            <c:idx val="47"/>
            <c:invertIfNegative val="0"/>
            <c:bubble3D val="0"/>
            <c:extLst>
              <c:ext xmlns:c16="http://schemas.microsoft.com/office/drawing/2014/chart" uri="{C3380CC4-5D6E-409C-BE32-E72D297353CC}">
                <c16:uniqueId val="{0000002F-5226-439E-BD7D-814080981D43}"/>
              </c:ext>
            </c:extLst>
          </c:dPt>
          <c:dPt>
            <c:idx val="48"/>
            <c:invertIfNegative val="0"/>
            <c:bubble3D val="0"/>
            <c:extLst>
              <c:ext xmlns:c16="http://schemas.microsoft.com/office/drawing/2014/chart" uri="{C3380CC4-5D6E-409C-BE32-E72D297353CC}">
                <c16:uniqueId val="{00000030-5226-439E-BD7D-814080981D43}"/>
              </c:ext>
            </c:extLst>
          </c:dPt>
          <c:dPt>
            <c:idx val="49"/>
            <c:invertIfNegative val="0"/>
            <c:bubble3D val="0"/>
            <c:spPr>
              <a:solidFill>
                <a:sysClr val="window" lastClr="FFFFFF">
                  <a:lumMod val="50000"/>
                </a:sysClr>
              </a:solidFill>
            </c:spPr>
            <c:extLst>
              <c:ext xmlns:c16="http://schemas.microsoft.com/office/drawing/2014/chart" uri="{C3380CC4-5D6E-409C-BE32-E72D297353CC}">
                <c16:uniqueId val="{00000032-5226-439E-BD7D-814080981D43}"/>
              </c:ext>
            </c:extLst>
          </c:dPt>
          <c:dLbls>
            <c:dLbl>
              <c:idx val="1"/>
              <c:layout>
                <c:manualLayout>
                  <c:x val="-9.7933341600153784E-18"/>
                  <c:y val="-2.116666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26-439E-BD7D-814080981D43}"/>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226-439E-BD7D-814080981D43}"/>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226-439E-BD7D-814080981D43}"/>
                </c:ext>
              </c:extLst>
            </c:dLbl>
            <c:dLbl>
              <c:idx val="3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226-439E-BD7D-814080981D43}"/>
                </c:ext>
              </c:extLst>
            </c:dLbl>
            <c:dLbl>
              <c:idx val="49"/>
              <c:layout>
                <c:manualLayout>
                  <c:x val="0"/>
                  <c:y val="-3.52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226-439E-BD7D-814080981D43}"/>
                </c:ext>
              </c:extLst>
            </c:dLbl>
            <c:spPr>
              <a:noFill/>
              <a:ln>
                <a:noFill/>
              </a:ln>
              <a:effectLst/>
            </c:spPr>
            <c:txPr>
              <a:bodyPr rot="-5400000" vert="horz" wrap="square" lIns="38100" tIns="19050" rIns="38100" bIns="19050" anchor="ctr">
                <a:spAutoFit/>
              </a:bodyPr>
              <a:lstStyle/>
              <a:p>
                <a:pPr>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'F52'!$A$8:$B$57</c:f>
              <c:multiLvlStrCache>
                <c:ptCount val="5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lvl>
                <c:lvl>
                  <c:pt idx="0">
                    <c:v>2017</c:v>
                  </c:pt>
                  <c:pt idx="12">
                    <c:v>2018</c:v>
                  </c:pt>
                  <c:pt idx="24">
                    <c:v>2019</c:v>
                  </c:pt>
                  <c:pt idx="36">
                    <c:v>2020</c:v>
                  </c:pt>
                  <c:pt idx="48">
                    <c:v>2021</c:v>
                  </c:pt>
                </c:lvl>
              </c:multiLvlStrCache>
            </c:multiLvlStrRef>
          </c:cat>
          <c:val>
            <c:numRef>
              <c:f>'F52'!$G$8:$G$57</c:f>
              <c:numCache>
                <c:formatCode>0.00</c:formatCode>
                <c:ptCount val="50"/>
                <c:pt idx="0">
                  <c:v>21.688470244123899</c:v>
                </c:pt>
                <c:pt idx="1">
                  <c:v>21.549725434949501</c:v>
                </c:pt>
                <c:pt idx="2">
                  <c:v>21.315438691327099</c:v>
                </c:pt>
                <c:pt idx="3">
                  <c:v>21.2615372091837</c:v>
                </c:pt>
                <c:pt idx="4">
                  <c:v>21.201649360755098</c:v>
                </c:pt>
                <c:pt idx="5">
                  <c:v>20.996752406714599</c:v>
                </c:pt>
                <c:pt idx="6">
                  <c:v>20.799830968370699</c:v>
                </c:pt>
                <c:pt idx="7">
                  <c:v>20.787249484294001</c:v>
                </c:pt>
                <c:pt idx="8">
                  <c:v>21.010581461984899</c:v>
                </c:pt>
                <c:pt idx="9">
                  <c:v>20.983853578433902</c:v>
                </c:pt>
                <c:pt idx="10">
                  <c:v>20.884331352643201</c:v>
                </c:pt>
                <c:pt idx="11">
                  <c:v>20.905411028121701</c:v>
                </c:pt>
                <c:pt idx="12">
                  <c:v>21.356615098783902</c:v>
                </c:pt>
                <c:pt idx="13">
                  <c:v>22.000680970822099</c:v>
                </c:pt>
                <c:pt idx="14">
                  <c:v>22.109149807771502</c:v>
                </c:pt>
                <c:pt idx="15">
                  <c:v>22.246251190039299</c:v>
                </c:pt>
                <c:pt idx="16">
                  <c:v>22.514399920832201</c:v>
                </c:pt>
                <c:pt idx="17">
                  <c:v>22.7531927791761</c:v>
                </c:pt>
                <c:pt idx="18">
                  <c:v>22.925314197270499</c:v>
                </c:pt>
                <c:pt idx="19">
                  <c:v>23.179243773153299</c:v>
                </c:pt>
                <c:pt idx="20">
                  <c:v>23.339036396572499</c:v>
                </c:pt>
                <c:pt idx="21">
                  <c:v>23.4885065753469</c:v>
                </c:pt>
                <c:pt idx="22">
                  <c:v>23.328576085647899</c:v>
                </c:pt>
                <c:pt idx="23">
                  <c:v>22.9144034636629</c:v>
                </c:pt>
                <c:pt idx="24">
                  <c:v>22.703000691750699</c:v>
                </c:pt>
                <c:pt idx="25">
                  <c:v>22.835830878816001</c:v>
                </c:pt>
                <c:pt idx="26">
                  <c:v>23.1973558403471</c:v>
                </c:pt>
                <c:pt idx="27">
                  <c:v>23.293432056496901</c:v>
                </c:pt>
                <c:pt idx="28">
                  <c:v>23.384419335164601</c:v>
                </c:pt>
                <c:pt idx="29">
                  <c:v>23.35227472051</c:v>
                </c:pt>
                <c:pt idx="30">
                  <c:v>23.280014058157899</c:v>
                </c:pt>
                <c:pt idx="31">
                  <c:v>23.265446403356499</c:v>
                </c:pt>
                <c:pt idx="32">
                  <c:v>23.211700189528901</c:v>
                </c:pt>
                <c:pt idx="33">
                  <c:v>23.077966932688199</c:v>
                </c:pt>
                <c:pt idx="34">
                  <c:v>22.8553863471273</c:v>
                </c:pt>
                <c:pt idx="35">
                  <c:v>22.782209983686599</c:v>
                </c:pt>
                <c:pt idx="36">
                  <c:v>22.724350950021599</c:v>
                </c:pt>
                <c:pt idx="37">
                  <c:v>22.342297306693599</c:v>
                </c:pt>
                <c:pt idx="38">
                  <c:v>20.8964288835374</c:v>
                </c:pt>
                <c:pt idx="39">
                  <c:v>18.118741903197801</c:v>
                </c:pt>
                <c:pt idx="40">
                  <c:v>18.572596514896201</c:v>
                </c:pt>
                <c:pt idx="41">
                  <c:v>19.584493614403801</c:v>
                </c:pt>
                <c:pt idx="42">
                  <c:v>20.374247776460201</c:v>
                </c:pt>
                <c:pt idx="43">
                  <c:v>20.272678926101001</c:v>
                </c:pt>
                <c:pt idx="44">
                  <c:v>20.1121425382902</c:v>
                </c:pt>
                <c:pt idx="45">
                  <c:v>19.871480575514902</c:v>
                </c:pt>
                <c:pt idx="46">
                  <c:v>19.2292374685689</c:v>
                </c:pt>
                <c:pt idx="47">
                  <c:v>19.255081776434999</c:v>
                </c:pt>
                <c:pt idx="48">
                  <c:v>19.993921882146999</c:v>
                </c:pt>
                <c:pt idx="49">
                  <c:v>20.835731190400399</c:v>
                </c:pt>
              </c:numCache>
            </c:numRef>
          </c:val>
          <c:extLst>
            <c:ext xmlns:c16="http://schemas.microsoft.com/office/drawing/2014/chart" uri="{C3380CC4-5D6E-409C-BE32-E72D297353CC}">
              <c16:uniqueId val="{00000033-5226-439E-BD7D-814080981D43}"/>
            </c:ext>
          </c:extLst>
        </c:ser>
        <c:ser>
          <c:idx val="1"/>
          <c:order val="1"/>
          <c:tx>
            <c:strRef>
              <c:f>'F52'!$H$7</c:f>
              <c:strCache>
                <c:ptCount val="1"/>
                <c:pt idx="0">
                  <c:v>Nacional</c:v>
                </c:pt>
              </c:strCache>
            </c:strRef>
          </c:tx>
          <c:spPr>
            <a:solidFill>
              <a:srgbClr val="E5D8B7"/>
            </a:solidFill>
          </c:spPr>
          <c:invertIfNegative val="0"/>
          <c:dPt>
            <c:idx val="0"/>
            <c:invertIfNegative val="0"/>
            <c:bubble3D val="0"/>
            <c:extLst>
              <c:ext xmlns:c16="http://schemas.microsoft.com/office/drawing/2014/chart" uri="{C3380CC4-5D6E-409C-BE32-E72D297353CC}">
                <c16:uniqueId val="{00000034-5226-439E-BD7D-814080981D43}"/>
              </c:ext>
            </c:extLst>
          </c:dPt>
          <c:dPt>
            <c:idx val="1"/>
            <c:invertIfNegative val="0"/>
            <c:bubble3D val="0"/>
            <c:spPr>
              <a:solidFill>
                <a:srgbClr val="FFC000"/>
              </a:solidFill>
            </c:spPr>
            <c:extLst>
              <c:ext xmlns:c16="http://schemas.microsoft.com/office/drawing/2014/chart" uri="{C3380CC4-5D6E-409C-BE32-E72D297353CC}">
                <c16:uniqueId val="{00000036-5226-439E-BD7D-814080981D43}"/>
              </c:ext>
            </c:extLst>
          </c:dPt>
          <c:dPt>
            <c:idx val="2"/>
            <c:invertIfNegative val="0"/>
            <c:bubble3D val="0"/>
            <c:extLst>
              <c:ext xmlns:c16="http://schemas.microsoft.com/office/drawing/2014/chart" uri="{C3380CC4-5D6E-409C-BE32-E72D297353CC}">
                <c16:uniqueId val="{00000037-5226-439E-BD7D-814080981D43}"/>
              </c:ext>
            </c:extLst>
          </c:dPt>
          <c:dPt>
            <c:idx val="3"/>
            <c:invertIfNegative val="0"/>
            <c:bubble3D val="0"/>
            <c:extLst>
              <c:ext xmlns:c16="http://schemas.microsoft.com/office/drawing/2014/chart" uri="{C3380CC4-5D6E-409C-BE32-E72D297353CC}">
                <c16:uniqueId val="{00000038-5226-439E-BD7D-814080981D43}"/>
              </c:ext>
            </c:extLst>
          </c:dPt>
          <c:dPt>
            <c:idx val="5"/>
            <c:invertIfNegative val="0"/>
            <c:bubble3D val="0"/>
            <c:extLst>
              <c:ext xmlns:c16="http://schemas.microsoft.com/office/drawing/2014/chart" uri="{C3380CC4-5D6E-409C-BE32-E72D297353CC}">
                <c16:uniqueId val="{00000039-5226-439E-BD7D-814080981D43}"/>
              </c:ext>
            </c:extLst>
          </c:dPt>
          <c:dPt>
            <c:idx val="6"/>
            <c:invertIfNegative val="0"/>
            <c:bubble3D val="0"/>
            <c:extLst>
              <c:ext xmlns:c16="http://schemas.microsoft.com/office/drawing/2014/chart" uri="{C3380CC4-5D6E-409C-BE32-E72D297353CC}">
                <c16:uniqueId val="{0000003A-5226-439E-BD7D-814080981D43}"/>
              </c:ext>
            </c:extLst>
          </c:dPt>
          <c:dPt>
            <c:idx val="7"/>
            <c:invertIfNegative val="0"/>
            <c:bubble3D val="0"/>
            <c:extLst>
              <c:ext xmlns:c16="http://schemas.microsoft.com/office/drawing/2014/chart" uri="{C3380CC4-5D6E-409C-BE32-E72D297353CC}">
                <c16:uniqueId val="{0000003B-5226-439E-BD7D-814080981D43}"/>
              </c:ext>
            </c:extLst>
          </c:dPt>
          <c:dPt>
            <c:idx val="8"/>
            <c:invertIfNegative val="0"/>
            <c:bubble3D val="0"/>
            <c:extLst>
              <c:ext xmlns:c16="http://schemas.microsoft.com/office/drawing/2014/chart" uri="{C3380CC4-5D6E-409C-BE32-E72D297353CC}">
                <c16:uniqueId val="{0000003C-5226-439E-BD7D-814080981D43}"/>
              </c:ext>
            </c:extLst>
          </c:dPt>
          <c:dPt>
            <c:idx val="9"/>
            <c:invertIfNegative val="0"/>
            <c:bubble3D val="0"/>
            <c:extLst>
              <c:ext xmlns:c16="http://schemas.microsoft.com/office/drawing/2014/chart" uri="{C3380CC4-5D6E-409C-BE32-E72D297353CC}">
                <c16:uniqueId val="{0000003D-5226-439E-BD7D-814080981D43}"/>
              </c:ext>
            </c:extLst>
          </c:dPt>
          <c:dPt>
            <c:idx val="10"/>
            <c:invertIfNegative val="0"/>
            <c:bubble3D val="0"/>
            <c:extLst>
              <c:ext xmlns:c16="http://schemas.microsoft.com/office/drawing/2014/chart" uri="{C3380CC4-5D6E-409C-BE32-E72D297353CC}">
                <c16:uniqueId val="{0000003E-5226-439E-BD7D-814080981D43}"/>
              </c:ext>
            </c:extLst>
          </c:dPt>
          <c:dPt>
            <c:idx val="11"/>
            <c:invertIfNegative val="0"/>
            <c:bubble3D val="0"/>
            <c:extLst>
              <c:ext xmlns:c16="http://schemas.microsoft.com/office/drawing/2014/chart" uri="{C3380CC4-5D6E-409C-BE32-E72D297353CC}">
                <c16:uniqueId val="{0000003F-5226-439E-BD7D-814080981D43}"/>
              </c:ext>
            </c:extLst>
          </c:dPt>
          <c:dPt>
            <c:idx val="12"/>
            <c:invertIfNegative val="0"/>
            <c:bubble3D val="0"/>
            <c:extLst>
              <c:ext xmlns:c16="http://schemas.microsoft.com/office/drawing/2014/chart" uri="{C3380CC4-5D6E-409C-BE32-E72D297353CC}">
                <c16:uniqueId val="{00000040-5226-439E-BD7D-814080981D43}"/>
              </c:ext>
            </c:extLst>
          </c:dPt>
          <c:dPt>
            <c:idx val="13"/>
            <c:invertIfNegative val="0"/>
            <c:bubble3D val="0"/>
            <c:spPr>
              <a:solidFill>
                <a:srgbClr val="FFC000"/>
              </a:solidFill>
            </c:spPr>
            <c:extLst>
              <c:ext xmlns:c16="http://schemas.microsoft.com/office/drawing/2014/chart" uri="{C3380CC4-5D6E-409C-BE32-E72D297353CC}">
                <c16:uniqueId val="{00000042-5226-439E-BD7D-814080981D43}"/>
              </c:ext>
            </c:extLst>
          </c:dPt>
          <c:dPt>
            <c:idx val="14"/>
            <c:invertIfNegative val="0"/>
            <c:bubble3D val="0"/>
            <c:extLst>
              <c:ext xmlns:c16="http://schemas.microsoft.com/office/drawing/2014/chart" uri="{C3380CC4-5D6E-409C-BE32-E72D297353CC}">
                <c16:uniqueId val="{00000043-5226-439E-BD7D-814080981D43}"/>
              </c:ext>
            </c:extLst>
          </c:dPt>
          <c:dPt>
            <c:idx val="15"/>
            <c:invertIfNegative val="0"/>
            <c:bubble3D val="0"/>
            <c:extLst>
              <c:ext xmlns:c16="http://schemas.microsoft.com/office/drawing/2014/chart" uri="{C3380CC4-5D6E-409C-BE32-E72D297353CC}">
                <c16:uniqueId val="{00000044-5226-439E-BD7D-814080981D43}"/>
              </c:ext>
            </c:extLst>
          </c:dPt>
          <c:dPt>
            <c:idx val="17"/>
            <c:invertIfNegative val="0"/>
            <c:bubble3D val="0"/>
            <c:extLst>
              <c:ext xmlns:c16="http://schemas.microsoft.com/office/drawing/2014/chart" uri="{C3380CC4-5D6E-409C-BE32-E72D297353CC}">
                <c16:uniqueId val="{00000045-5226-439E-BD7D-814080981D43}"/>
              </c:ext>
            </c:extLst>
          </c:dPt>
          <c:dPt>
            <c:idx val="18"/>
            <c:invertIfNegative val="0"/>
            <c:bubble3D val="0"/>
            <c:extLst>
              <c:ext xmlns:c16="http://schemas.microsoft.com/office/drawing/2014/chart" uri="{C3380CC4-5D6E-409C-BE32-E72D297353CC}">
                <c16:uniqueId val="{00000046-5226-439E-BD7D-814080981D43}"/>
              </c:ext>
            </c:extLst>
          </c:dPt>
          <c:dPt>
            <c:idx val="19"/>
            <c:invertIfNegative val="0"/>
            <c:bubble3D val="0"/>
            <c:extLst>
              <c:ext xmlns:c16="http://schemas.microsoft.com/office/drawing/2014/chart" uri="{C3380CC4-5D6E-409C-BE32-E72D297353CC}">
                <c16:uniqueId val="{00000047-5226-439E-BD7D-814080981D43}"/>
              </c:ext>
            </c:extLst>
          </c:dPt>
          <c:dPt>
            <c:idx val="20"/>
            <c:invertIfNegative val="0"/>
            <c:bubble3D val="0"/>
            <c:extLst>
              <c:ext xmlns:c16="http://schemas.microsoft.com/office/drawing/2014/chart" uri="{C3380CC4-5D6E-409C-BE32-E72D297353CC}">
                <c16:uniqueId val="{00000048-5226-439E-BD7D-814080981D43}"/>
              </c:ext>
            </c:extLst>
          </c:dPt>
          <c:dPt>
            <c:idx val="21"/>
            <c:invertIfNegative val="0"/>
            <c:bubble3D val="0"/>
            <c:extLst>
              <c:ext xmlns:c16="http://schemas.microsoft.com/office/drawing/2014/chart" uri="{C3380CC4-5D6E-409C-BE32-E72D297353CC}">
                <c16:uniqueId val="{00000049-5226-439E-BD7D-814080981D43}"/>
              </c:ext>
            </c:extLst>
          </c:dPt>
          <c:dPt>
            <c:idx val="22"/>
            <c:invertIfNegative val="0"/>
            <c:bubble3D val="0"/>
            <c:extLst>
              <c:ext xmlns:c16="http://schemas.microsoft.com/office/drawing/2014/chart" uri="{C3380CC4-5D6E-409C-BE32-E72D297353CC}">
                <c16:uniqueId val="{0000004A-5226-439E-BD7D-814080981D43}"/>
              </c:ext>
            </c:extLst>
          </c:dPt>
          <c:dPt>
            <c:idx val="23"/>
            <c:invertIfNegative val="0"/>
            <c:bubble3D val="0"/>
            <c:extLst>
              <c:ext xmlns:c16="http://schemas.microsoft.com/office/drawing/2014/chart" uri="{C3380CC4-5D6E-409C-BE32-E72D297353CC}">
                <c16:uniqueId val="{0000004B-5226-439E-BD7D-814080981D43}"/>
              </c:ext>
            </c:extLst>
          </c:dPt>
          <c:dPt>
            <c:idx val="24"/>
            <c:invertIfNegative val="0"/>
            <c:bubble3D val="0"/>
            <c:extLst>
              <c:ext xmlns:c16="http://schemas.microsoft.com/office/drawing/2014/chart" uri="{C3380CC4-5D6E-409C-BE32-E72D297353CC}">
                <c16:uniqueId val="{0000004C-5226-439E-BD7D-814080981D43}"/>
              </c:ext>
            </c:extLst>
          </c:dPt>
          <c:dPt>
            <c:idx val="25"/>
            <c:invertIfNegative val="0"/>
            <c:bubble3D val="0"/>
            <c:spPr>
              <a:solidFill>
                <a:srgbClr val="FFC000"/>
              </a:solidFill>
            </c:spPr>
            <c:extLst>
              <c:ext xmlns:c16="http://schemas.microsoft.com/office/drawing/2014/chart" uri="{C3380CC4-5D6E-409C-BE32-E72D297353CC}">
                <c16:uniqueId val="{0000004E-5226-439E-BD7D-814080981D43}"/>
              </c:ext>
            </c:extLst>
          </c:dPt>
          <c:dPt>
            <c:idx val="26"/>
            <c:invertIfNegative val="0"/>
            <c:bubble3D val="0"/>
            <c:extLst>
              <c:ext xmlns:c16="http://schemas.microsoft.com/office/drawing/2014/chart" uri="{C3380CC4-5D6E-409C-BE32-E72D297353CC}">
                <c16:uniqueId val="{0000004F-5226-439E-BD7D-814080981D43}"/>
              </c:ext>
            </c:extLst>
          </c:dPt>
          <c:dPt>
            <c:idx val="27"/>
            <c:invertIfNegative val="0"/>
            <c:bubble3D val="0"/>
            <c:extLst>
              <c:ext xmlns:c16="http://schemas.microsoft.com/office/drawing/2014/chart" uri="{C3380CC4-5D6E-409C-BE32-E72D297353CC}">
                <c16:uniqueId val="{00000050-5226-439E-BD7D-814080981D43}"/>
              </c:ext>
            </c:extLst>
          </c:dPt>
          <c:dPt>
            <c:idx val="29"/>
            <c:invertIfNegative val="0"/>
            <c:bubble3D val="0"/>
            <c:extLst>
              <c:ext xmlns:c16="http://schemas.microsoft.com/office/drawing/2014/chart" uri="{C3380CC4-5D6E-409C-BE32-E72D297353CC}">
                <c16:uniqueId val="{00000051-5226-439E-BD7D-814080981D43}"/>
              </c:ext>
            </c:extLst>
          </c:dPt>
          <c:dPt>
            <c:idx val="30"/>
            <c:invertIfNegative val="0"/>
            <c:bubble3D val="0"/>
            <c:extLst>
              <c:ext xmlns:c16="http://schemas.microsoft.com/office/drawing/2014/chart" uri="{C3380CC4-5D6E-409C-BE32-E72D297353CC}">
                <c16:uniqueId val="{00000052-5226-439E-BD7D-814080981D43}"/>
              </c:ext>
            </c:extLst>
          </c:dPt>
          <c:dPt>
            <c:idx val="31"/>
            <c:invertIfNegative val="0"/>
            <c:bubble3D val="0"/>
            <c:extLst>
              <c:ext xmlns:c16="http://schemas.microsoft.com/office/drawing/2014/chart" uri="{C3380CC4-5D6E-409C-BE32-E72D297353CC}">
                <c16:uniqueId val="{00000053-5226-439E-BD7D-814080981D43}"/>
              </c:ext>
            </c:extLst>
          </c:dPt>
          <c:dPt>
            <c:idx val="32"/>
            <c:invertIfNegative val="0"/>
            <c:bubble3D val="0"/>
            <c:extLst>
              <c:ext xmlns:c16="http://schemas.microsoft.com/office/drawing/2014/chart" uri="{C3380CC4-5D6E-409C-BE32-E72D297353CC}">
                <c16:uniqueId val="{00000054-5226-439E-BD7D-814080981D43}"/>
              </c:ext>
            </c:extLst>
          </c:dPt>
          <c:dPt>
            <c:idx val="33"/>
            <c:invertIfNegative val="0"/>
            <c:bubble3D val="0"/>
            <c:extLst>
              <c:ext xmlns:c16="http://schemas.microsoft.com/office/drawing/2014/chart" uri="{C3380CC4-5D6E-409C-BE32-E72D297353CC}">
                <c16:uniqueId val="{00000055-5226-439E-BD7D-814080981D43}"/>
              </c:ext>
            </c:extLst>
          </c:dPt>
          <c:dPt>
            <c:idx val="34"/>
            <c:invertIfNegative val="0"/>
            <c:bubble3D val="0"/>
            <c:extLst>
              <c:ext xmlns:c16="http://schemas.microsoft.com/office/drawing/2014/chart" uri="{C3380CC4-5D6E-409C-BE32-E72D297353CC}">
                <c16:uniqueId val="{00000056-5226-439E-BD7D-814080981D43}"/>
              </c:ext>
            </c:extLst>
          </c:dPt>
          <c:dPt>
            <c:idx val="35"/>
            <c:invertIfNegative val="0"/>
            <c:bubble3D val="0"/>
            <c:extLst>
              <c:ext xmlns:c16="http://schemas.microsoft.com/office/drawing/2014/chart" uri="{C3380CC4-5D6E-409C-BE32-E72D297353CC}">
                <c16:uniqueId val="{00000057-5226-439E-BD7D-814080981D43}"/>
              </c:ext>
            </c:extLst>
          </c:dPt>
          <c:dPt>
            <c:idx val="36"/>
            <c:invertIfNegative val="0"/>
            <c:bubble3D val="0"/>
            <c:extLst>
              <c:ext xmlns:c16="http://schemas.microsoft.com/office/drawing/2014/chart" uri="{C3380CC4-5D6E-409C-BE32-E72D297353CC}">
                <c16:uniqueId val="{00000058-5226-439E-BD7D-814080981D43}"/>
              </c:ext>
            </c:extLst>
          </c:dPt>
          <c:dPt>
            <c:idx val="37"/>
            <c:invertIfNegative val="0"/>
            <c:bubble3D val="0"/>
            <c:spPr>
              <a:solidFill>
                <a:srgbClr val="FFC000"/>
              </a:solidFill>
            </c:spPr>
            <c:extLst>
              <c:ext xmlns:c16="http://schemas.microsoft.com/office/drawing/2014/chart" uri="{C3380CC4-5D6E-409C-BE32-E72D297353CC}">
                <c16:uniqueId val="{0000005A-5226-439E-BD7D-814080981D43}"/>
              </c:ext>
            </c:extLst>
          </c:dPt>
          <c:dPt>
            <c:idx val="38"/>
            <c:invertIfNegative val="0"/>
            <c:bubble3D val="0"/>
            <c:extLst>
              <c:ext xmlns:c16="http://schemas.microsoft.com/office/drawing/2014/chart" uri="{C3380CC4-5D6E-409C-BE32-E72D297353CC}">
                <c16:uniqueId val="{0000005B-5226-439E-BD7D-814080981D43}"/>
              </c:ext>
            </c:extLst>
          </c:dPt>
          <c:dPt>
            <c:idx val="39"/>
            <c:invertIfNegative val="0"/>
            <c:bubble3D val="0"/>
            <c:extLst>
              <c:ext xmlns:c16="http://schemas.microsoft.com/office/drawing/2014/chart" uri="{C3380CC4-5D6E-409C-BE32-E72D297353CC}">
                <c16:uniqueId val="{0000005C-5226-439E-BD7D-814080981D43}"/>
              </c:ext>
            </c:extLst>
          </c:dPt>
          <c:dPt>
            <c:idx val="41"/>
            <c:invertIfNegative val="0"/>
            <c:bubble3D val="0"/>
            <c:extLst>
              <c:ext xmlns:c16="http://schemas.microsoft.com/office/drawing/2014/chart" uri="{C3380CC4-5D6E-409C-BE32-E72D297353CC}">
                <c16:uniqueId val="{0000005D-5226-439E-BD7D-814080981D43}"/>
              </c:ext>
            </c:extLst>
          </c:dPt>
          <c:dPt>
            <c:idx val="42"/>
            <c:invertIfNegative val="0"/>
            <c:bubble3D val="0"/>
            <c:extLst>
              <c:ext xmlns:c16="http://schemas.microsoft.com/office/drawing/2014/chart" uri="{C3380CC4-5D6E-409C-BE32-E72D297353CC}">
                <c16:uniqueId val="{0000005E-5226-439E-BD7D-814080981D43}"/>
              </c:ext>
            </c:extLst>
          </c:dPt>
          <c:dPt>
            <c:idx val="43"/>
            <c:invertIfNegative val="0"/>
            <c:bubble3D val="0"/>
            <c:extLst>
              <c:ext xmlns:c16="http://schemas.microsoft.com/office/drawing/2014/chart" uri="{C3380CC4-5D6E-409C-BE32-E72D297353CC}">
                <c16:uniqueId val="{0000005F-5226-439E-BD7D-814080981D43}"/>
              </c:ext>
            </c:extLst>
          </c:dPt>
          <c:dPt>
            <c:idx val="44"/>
            <c:invertIfNegative val="0"/>
            <c:bubble3D val="0"/>
            <c:extLst>
              <c:ext xmlns:c16="http://schemas.microsoft.com/office/drawing/2014/chart" uri="{C3380CC4-5D6E-409C-BE32-E72D297353CC}">
                <c16:uniqueId val="{00000060-5226-439E-BD7D-814080981D43}"/>
              </c:ext>
            </c:extLst>
          </c:dPt>
          <c:dPt>
            <c:idx val="45"/>
            <c:invertIfNegative val="0"/>
            <c:bubble3D val="0"/>
            <c:extLst>
              <c:ext xmlns:c16="http://schemas.microsoft.com/office/drawing/2014/chart" uri="{C3380CC4-5D6E-409C-BE32-E72D297353CC}">
                <c16:uniqueId val="{00000061-5226-439E-BD7D-814080981D43}"/>
              </c:ext>
            </c:extLst>
          </c:dPt>
          <c:dPt>
            <c:idx val="46"/>
            <c:invertIfNegative val="0"/>
            <c:bubble3D val="0"/>
            <c:extLst>
              <c:ext xmlns:c16="http://schemas.microsoft.com/office/drawing/2014/chart" uri="{C3380CC4-5D6E-409C-BE32-E72D297353CC}">
                <c16:uniqueId val="{00000062-5226-439E-BD7D-814080981D43}"/>
              </c:ext>
            </c:extLst>
          </c:dPt>
          <c:dPt>
            <c:idx val="47"/>
            <c:invertIfNegative val="0"/>
            <c:bubble3D val="0"/>
            <c:extLst>
              <c:ext xmlns:c16="http://schemas.microsoft.com/office/drawing/2014/chart" uri="{C3380CC4-5D6E-409C-BE32-E72D297353CC}">
                <c16:uniqueId val="{00000063-5226-439E-BD7D-814080981D43}"/>
              </c:ext>
            </c:extLst>
          </c:dPt>
          <c:dPt>
            <c:idx val="48"/>
            <c:invertIfNegative val="0"/>
            <c:bubble3D val="0"/>
            <c:extLst>
              <c:ext xmlns:c16="http://schemas.microsoft.com/office/drawing/2014/chart" uri="{C3380CC4-5D6E-409C-BE32-E72D297353CC}">
                <c16:uniqueId val="{00000064-5226-439E-BD7D-814080981D43}"/>
              </c:ext>
            </c:extLst>
          </c:dPt>
          <c:dPt>
            <c:idx val="49"/>
            <c:invertIfNegative val="0"/>
            <c:bubble3D val="0"/>
            <c:spPr>
              <a:solidFill>
                <a:srgbClr val="FFC000"/>
              </a:solidFill>
            </c:spPr>
            <c:extLst>
              <c:ext xmlns:c16="http://schemas.microsoft.com/office/drawing/2014/chart" uri="{C3380CC4-5D6E-409C-BE32-E72D297353CC}">
                <c16:uniqueId val="{00000066-5226-439E-BD7D-814080981D43}"/>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226-439E-BD7D-814080981D43}"/>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5226-439E-BD7D-814080981D43}"/>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5226-439E-BD7D-814080981D43}"/>
                </c:ext>
              </c:extLst>
            </c:dLbl>
            <c:dLbl>
              <c:idx val="3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5226-439E-BD7D-814080981D43}"/>
                </c:ext>
              </c:extLst>
            </c:dLbl>
            <c:dLbl>
              <c:idx val="4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5226-439E-BD7D-814080981D43}"/>
                </c:ext>
              </c:extLst>
            </c:dLbl>
            <c:spPr>
              <a:noFill/>
              <a:ln>
                <a:noFill/>
              </a:ln>
              <a:effectLst/>
            </c:spPr>
            <c:txPr>
              <a:bodyPr rot="-5400000" vert="horz" wrap="square" lIns="38100" tIns="19050" rIns="38100" bIns="19050" anchor="ctr">
                <a:spAutoFit/>
              </a:bodyPr>
              <a:lstStyle/>
              <a:p>
                <a:pPr>
                  <a:defRPr>
                    <a:solidFill>
                      <a:schemeClr val="accent4">
                        <a:lumMod val="50000"/>
                      </a:schemeClr>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'F52'!$A$8:$B$57</c:f>
              <c:multiLvlStrCache>
                <c:ptCount val="5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lvl>
                <c:lvl>
                  <c:pt idx="0">
                    <c:v>2017</c:v>
                  </c:pt>
                  <c:pt idx="12">
                    <c:v>2018</c:v>
                  </c:pt>
                  <c:pt idx="24">
                    <c:v>2019</c:v>
                  </c:pt>
                  <c:pt idx="36">
                    <c:v>2020</c:v>
                  </c:pt>
                  <c:pt idx="48">
                    <c:v>2021</c:v>
                  </c:pt>
                </c:lvl>
              </c:multiLvlStrCache>
            </c:multiLvlStrRef>
          </c:cat>
          <c:val>
            <c:numRef>
              <c:f>'F52'!$H$8:$H$57</c:f>
              <c:numCache>
                <c:formatCode>0.00</c:formatCode>
                <c:ptCount val="50"/>
                <c:pt idx="0">
                  <c:v>21.110286701167201</c:v>
                </c:pt>
                <c:pt idx="1">
                  <c:v>20.8708900417496</c:v>
                </c:pt>
                <c:pt idx="2">
                  <c:v>20.6517405268064</c:v>
                </c:pt>
                <c:pt idx="3">
                  <c:v>20.583230392679301</c:v>
                </c:pt>
                <c:pt idx="4">
                  <c:v>20.526169811468399</c:v>
                </c:pt>
                <c:pt idx="5">
                  <c:v>20.325362360679701</c:v>
                </c:pt>
                <c:pt idx="6">
                  <c:v>20.131923763340701</c:v>
                </c:pt>
                <c:pt idx="7">
                  <c:v>20.1330927408356</c:v>
                </c:pt>
                <c:pt idx="8">
                  <c:v>20.358187476567501</c:v>
                </c:pt>
                <c:pt idx="9">
                  <c:v>20.346989780004201</c:v>
                </c:pt>
                <c:pt idx="10">
                  <c:v>20.267439264819998</c:v>
                </c:pt>
                <c:pt idx="11">
                  <c:v>20.286247167321299</c:v>
                </c:pt>
                <c:pt idx="12">
                  <c:v>20.720203641878602</c:v>
                </c:pt>
                <c:pt idx="13">
                  <c:v>21.249161409142101</c:v>
                </c:pt>
                <c:pt idx="14">
                  <c:v>21.354800409496601</c:v>
                </c:pt>
                <c:pt idx="15">
                  <c:v>21.512408406822001</c:v>
                </c:pt>
                <c:pt idx="16">
                  <c:v>21.727984107338202</c:v>
                </c:pt>
                <c:pt idx="17">
                  <c:v>21.8894641276801</c:v>
                </c:pt>
                <c:pt idx="18">
                  <c:v>22.164663211101399</c:v>
                </c:pt>
                <c:pt idx="19">
                  <c:v>22.590825441363801</c:v>
                </c:pt>
                <c:pt idx="20">
                  <c:v>22.7495254324751</c:v>
                </c:pt>
                <c:pt idx="21">
                  <c:v>22.894848973462398</c:v>
                </c:pt>
                <c:pt idx="22">
                  <c:v>22.7054999285447</c:v>
                </c:pt>
                <c:pt idx="23">
                  <c:v>22.2320676213476</c:v>
                </c:pt>
                <c:pt idx="24">
                  <c:v>21.727792474567899</c:v>
                </c:pt>
                <c:pt idx="25">
                  <c:v>21.7185069506879</c:v>
                </c:pt>
                <c:pt idx="26">
                  <c:v>22.335109021910501</c:v>
                </c:pt>
                <c:pt idx="27">
                  <c:v>22.4339992122319</c:v>
                </c:pt>
                <c:pt idx="28">
                  <c:v>22.503791831816201</c:v>
                </c:pt>
                <c:pt idx="29">
                  <c:v>22.4952051967927</c:v>
                </c:pt>
                <c:pt idx="30">
                  <c:v>22.426302395337199</c:v>
                </c:pt>
                <c:pt idx="31">
                  <c:v>22.406295205220601</c:v>
                </c:pt>
                <c:pt idx="32">
                  <c:v>22.3474711321815</c:v>
                </c:pt>
                <c:pt idx="33">
                  <c:v>22.1733098829942</c:v>
                </c:pt>
                <c:pt idx="34">
                  <c:v>21.825317687630601</c:v>
                </c:pt>
                <c:pt idx="35">
                  <c:v>21.752066028191301</c:v>
                </c:pt>
                <c:pt idx="36">
                  <c:v>21.699779704532499</c:v>
                </c:pt>
                <c:pt idx="37">
                  <c:v>21.277218318715299</c:v>
                </c:pt>
                <c:pt idx="38">
                  <c:v>19.836376123792899</c:v>
                </c:pt>
                <c:pt idx="39">
                  <c:v>17.245983900959299</c:v>
                </c:pt>
                <c:pt idx="40">
                  <c:v>17.8245521607363</c:v>
                </c:pt>
                <c:pt idx="41">
                  <c:v>18.8703168550031</c:v>
                </c:pt>
                <c:pt idx="42">
                  <c:v>19.691610244658399</c:v>
                </c:pt>
                <c:pt idx="43">
                  <c:v>19.624662725510799</c:v>
                </c:pt>
                <c:pt idx="44">
                  <c:v>19.5370719512295</c:v>
                </c:pt>
                <c:pt idx="45">
                  <c:v>19.300096181516899</c:v>
                </c:pt>
                <c:pt idx="46">
                  <c:v>18.6958248558938</c:v>
                </c:pt>
                <c:pt idx="47">
                  <c:v>18.757123226018599</c:v>
                </c:pt>
                <c:pt idx="48">
                  <c:v>19.5605511409969</c:v>
                </c:pt>
                <c:pt idx="49">
                  <c:v>20.419306871495301</c:v>
                </c:pt>
              </c:numCache>
            </c:numRef>
          </c:val>
          <c:extLst>
            <c:ext xmlns:c16="http://schemas.microsoft.com/office/drawing/2014/chart" uri="{C3380CC4-5D6E-409C-BE32-E72D297353CC}">
              <c16:uniqueId val="{00000067-5226-439E-BD7D-814080981D43}"/>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noMultiLvlLbl val="0"/>
      </c:catAx>
      <c:valAx>
        <c:axId val="183675904"/>
        <c:scaling>
          <c:orientation val="minMax"/>
          <c:max val="23.5"/>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'F53'!$G$7</c:f>
              <c:strCache>
                <c:ptCount val="1"/>
                <c:pt idx="0">
                  <c:v>Jalisco</c:v>
                </c:pt>
              </c:strCache>
            </c:strRef>
          </c:tx>
          <c:spPr>
            <a:solidFill>
              <a:srgbClr val="AFB7BC"/>
            </a:solidFill>
          </c:spPr>
          <c:invertIfNegative val="0"/>
          <c:dPt>
            <c:idx val="0"/>
            <c:invertIfNegative val="0"/>
            <c:bubble3D val="0"/>
            <c:extLst>
              <c:ext xmlns:c16="http://schemas.microsoft.com/office/drawing/2014/chart" uri="{C3380CC4-5D6E-409C-BE32-E72D297353CC}">
                <c16:uniqueId val="{00000000-B2AF-4ABC-A5E2-44D566FEFC4B}"/>
              </c:ext>
            </c:extLst>
          </c:dPt>
          <c:dPt>
            <c:idx val="1"/>
            <c:invertIfNegative val="0"/>
            <c:bubble3D val="0"/>
            <c:spPr>
              <a:solidFill>
                <a:sysClr val="window" lastClr="FFFFFF">
                  <a:lumMod val="50000"/>
                </a:sysClr>
              </a:solidFill>
            </c:spPr>
            <c:extLst>
              <c:ext xmlns:c16="http://schemas.microsoft.com/office/drawing/2014/chart" uri="{C3380CC4-5D6E-409C-BE32-E72D297353CC}">
                <c16:uniqueId val="{00000002-B2AF-4ABC-A5E2-44D566FEFC4B}"/>
              </c:ext>
            </c:extLst>
          </c:dPt>
          <c:dPt>
            <c:idx val="2"/>
            <c:invertIfNegative val="0"/>
            <c:bubble3D val="0"/>
            <c:extLst>
              <c:ext xmlns:c16="http://schemas.microsoft.com/office/drawing/2014/chart" uri="{C3380CC4-5D6E-409C-BE32-E72D297353CC}">
                <c16:uniqueId val="{00000003-B2AF-4ABC-A5E2-44D566FEFC4B}"/>
              </c:ext>
            </c:extLst>
          </c:dPt>
          <c:dPt>
            <c:idx val="3"/>
            <c:invertIfNegative val="0"/>
            <c:bubble3D val="0"/>
            <c:extLst>
              <c:ext xmlns:c16="http://schemas.microsoft.com/office/drawing/2014/chart" uri="{C3380CC4-5D6E-409C-BE32-E72D297353CC}">
                <c16:uniqueId val="{00000004-B2AF-4ABC-A5E2-44D566FEFC4B}"/>
              </c:ext>
            </c:extLst>
          </c:dPt>
          <c:dPt>
            <c:idx val="5"/>
            <c:invertIfNegative val="0"/>
            <c:bubble3D val="0"/>
            <c:extLst>
              <c:ext xmlns:c16="http://schemas.microsoft.com/office/drawing/2014/chart" uri="{C3380CC4-5D6E-409C-BE32-E72D297353CC}">
                <c16:uniqueId val="{00000005-B2AF-4ABC-A5E2-44D566FEFC4B}"/>
              </c:ext>
            </c:extLst>
          </c:dPt>
          <c:dPt>
            <c:idx val="6"/>
            <c:invertIfNegative val="0"/>
            <c:bubble3D val="0"/>
            <c:extLst>
              <c:ext xmlns:c16="http://schemas.microsoft.com/office/drawing/2014/chart" uri="{C3380CC4-5D6E-409C-BE32-E72D297353CC}">
                <c16:uniqueId val="{00000006-B2AF-4ABC-A5E2-44D566FEFC4B}"/>
              </c:ext>
            </c:extLst>
          </c:dPt>
          <c:dPt>
            <c:idx val="7"/>
            <c:invertIfNegative val="0"/>
            <c:bubble3D val="0"/>
            <c:extLst>
              <c:ext xmlns:c16="http://schemas.microsoft.com/office/drawing/2014/chart" uri="{C3380CC4-5D6E-409C-BE32-E72D297353CC}">
                <c16:uniqueId val="{00000007-B2AF-4ABC-A5E2-44D566FEFC4B}"/>
              </c:ext>
            </c:extLst>
          </c:dPt>
          <c:dPt>
            <c:idx val="8"/>
            <c:invertIfNegative val="0"/>
            <c:bubble3D val="0"/>
            <c:extLst>
              <c:ext xmlns:c16="http://schemas.microsoft.com/office/drawing/2014/chart" uri="{C3380CC4-5D6E-409C-BE32-E72D297353CC}">
                <c16:uniqueId val="{00000008-B2AF-4ABC-A5E2-44D566FEFC4B}"/>
              </c:ext>
            </c:extLst>
          </c:dPt>
          <c:dPt>
            <c:idx val="9"/>
            <c:invertIfNegative val="0"/>
            <c:bubble3D val="0"/>
            <c:extLst>
              <c:ext xmlns:c16="http://schemas.microsoft.com/office/drawing/2014/chart" uri="{C3380CC4-5D6E-409C-BE32-E72D297353CC}">
                <c16:uniqueId val="{00000009-B2AF-4ABC-A5E2-44D566FEFC4B}"/>
              </c:ext>
            </c:extLst>
          </c:dPt>
          <c:dPt>
            <c:idx val="10"/>
            <c:invertIfNegative val="0"/>
            <c:bubble3D val="0"/>
            <c:extLst>
              <c:ext xmlns:c16="http://schemas.microsoft.com/office/drawing/2014/chart" uri="{C3380CC4-5D6E-409C-BE32-E72D297353CC}">
                <c16:uniqueId val="{0000000A-B2AF-4ABC-A5E2-44D566FEFC4B}"/>
              </c:ext>
            </c:extLst>
          </c:dPt>
          <c:dPt>
            <c:idx val="11"/>
            <c:invertIfNegative val="0"/>
            <c:bubble3D val="0"/>
            <c:extLst>
              <c:ext xmlns:c16="http://schemas.microsoft.com/office/drawing/2014/chart" uri="{C3380CC4-5D6E-409C-BE32-E72D297353CC}">
                <c16:uniqueId val="{0000000B-B2AF-4ABC-A5E2-44D566FEFC4B}"/>
              </c:ext>
            </c:extLst>
          </c:dPt>
          <c:dPt>
            <c:idx val="12"/>
            <c:invertIfNegative val="0"/>
            <c:bubble3D val="0"/>
            <c:extLst>
              <c:ext xmlns:c16="http://schemas.microsoft.com/office/drawing/2014/chart" uri="{C3380CC4-5D6E-409C-BE32-E72D297353CC}">
                <c16:uniqueId val="{0000000C-B2AF-4ABC-A5E2-44D566FEFC4B}"/>
              </c:ext>
            </c:extLst>
          </c:dPt>
          <c:dPt>
            <c:idx val="13"/>
            <c:invertIfNegative val="0"/>
            <c:bubble3D val="0"/>
            <c:spPr>
              <a:solidFill>
                <a:sysClr val="window" lastClr="FFFFFF">
                  <a:lumMod val="50000"/>
                </a:sysClr>
              </a:solidFill>
            </c:spPr>
            <c:extLst>
              <c:ext xmlns:c16="http://schemas.microsoft.com/office/drawing/2014/chart" uri="{C3380CC4-5D6E-409C-BE32-E72D297353CC}">
                <c16:uniqueId val="{0000000E-B2AF-4ABC-A5E2-44D566FEFC4B}"/>
              </c:ext>
            </c:extLst>
          </c:dPt>
          <c:dPt>
            <c:idx val="14"/>
            <c:invertIfNegative val="0"/>
            <c:bubble3D val="0"/>
            <c:extLst>
              <c:ext xmlns:c16="http://schemas.microsoft.com/office/drawing/2014/chart" uri="{C3380CC4-5D6E-409C-BE32-E72D297353CC}">
                <c16:uniqueId val="{0000000F-B2AF-4ABC-A5E2-44D566FEFC4B}"/>
              </c:ext>
            </c:extLst>
          </c:dPt>
          <c:dPt>
            <c:idx val="15"/>
            <c:invertIfNegative val="0"/>
            <c:bubble3D val="0"/>
            <c:extLst>
              <c:ext xmlns:c16="http://schemas.microsoft.com/office/drawing/2014/chart" uri="{C3380CC4-5D6E-409C-BE32-E72D297353CC}">
                <c16:uniqueId val="{00000010-B2AF-4ABC-A5E2-44D566FEFC4B}"/>
              </c:ext>
            </c:extLst>
          </c:dPt>
          <c:dPt>
            <c:idx val="17"/>
            <c:invertIfNegative val="0"/>
            <c:bubble3D val="0"/>
            <c:extLst>
              <c:ext xmlns:c16="http://schemas.microsoft.com/office/drawing/2014/chart" uri="{C3380CC4-5D6E-409C-BE32-E72D297353CC}">
                <c16:uniqueId val="{00000011-B2AF-4ABC-A5E2-44D566FEFC4B}"/>
              </c:ext>
            </c:extLst>
          </c:dPt>
          <c:dPt>
            <c:idx val="18"/>
            <c:invertIfNegative val="0"/>
            <c:bubble3D val="0"/>
            <c:extLst>
              <c:ext xmlns:c16="http://schemas.microsoft.com/office/drawing/2014/chart" uri="{C3380CC4-5D6E-409C-BE32-E72D297353CC}">
                <c16:uniqueId val="{00000012-B2AF-4ABC-A5E2-44D566FEFC4B}"/>
              </c:ext>
            </c:extLst>
          </c:dPt>
          <c:dPt>
            <c:idx val="19"/>
            <c:invertIfNegative val="0"/>
            <c:bubble3D val="0"/>
            <c:extLst>
              <c:ext xmlns:c16="http://schemas.microsoft.com/office/drawing/2014/chart" uri="{C3380CC4-5D6E-409C-BE32-E72D297353CC}">
                <c16:uniqueId val="{00000013-B2AF-4ABC-A5E2-44D566FEFC4B}"/>
              </c:ext>
            </c:extLst>
          </c:dPt>
          <c:dPt>
            <c:idx val="20"/>
            <c:invertIfNegative val="0"/>
            <c:bubble3D val="0"/>
            <c:extLst>
              <c:ext xmlns:c16="http://schemas.microsoft.com/office/drawing/2014/chart" uri="{C3380CC4-5D6E-409C-BE32-E72D297353CC}">
                <c16:uniqueId val="{00000014-B2AF-4ABC-A5E2-44D566FEFC4B}"/>
              </c:ext>
            </c:extLst>
          </c:dPt>
          <c:dPt>
            <c:idx val="21"/>
            <c:invertIfNegative val="0"/>
            <c:bubble3D val="0"/>
            <c:extLst>
              <c:ext xmlns:c16="http://schemas.microsoft.com/office/drawing/2014/chart" uri="{C3380CC4-5D6E-409C-BE32-E72D297353CC}">
                <c16:uniqueId val="{00000015-B2AF-4ABC-A5E2-44D566FEFC4B}"/>
              </c:ext>
            </c:extLst>
          </c:dPt>
          <c:dPt>
            <c:idx val="22"/>
            <c:invertIfNegative val="0"/>
            <c:bubble3D val="0"/>
            <c:extLst>
              <c:ext xmlns:c16="http://schemas.microsoft.com/office/drawing/2014/chart" uri="{C3380CC4-5D6E-409C-BE32-E72D297353CC}">
                <c16:uniqueId val="{00000016-B2AF-4ABC-A5E2-44D566FEFC4B}"/>
              </c:ext>
            </c:extLst>
          </c:dPt>
          <c:dPt>
            <c:idx val="23"/>
            <c:invertIfNegative val="0"/>
            <c:bubble3D val="0"/>
            <c:extLst>
              <c:ext xmlns:c16="http://schemas.microsoft.com/office/drawing/2014/chart" uri="{C3380CC4-5D6E-409C-BE32-E72D297353CC}">
                <c16:uniqueId val="{00000017-B2AF-4ABC-A5E2-44D566FEFC4B}"/>
              </c:ext>
            </c:extLst>
          </c:dPt>
          <c:dPt>
            <c:idx val="24"/>
            <c:invertIfNegative val="0"/>
            <c:bubble3D val="0"/>
            <c:extLst>
              <c:ext xmlns:c16="http://schemas.microsoft.com/office/drawing/2014/chart" uri="{C3380CC4-5D6E-409C-BE32-E72D297353CC}">
                <c16:uniqueId val="{00000018-B2AF-4ABC-A5E2-44D566FEFC4B}"/>
              </c:ext>
            </c:extLst>
          </c:dPt>
          <c:dPt>
            <c:idx val="25"/>
            <c:invertIfNegative val="0"/>
            <c:bubble3D val="0"/>
            <c:spPr>
              <a:solidFill>
                <a:sysClr val="window" lastClr="FFFFFF">
                  <a:lumMod val="50000"/>
                </a:sysClr>
              </a:solidFill>
            </c:spPr>
            <c:extLst>
              <c:ext xmlns:c16="http://schemas.microsoft.com/office/drawing/2014/chart" uri="{C3380CC4-5D6E-409C-BE32-E72D297353CC}">
                <c16:uniqueId val="{0000001A-B2AF-4ABC-A5E2-44D566FEFC4B}"/>
              </c:ext>
            </c:extLst>
          </c:dPt>
          <c:dPt>
            <c:idx val="26"/>
            <c:invertIfNegative val="0"/>
            <c:bubble3D val="0"/>
            <c:extLst>
              <c:ext xmlns:c16="http://schemas.microsoft.com/office/drawing/2014/chart" uri="{C3380CC4-5D6E-409C-BE32-E72D297353CC}">
                <c16:uniqueId val="{0000001B-B2AF-4ABC-A5E2-44D566FEFC4B}"/>
              </c:ext>
            </c:extLst>
          </c:dPt>
          <c:dPt>
            <c:idx val="27"/>
            <c:invertIfNegative val="0"/>
            <c:bubble3D val="0"/>
            <c:extLst>
              <c:ext xmlns:c16="http://schemas.microsoft.com/office/drawing/2014/chart" uri="{C3380CC4-5D6E-409C-BE32-E72D297353CC}">
                <c16:uniqueId val="{0000001C-B2AF-4ABC-A5E2-44D566FEFC4B}"/>
              </c:ext>
            </c:extLst>
          </c:dPt>
          <c:dPt>
            <c:idx val="29"/>
            <c:invertIfNegative val="0"/>
            <c:bubble3D val="0"/>
            <c:extLst>
              <c:ext xmlns:c16="http://schemas.microsoft.com/office/drawing/2014/chart" uri="{C3380CC4-5D6E-409C-BE32-E72D297353CC}">
                <c16:uniqueId val="{0000001D-B2AF-4ABC-A5E2-44D566FEFC4B}"/>
              </c:ext>
            </c:extLst>
          </c:dPt>
          <c:dPt>
            <c:idx val="30"/>
            <c:invertIfNegative val="0"/>
            <c:bubble3D val="0"/>
            <c:extLst>
              <c:ext xmlns:c16="http://schemas.microsoft.com/office/drawing/2014/chart" uri="{C3380CC4-5D6E-409C-BE32-E72D297353CC}">
                <c16:uniqueId val="{0000001E-B2AF-4ABC-A5E2-44D566FEFC4B}"/>
              </c:ext>
            </c:extLst>
          </c:dPt>
          <c:dPt>
            <c:idx val="31"/>
            <c:invertIfNegative val="0"/>
            <c:bubble3D val="0"/>
            <c:extLst>
              <c:ext xmlns:c16="http://schemas.microsoft.com/office/drawing/2014/chart" uri="{C3380CC4-5D6E-409C-BE32-E72D297353CC}">
                <c16:uniqueId val="{0000001F-B2AF-4ABC-A5E2-44D566FEFC4B}"/>
              </c:ext>
            </c:extLst>
          </c:dPt>
          <c:dPt>
            <c:idx val="32"/>
            <c:invertIfNegative val="0"/>
            <c:bubble3D val="0"/>
            <c:extLst>
              <c:ext xmlns:c16="http://schemas.microsoft.com/office/drawing/2014/chart" uri="{C3380CC4-5D6E-409C-BE32-E72D297353CC}">
                <c16:uniqueId val="{00000020-B2AF-4ABC-A5E2-44D566FEFC4B}"/>
              </c:ext>
            </c:extLst>
          </c:dPt>
          <c:dPt>
            <c:idx val="33"/>
            <c:invertIfNegative val="0"/>
            <c:bubble3D val="0"/>
            <c:extLst>
              <c:ext xmlns:c16="http://schemas.microsoft.com/office/drawing/2014/chart" uri="{C3380CC4-5D6E-409C-BE32-E72D297353CC}">
                <c16:uniqueId val="{00000021-B2AF-4ABC-A5E2-44D566FEFC4B}"/>
              </c:ext>
            </c:extLst>
          </c:dPt>
          <c:dPt>
            <c:idx val="34"/>
            <c:invertIfNegative val="0"/>
            <c:bubble3D val="0"/>
            <c:extLst>
              <c:ext xmlns:c16="http://schemas.microsoft.com/office/drawing/2014/chart" uri="{C3380CC4-5D6E-409C-BE32-E72D297353CC}">
                <c16:uniqueId val="{00000022-B2AF-4ABC-A5E2-44D566FEFC4B}"/>
              </c:ext>
            </c:extLst>
          </c:dPt>
          <c:dPt>
            <c:idx val="35"/>
            <c:invertIfNegative val="0"/>
            <c:bubble3D val="0"/>
            <c:extLst>
              <c:ext xmlns:c16="http://schemas.microsoft.com/office/drawing/2014/chart" uri="{C3380CC4-5D6E-409C-BE32-E72D297353CC}">
                <c16:uniqueId val="{00000023-B2AF-4ABC-A5E2-44D566FEFC4B}"/>
              </c:ext>
            </c:extLst>
          </c:dPt>
          <c:dPt>
            <c:idx val="36"/>
            <c:invertIfNegative val="0"/>
            <c:bubble3D val="0"/>
            <c:extLst>
              <c:ext xmlns:c16="http://schemas.microsoft.com/office/drawing/2014/chart" uri="{C3380CC4-5D6E-409C-BE32-E72D297353CC}">
                <c16:uniqueId val="{00000024-B2AF-4ABC-A5E2-44D566FEFC4B}"/>
              </c:ext>
            </c:extLst>
          </c:dPt>
          <c:dPt>
            <c:idx val="37"/>
            <c:invertIfNegative val="0"/>
            <c:bubble3D val="0"/>
            <c:spPr>
              <a:solidFill>
                <a:sysClr val="window" lastClr="FFFFFF">
                  <a:lumMod val="50000"/>
                </a:sysClr>
              </a:solidFill>
            </c:spPr>
            <c:extLst>
              <c:ext xmlns:c16="http://schemas.microsoft.com/office/drawing/2014/chart" uri="{C3380CC4-5D6E-409C-BE32-E72D297353CC}">
                <c16:uniqueId val="{00000026-B2AF-4ABC-A5E2-44D566FEFC4B}"/>
              </c:ext>
            </c:extLst>
          </c:dPt>
          <c:dPt>
            <c:idx val="38"/>
            <c:invertIfNegative val="0"/>
            <c:bubble3D val="0"/>
            <c:extLst>
              <c:ext xmlns:c16="http://schemas.microsoft.com/office/drawing/2014/chart" uri="{C3380CC4-5D6E-409C-BE32-E72D297353CC}">
                <c16:uniqueId val="{00000027-B2AF-4ABC-A5E2-44D566FEFC4B}"/>
              </c:ext>
            </c:extLst>
          </c:dPt>
          <c:dPt>
            <c:idx val="39"/>
            <c:invertIfNegative val="0"/>
            <c:bubble3D val="0"/>
            <c:extLst>
              <c:ext xmlns:c16="http://schemas.microsoft.com/office/drawing/2014/chart" uri="{C3380CC4-5D6E-409C-BE32-E72D297353CC}">
                <c16:uniqueId val="{00000028-B2AF-4ABC-A5E2-44D566FEFC4B}"/>
              </c:ext>
            </c:extLst>
          </c:dPt>
          <c:dPt>
            <c:idx val="41"/>
            <c:invertIfNegative val="0"/>
            <c:bubble3D val="0"/>
            <c:extLst>
              <c:ext xmlns:c16="http://schemas.microsoft.com/office/drawing/2014/chart" uri="{C3380CC4-5D6E-409C-BE32-E72D297353CC}">
                <c16:uniqueId val="{00000029-B2AF-4ABC-A5E2-44D566FEFC4B}"/>
              </c:ext>
            </c:extLst>
          </c:dPt>
          <c:dPt>
            <c:idx val="42"/>
            <c:invertIfNegative val="0"/>
            <c:bubble3D val="0"/>
            <c:extLst>
              <c:ext xmlns:c16="http://schemas.microsoft.com/office/drawing/2014/chart" uri="{C3380CC4-5D6E-409C-BE32-E72D297353CC}">
                <c16:uniqueId val="{0000002A-B2AF-4ABC-A5E2-44D566FEFC4B}"/>
              </c:ext>
            </c:extLst>
          </c:dPt>
          <c:dPt>
            <c:idx val="43"/>
            <c:invertIfNegative val="0"/>
            <c:bubble3D val="0"/>
            <c:extLst>
              <c:ext xmlns:c16="http://schemas.microsoft.com/office/drawing/2014/chart" uri="{C3380CC4-5D6E-409C-BE32-E72D297353CC}">
                <c16:uniqueId val="{0000002B-B2AF-4ABC-A5E2-44D566FEFC4B}"/>
              </c:ext>
            </c:extLst>
          </c:dPt>
          <c:dPt>
            <c:idx val="44"/>
            <c:invertIfNegative val="0"/>
            <c:bubble3D val="0"/>
            <c:extLst>
              <c:ext xmlns:c16="http://schemas.microsoft.com/office/drawing/2014/chart" uri="{C3380CC4-5D6E-409C-BE32-E72D297353CC}">
                <c16:uniqueId val="{0000002C-B2AF-4ABC-A5E2-44D566FEFC4B}"/>
              </c:ext>
            </c:extLst>
          </c:dPt>
          <c:dPt>
            <c:idx val="45"/>
            <c:invertIfNegative val="0"/>
            <c:bubble3D val="0"/>
            <c:extLst>
              <c:ext xmlns:c16="http://schemas.microsoft.com/office/drawing/2014/chart" uri="{C3380CC4-5D6E-409C-BE32-E72D297353CC}">
                <c16:uniqueId val="{0000002D-B2AF-4ABC-A5E2-44D566FEFC4B}"/>
              </c:ext>
            </c:extLst>
          </c:dPt>
          <c:dPt>
            <c:idx val="46"/>
            <c:invertIfNegative val="0"/>
            <c:bubble3D val="0"/>
            <c:extLst>
              <c:ext xmlns:c16="http://schemas.microsoft.com/office/drawing/2014/chart" uri="{C3380CC4-5D6E-409C-BE32-E72D297353CC}">
                <c16:uniqueId val="{0000002E-B2AF-4ABC-A5E2-44D566FEFC4B}"/>
              </c:ext>
            </c:extLst>
          </c:dPt>
          <c:dPt>
            <c:idx val="47"/>
            <c:invertIfNegative val="0"/>
            <c:bubble3D val="0"/>
            <c:extLst>
              <c:ext xmlns:c16="http://schemas.microsoft.com/office/drawing/2014/chart" uri="{C3380CC4-5D6E-409C-BE32-E72D297353CC}">
                <c16:uniqueId val="{0000002F-B2AF-4ABC-A5E2-44D566FEFC4B}"/>
              </c:ext>
            </c:extLst>
          </c:dPt>
          <c:dPt>
            <c:idx val="48"/>
            <c:invertIfNegative val="0"/>
            <c:bubble3D val="0"/>
            <c:extLst>
              <c:ext xmlns:c16="http://schemas.microsoft.com/office/drawing/2014/chart" uri="{C3380CC4-5D6E-409C-BE32-E72D297353CC}">
                <c16:uniqueId val="{00000030-B2AF-4ABC-A5E2-44D566FEFC4B}"/>
              </c:ext>
            </c:extLst>
          </c:dPt>
          <c:dPt>
            <c:idx val="49"/>
            <c:invertIfNegative val="0"/>
            <c:bubble3D val="0"/>
            <c:spPr>
              <a:solidFill>
                <a:sysClr val="window" lastClr="FFFFFF">
                  <a:lumMod val="50000"/>
                </a:sysClr>
              </a:solidFill>
            </c:spPr>
            <c:extLst>
              <c:ext xmlns:c16="http://schemas.microsoft.com/office/drawing/2014/chart" uri="{C3380CC4-5D6E-409C-BE32-E72D297353CC}">
                <c16:uniqueId val="{00000032-B2AF-4ABC-A5E2-44D566FEFC4B}"/>
              </c:ext>
            </c:extLst>
          </c:dPt>
          <c:dLbls>
            <c:dLbl>
              <c:idx val="1"/>
              <c:layout>
                <c:manualLayout>
                  <c:x val="0"/>
                  <c:y val="-4.89916482741328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AF-4ABC-A5E2-44D566FEFC4B}"/>
                </c:ext>
              </c:extLst>
            </c:dLbl>
            <c:dLbl>
              <c:idx val="13"/>
              <c:layout>
                <c:manualLayout>
                  <c:x val="-3.9254512562719229E-17"/>
                  <c:y val="-4.199284137782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2AF-4ABC-A5E2-44D566FEFC4B}"/>
                </c:ext>
              </c:extLst>
            </c:dLbl>
            <c:dLbl>
              <c:idx val="25"/>
              <c:layout>
                <c:manualLayout>
                  <c:x val="-8.564719862006851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2AF-4ABC-A5E2-44D566FEFC4B}"/>
                </c:ext>
              </c:extLst>
            </c:dLbl>
            <c:dLbl>
              <c:idx val="37"/>
              <c:layout>
                <c:manualLayout>
                  <c:x val="0"/>
                  <c:y val="-4.8991648274132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2AF-4ABC-A5E2-44D566FEFC4B}"/>
                </c:ext>
              </c:extLst>
            </c:dLbl>
            <c:dLbl>
              <c:idx val="49"/>
              <c:layout>
                <c:manualLayout>
                  <c:x val="-1.7129439724013703E-2"/>
                  <c:y val="1.0498210344456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2AF-4ABC-A5E2-44D566FEFC4B}"/>
                </c:ext>
              </c:extLst>
            </c:dLbl>
            <c:spPr>
              <a:noFill/>
              <a:ln>
                <a:noFill/>
              </a:ln>
              <a:effectLst/>
            </c:spPr>
            <c:txPr>
              <a:bodyPr rot="-5400000" vert="horz" wrap="square" lIns="38100" tIns="19050" rIns="38100" bIns="19050" anchor="ctr">
                <a:spAutoFit/>
              </a:bodyPr>
              <a:lstStyle/>
              <a:p>
                <a:pPr>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'F53'!$A$8:$B$57</c:f>
              <c:multiLvlStrCache>
                <c:ptCount val="5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lvl>
                <c:lvl>
                  <c:pt idx="0">
                    <c:v>2017</c:v>
                  </c:pt>
                  <c:pt idx="12">
                    <c:v>2018</c:v>
                  </c:pt>
                  <c:pt idx="24">
                    <c:v>2019</c:v>
                  </c:pt>
                  <c:pt idx="36">
                    <c:v>2020</c:v>
                  </c:pt>
                  <c:pt idx="48">
                    <c:v>2021</c:v>
                  </c:pt>
                </c:lvl>
              </c:multiLvlStrCache>
            </c:multiLvlStrRef>
          </c:cat>
          <c:val>
            <c:numRef>
              <c:f>'F53'!$G$8:$G$57</c:f>
              <c:numCache>
                <c:formatCode>0.00</c:formatCode>
                <c:ptCount val="50"/>
                <c:pt idx="0">
                  <c:v>20.491472860834399</c:v>
                </c:pt>
                <c:pt idx="1">
                  <c:v>20.3666260637028</c:v>
                </c:pt>
                <c:pt idx="2">
                  <c:v>20.097527037269401</c:v>
                </c:pt>
                <c:pt idx="3">
                  <c:v>19.9920388930807</c:v>
                </c:pt>
                <c:pt idx="4">
                  <c:v>19.875594517683702</c:v>
                </c:pt>
                <c:pt idx="5">
                  <c:v>19.616144226435502</c:v>
                </c:pt>
                <c:pt idx="6">
                  <c:v>19.395411396489401</c:v>
                </c:pt>
                <c:pt idx="7">
                  <c:v>19.3616072999213</c:v>
                </c:pt>
                <c:pt idx="8">
                  <c:v>19.591469608999201</c:v>
                </c:pt>
                <c:pt idx="9">
                  <c:v>19.688364965871902</c:v>
                </c:pt>
                <c:pt idx="10">
                  <c:v>19.624160442409099</c:v>
                </c:pt>
                <c:pt idx="11">
                  <c:v>19.684147990395601</c:v>
                </c:pt>
                <c:pt idx="12">
                  <c:v>20.2369157229781</c:v>
                </c:pt>
                <c:pt idx="13">
                  <c:v>21.006634714127401</c:v>
                </c:pt>
                <c:pt idx="14">
                  <c:v>21.228591563116801</c:v>
                </c:pt>
                <c:pt idx="15">
                  <c:v>21.3880818118317</c:v>
                </c:pt>
                <c:pt idx="16">
                  <c:v>21.659680198048601</c:v>
                </c:pt>
                <c:pt idx="17">
                  <c:v>21.8980828527299</c:v>
                </c:pt>
                <c:pt idx="18">
                  <c:v>22.105322142237601</c:v>
                </c:pt>
                <c:pt idx="19">
                  <c:v>22.453056468234401</c:v>
                </c:pt>
                <c:pt idx="20">
                  <c:v>22.629756500485101</c:v>
                </c:pt>
                <c:pt idx="21">
                  <c:v>22.823604069518399</c:v>
                </c:pt>
                <c:pt idx="22">
                  <c:v>22.8144383400066</c:v>
                </c:pt>
                <c:pt idx="23">
                  <c:v>22.534878401237201</c:v>
                </c:pt>
                <c:pt idx="24">
                  <c:v>22.527297950968599</c:v>
                </c:pt>
                <c:pt idx="25">
                  <c:v>23.456628846696201</c:v>
                </c:pt>
                <c:pt idx="26">
                  <c:v>23.5021608140677</c:v>
                </c:pt>
                <c:pt idx="27">
                  <c:v>23.287438736388399</c:v>
                </c:pt>
                <c:pt idx="28">
                  <c:v>23.2703708549897</c:v>
                </c:pt>
                <c:pt idx="29">
                  <c:v>23.036299832300401</c:v>
                </c:pt>
                <c:pt idx="30">
                  <c:v>22.994912568832401</c:v>
                </c:pt>
                <c:pt idx="31">
                  <c:v>22.919898839671198</c:v>
                </c:pt>
                <c:pt idx="32">
                  <c:v>22.848921179596999</c:v>
                </c:pt>
                <c:pt idx="33">
                  <c:v>22.667929468835499</c:v>
                </c:pt>
                <c:pt idx="34">
                  <c:v>22.445937165212399</c:v>
                </c:pt>
                <c:pt idx="35">
                  <c:v>22.446598837839598</c:v>
                </c:pt>
                <c:pt idx="36">
                  <c:v>22.4066369849834</c:v>
                </c:pt>
                <c:pt idx="37">
                  <c:v>22.111441098382102</c:v>
                </c:pt>
                <c:pt idx="38">
                  <c:v>21.229662887845802</c:v>
                </c:pt>
                <c:pt idx="39">
                  <c:v>20.137991828028099</c:v>
                </c:pt>
                <c:pt idx="40">
                  <c:v>19.538172733765801</c:v>
                </c:pt>
                <c:pt idx="41">
                  <c:v>19.976398021410301</c:v>
                </c:pt>
                <c:pt idx="42">
                  <c:v>20.507807512944702</c:v>
                </c:pt>
                <c:pt idx="43">
                  <c:v>20.476994306799401</c:v>
                </c:pt>
                <c:pt idx="44">
                  <c:v>20.161414071676401</c:v>
                </c:pt>
                <c:pt idx="45">
                  <c:v>19.6566550154471</c:v>
                </c:pt>
                <c:pt idx="46">
                  <c:v>19.2956632116077</c:v>
                </c:pt>
                <c:pt idx="47">
                  <c:v>19.530756563127198</c:v>
                </c:pt>
                <c:pt idx="48">
                  <c:v>20.0398998608654</c:v>
                </c:pt>
                <c:pt idx="49">
                  <c:v>20.715949328495199</c:v>
                </c:pt>
              </c:numCache>
            </c:numRef>
          </c:val>
          <c:extLst>
            <c:ext xmlns:c16="http://schemas.microsoft.com/office/drawing/2014/chart" uri="{C3380CC4-5D6E-409C-BE32-E72D297353CC}">
              <c16:uniqueId val="{00000033-B2AF-4ABC-A5E2-44D566FEFC4B}"/>
            </c:ext>
          </c:extLst>
        </c:ser>
        <c:ser>
          <c:idx val="1"/>
          <c:order val="1"/>
          <c:tx>
            <c:strRef>
              <c:f>'F53'!$H$7</c:f>
              <c:strCache>
                <c:ptCount val="1"/>
                <c:pt idx="0">
                  <c:v>Nacional</c:v>
                </c:pt>
              </c:strCache>
            </c:strRef>
          </c:tx>
          <c:spPr>
            <a:solidFill>
              <a:srgbClr val="E5D8B7"/>
            </a:solidFill>
          </c:spPr>
          <c:invertIfNegative val="0"/>
          <c:dPt>
            <c:idx val="0"/>
            <c:invertIfNegative val="0"/>
            <c:bubble3D val="0"/>
            <c:extLst>
              <c:ext xmlns:c16="http://schemas.microsoft.com/office/drawing/2014/chart" uri="{C3380CC4-5D6E-409C-BE32-E72D297353CC}">
                <c16:uniqueId val="{00000034-B2AF-4ABC-A5E2-44D566FEFC4B}"/>
              </c:ext>
            </c:extLst>
          </c:dPt>
          <c:dPt>
            <c:idx val="1"/>
            <c:invertIfNegative val="0"/>
            <c:bubble3D val="0"/>
            <c:spPr>
              <a:solidFill>
                <a:srgbClr val="FFC000"/>
              </a:solidFill>
            </c:spPr>
            <c:extLst>
              <c:ext xmlns:c16="http://schemas.microsoft.com/office/drawing/2014/chart" uri="{C3380CC4-5D6E-409C-BE32-E72D297353CC}">
                <c16:uniqueId val="{00000036-B2AF-4ABC-A5E2-44D566FEFC4B}"/>
              </c:ext>
            </c:extLst>
          </c:dPt>
          <c:dPt>
            <c:idx val="2"/>
            <c:invertIfNegative val="0"/>
            <c:bubble3D val="0"/>
            <c:extLst>
              <c:ext xmlns:c16="http://schemas.microsoft.com/office/drawing/2014/chart" uri="{C3380CC4-5D6E-409C-BE32-E72D297353CC}">
                <c16:uniqueId val="{00000037-B2AF-4ABC-A5E2-44D566FEFC4B}"/>
              </c:ext>
            </c:extLst>
          </c:dPt>
          <c:dPt>
            <c:idx val="3"/>
            <c:invertIfNegative val="0"/>
            <c:bubble3D val="0"/>
            <c:extLst>
              <c:ext xmlns:c16="http://schemas.microsoft.com/office/drawing/2014/chart" uri="{C3380CC4-5D6E-409C-BE32-E72D297353CC}">
                <c16:uniqueId val="{00000038-B2AF-4ABC-A5E2-44D566FEFC4B}"/>
              </c:ext>
            </c:extLst>
          </c:dPt>
          <c:dPt>
            <c:idx val="5"/>
            <c:invertIfNegative val="0"/>
            <c:bubble3D val="0"/>
            <c:extLst>
              <c:ext xmlns:c16="http://schemas.microsoft.com/office/drawing/2014/chart" uri="{C3380CC4-5D6E-409C-BE32-E72D297353CC}">
                <c16:uniqueId val="{00000039-B2AF-4ABC-A5E2-44D566FEFC4B}"/>
              </c:ext>
            </c:extLst>
          </c:dPt>
          <c:dPt>
            <c:idx val="6"/>
            <c:invertIfNegative val="0"/>
            <c:bubble3D val="0"/>
            <c:extLst>
              <c:ext xmlns:c16="http://schemas.microsoft.com/office/drawing/2014/chart" uri="{C3380CC4-5D6E-409C-BE32-E72D297353CC}">
                <c16:uniqueId val="{0000003A-B2AF-4ABC-A5E2-44D566FEFC4B}"/>
              </c:ext>
            </c:extLst>
          </c:dPt>
          <c:dPt>
            <c:idx val="7"/>
            <c:invertIfNegative val="0"/>
            <c:bubble3D val="0"/>
            <c:extLst>
              <c:ext xmlns:c16="http://schemas.microsoft.com/office/drawing/2014/chart" uri="{C3380CC4-5D6E-409C-BE32-E72D297353CC}">
                <c16:uniqueId val="{0000003B-B2AF-4ABC-A5E2-44D566FEFC4B}"/>
              </c:ext>
            </c:extLst>
          </c:dPt>
          <c:dPt>
            <c:idx val="8"/>
            <c:invertIfNegative val="0"/>
            <c:bubble3D val="0"/>
            <c:extLst>
              <c:ext xmlns:c16="http://schemas.microsoft.com/office/drawing/2014/chart" uri="{C3380CC4-5D6E-409C-BE32-E72D297353CC}">
                <c16:uniqueId val="{0000003C-B2AF-4ABC-A5E2-44D566FEFC4B}"/>
              </c:ext>
            </c:extLst>
          </c:dPt>
          <c:dPt>
            <c:idx val="9"/>
            <c:invertIfNegative val="0"/>
            <c:bubble3D val="0"/>
            <c:extLst>
              <c:ext xmlns:c16="http://schemas.microsoft.com/office/drawing/2014/chart" uri="{C3380CC4-5D6E-409C-BE32-E72D297353CC}">
                <c16:uniqueId val="{0000003D-B2AF-4ABC-A5E2-44D566FEFC4B}"/>
              </c:ext>
            </c:extLst>
          </c:dPt>
          <c:dPt>
            <c:idx val="10"/>
            <c:invertIfNegative val="0"/>
            <c:bubble3D val="0"/>
            <c:extLst>
              <c:ext xmlns:c16="http://schemas.microsoft.com/office/drawing/2014/chart" uri="{C3380CC4-5D6E-409C-BE32-E72D297353CC}">
                <c16:uniqueId val="{0000003E-B2AF-4ABC-A5E2-44D566FEFC4B}"/>
              </c:ext>
            </c:extLst>
          </c:dPt>
          <c:dPt>
            <c:idx val="11"/>
            <c:invertIfNegative val="0"/>
            <c:bubble3D val="0"/>
            <c:extLst>
              <c:ext xmlns:c16="http://schemas.microsoft.com/office/drawing/2014/chart" uri="{C3380CC4-5D6E-409C-BE32-E72D297353CC}">
                <c16:uniqueId val="{0000003F-B2AF-4ABC-A5E2-44D566FEFC4B}"/>
              </c:ext>
            </c:extLst>
          </c:dPt>
          <c:dPt>
            <c:idx val="12"/>
            <c:invertIfNegative val="0"/>
            <c:bubble3D val="0"/>
            <c:extLst>
              <c:ext xmlns:c16="http://schemas.microsoft.com/office/drawing/2014/chart" uri="{C3380CC4-5D6E-409C-BE32-E72D297353CC}">
                <c16:uniqueId val="{00000040-B2AF-4ABC-A5E2-44D566FEFC4B}"/>
              </c:ext>
            </c:extLst>
          </c:dPt>
          <c:dPt>
            <c:idx val="13"/>
            <c:invertIfNegative val="0"/>
            <c:bubble3D val="0"/>
            <c:spPr>
              <a:solidFill>
                <a:srgbClr val="FFC000"/>
              </a:solidFill>
            </c:spPr>
            <c:extLst>
              <c:ext xmlns:c16="http://schemas.microsoft.com/office/drawing/2014/chart" uri="{C3380CC4-5D6E-409C-BE32-E72D297353CC}">
                <c16:uniqueId val="{00000042-B2AF-4ABC-A5E2-44D566FEFC4B}"/>
              </c:ext>
            </c:extLst>
          </c:dPt>
          <c:dPt>
            <c:idx val="14"/>
            <c:invertIfNegative val="0"/>
            <c:bubble3D val="0"/>
            <c:extLst>
              <c:ext xmlns:c16="http://schemas.microsoft.com/office/drawing/2014/chart" uri="{C3380CC4-5D6E-409C-BE32-E72D297353CC}">
                <c16:uniqueId val="{00000043-B2AF-4ABC-A5E2-44D566FEFC4B}"/>
              </c:ext>
            </c:extLst>
          </c:dPt>
          <c:dPt>
            <c:idx val="15"/>
            <c:invertIfNegative val="0"/>
            <c:bubble3D val="0"/>
            <c:extLst>
              <c:ext xmlns:c16="http://schemas.microsoft.com/office/drawing/2014/chart" uri="{C3380CC4-5D6E-409C-BE32-E72D297353CC}">
                <c16:uniqueId val="{00000044-B2AF-4ABC-A5E2-44D566FEFC4B}"/>
              </c:ext>
            </c:extLst>
          </c:dPt>
          <c:dPt>
            <c:idx val="17"/>
            <c:invertIfNegative val="0"/>
            <c:bubble3D val="0"/>
            <c:extLst>
              <c:ext xmlns:c16="http://schemas.microsoft.com/office/drawing/2014/chart" uri="{C3380CC4-5D6E-409C-BE32-E72D297353CC}">
                <c16:uniqueId val="{00000045-B2AF-4ABC-A5E2-44D566FEFC4B}"/>
              </c:ext>
            </c:extLst>
          </c:dPt>
          <c:dPt>
            <c:idx val="18"/>
            <c:invertIfNegative val="0"/>
            <c:bubble3D val="0"/>
            <c:extLst>
              <c:ext xmlns:c16="http://schemas.microsoft.com/office/drawing/2014/chart" uri="{C3380CC4-5D6E-409C-BE32-E72D297353CC}">
                <c16:uniqueId val="{00000046-B2AF-4ABC-A5E2-44D566FEFC4B}"/>
              </c:ext>
            </c:extLst>
          </c:dPt>
          <c:dPt>
            <c:idx val="19"/>
            <c:invertIfNegative val="0"/>
            <c:bubble3D val="0"/>
            <c:extLst>
              <c:ext xmlns:c16="http://schemas.microsoft.com/office/drawing/2014/chart" uri="{C3380CC4-5D6E-409C-BE32-E72D297353CC}">
                <c16:uniqueId val="{00000047-B2AF-4ABC-A5E2-44D566FEFC4B}"/>
              </c:ext>
            </c:extLst>
          </c:dPt>
          <c:dPt>
            <c:idx val="20"/>
            <c:invertIfNegative val="0"/>
            <c:bubble3D val="0"/>
            <c:extLst>
              <c:ext xmlns:c16="http://schemas.microsoft.com/office/drawing/2014/chart" uri="{C3380CC4-5D6E-409C-BE32-E72D297353CC}">
                <c16:uniqueId val="{00000048-B2AF-4ABC-A5E2-44D566FEFC4B}"/>
              </c:ext>
            </c:extLst>
          </c:dPt>
          <c:dPt>
            <c:idx val="21"/>
            <c:invertIfNegative val="0"/>
            <c:bubble3D val="0"/>
            <c:extLst>
              <c:ext xmlns:c16="http://schemas.microsoft.com/office/drawing/2014/chart" uri="{C3380CC4-5D6E-409C-BE32-E72D297353CC}">
                <c16:uniqueId val="{00000049-B2AF-4ABC-A5E2-44D566FEFC4B}"/>
              </c:ext>
            </c:extLst>
          </c:dPt>
          <c:dPt>
            <c:idx val="22"/>
            <c:invertIfNegative val="0"/>
            <c:bubble3D val="0"/>
            <c:extLst>
              <c:ext xmlns:c16="http://schemas.microsoft.com/office/drawing/2014/chart" uri="{C3380CC4-5D6E-409C-BE32-E72D297353CC}">
                <c16:uniqueId val="{0000004A-B2AF-4ABC-A5E2-44D566FEFC4B}"/>
              </c:ext>
            </c:extLst>
          </c:dPt>
          <c:dPt>
            <c:idx val="23"/>
            <c:invertIfNegative val="0"/>
            <c:bubble3D val="0"/>
            <c:extLst>
              <c:ext xmlns:c16="http://schemas.microsoft.com/office/drawing/2014/chart" uri="{C3380CC4-5D6E-409C-BE32-E72D297353CC}">
                <c16:uniqueId val="{0000004B-B2AF-4ABC-A5E2-44D566FEFC4B}"/>
              </c:ext>
            </c:extLst>
          </c:dPt>
          <c:dPt>
            <c:idx val="24"/>
            <c:invertIfNegative val="0"/>
            <c:bubble3D val="0"/>
            <c:extLst>
              <c:ext xmlns:c16="http://schemas.microsoft.com/office/drawing/2014/chart" uri="{C3380CC4-5D6E-409C-BE32-E72D297353CC}">
                <c16:uniqueId val="{0000004C-B2AF-4ABC-A5E2-44D566FEFC4B}"/>
              </c:ext>
            </c:extLst>
          </c:dPt>
          <c:dPt>
            <c:idx val="25"/>
            <c:invertIfNegative val="0"/>
            <c:bubble3D val="0"/>
            <c:spPr>
              <a:solidFill>
                <a:srgbClr val="FFC000"/>
              </a:solidFill>
            </c:spPr>
            <c:extLst>
              <c:ext xmlns:c16="http://schemas.microsoft.com/office/drawing/2014/chart" uri="{C3380CC4-5D6E-409C-BE32-E72D297353CC}">
                <c16:uniqueId val="{0000004E-B2AF-4ABC-A5E2-44D566FEFC4B}"/>
              </c:ext>
            </c:extLst>
          </c:dPt>
          <c:dPt>
            <c:idx val="26"/>
            <c:invertIfNegative val="0"/>
            <c:bubble3D val="0"/>
            <c:extLst>
              <c:ext xmlns:c16="http://schemas.microsoft.com/office/drawing/2014/chart" uri="{C3380CC4-5D6E-409C-BE32-E72D297353CC}">
                <c16:uniqueId val="{0000004F-B2AF-4ABC-A5E2-44D566FEFC4B}"/>
              </c:ext>
            </c:extLst>
          </c:dPt>
          <c:dPt>
            <c:idx val="27"/>
            <c:invertIfNegative val="0"/>
            <c:bubble3D val="0"/>
            <c:extLst>
              <c:ext xmlns:c16="http://schemas.microsoft.com/office/drawing/2014/chart" uri="{C3380CC4-5D6E-409C-BE32-E72D297353CC}">
                <c16:uniqueId val="{00000050-B2AF-4ABC-A5E2-44D566FEFC4B}"/>
              </c:ext>
            </c:extLst>
          </c:dPt>
          <c:dPt>
            <c:idx val="29"/>
            <c:invertIfNegative val="0"/>
            <c:bubble3D val="0"/>
            <c:extLst>
              <c:ext xmlns:c16="http://schemas.microsoft.com/office/drawing/2014/chart" uri="{C3380CC4-5D6E-409C-BE32-E72D297353CC}">
                <c16:uniqueId val="{00000051-B2AF-4ABC-A5E2-44D566FEFC4B}"/>
              </c:ext>
            </c:extLst>
          </c:dPt>
          <c:dPt>
            <c:idx val="30"/>
            <c:invertIfNegative val="0"/>
            <c:bubble3D val="0"/>
            <c:extLst>
              <c:ext xmlns:c16="http://schemas.microsoft.com/office/drawing/2014/chart" uri="{C3380CC4-5D6E-409C-BE32-E72D297353CC}">
                <c16:uniqueId val="{00000052-B2AF-4ABC-A5E2-44D566FEFC4B}"/>
              </c:ext>
            </c:extLst>
          </c:dPt>
          <c:dPt>
            <c:idx val="31"/>
            <c:invertIfNegative val="0"/>
            <c:bubble3D val="0"/>
            <c:extLst>
              <c:ext xmlns:c16="http://schemas.microsoft.com/office/drawing/2014/chart" uri="{C3380CC4-5D6E-409C-BE32-E72D297353CC}">
                <c16:uniqueId val="{00000053-B2AF-4ABC-A5E2-44D566FEFC4B}"/>
              </c:ext>
            </c:extLst>
          </c:dPt>
          <c:dPt>
            <c:idx val="32"/>
            <c:invertIfNegative val="0"/>
            <c:bubble3D val="0"/>
            <c:extLst>
              <c:ext xmlns:c16="http://schemas.microsoft.com/office/drawing/2014/chart" uri="{C3380CC4-5D6E-409C-BE32-E72D297353CC}">
                <c16:uniqueId val="{00000054-B2AF-4ABC-A5E2-44D566FEFC4B}"/>
              </c:ext>
            </c:extLst>
          </c:dPt>
          <c:dPt>
            <c:idx val="33"/>
            <c:invertIfNegative val="0"/>
            <c:bubble3D val="0"/>
            <c:extLst>
              <c:ext xmlns:c16="http://schemas.microsoft.com/office/drawing/2014/chart" uri="{C3380CC4-5D6E-409C-BE32-E72D297353CC}">
                <c16:uniqueId val="{00000055-B2AF-4ABC-A5E2-44D566FEFC4B}"/>
              </c:ext>
            </c:extLst>
          </c:dPt>
          <c:dPt>
            <c:idx val="34"/>
            <c:invertIfNegative val="0"/>
            <c:bubble3D val="0"/>
            <c:extLst>
              <c:ext xmlns:c16="http://schemas.microsoft.com/office/drawing/2014/chart" uri="{C3380CC4-5D6E-409C-BE32-E72D297353CC}">
                <c16:uniqueId val="{00000056-B2AF-4ABC-A5E2-44D566FEFC4B}"/>
              </c:ext>
            </c:extLst>
          </c:dPt>
          <c:dPt>
            <c:idx val="35"/>
            <c:invertIfNegative val="0"/>
            <c:bubble3D val="0"/>
            <c:extLst>
              <c:ext xmlns:c16="http://schemas.microsoft.com/office/drawing/2014/chart" uri="{C3380CC4-5D6E-409C-BE32-E72D297353CC}">
                <c16:uniqueId val="{00000057-B2AF-4ABC-A5E2-44D566FEFC4B}"/>
              </c:ext>
            </c:extLst>
          </c:dPt>
          <c:dPt>
            <c:idx val="36"/>
            <c:invertIfNegative val="0"/>
            <c:bubble3D val="0"/>
            <c:extLst>
              <c:ext xmlns:c16="http://schemas.microsoft.com/office/drawing/2014/chart" uri="{C3380CC4-5D6E-409C-BE32-E72D297353CC}">
                <c16:uniqueId val="{00000058-B2AF-4ABC-A5E2-44D566FEFC4B}"/>
              </c:ext>
            </c:extLst>
          </c:dPt>
          <c:dPt>
            <c:idx val="37"/>
            <c:invertIfNegative val="0"/>
            <c:bubble3D val="0"/>
            <c:spPr>
              <a:solidFill>
                <a:srgbClr val="FFC000"/>
              </a:solidFill>
            </c:spPr>
            <c:extLst>
              <c:ext xmlns:c16="http://schemas.microsoft.com/office/drawing/2014/chart" uri="{C3380CC4-5D6E-409C-BE32-E72D297353CC}">
                <c16:uniqueId val="{0000005A-B2AF-4ABC-A5E2-44D566FEFC4B}"/>
              </c:ext>
            </c:extLst>
          </c:dPt>
          <c:dPt>
            <c:idx val="38"/>
            <c:invertIfNegative val="0"/>
            <c:bubble3D val="0"/>
            <c:extLst>
              <c:ext xmlns:c16="http://schemas.microsoft.com/office/drawing/2014/chart" uri="{C3380CC4-5D6E-409C-BE32-E72D297353CC}">
                <c16:uniqueId val="{0000005B-B2AF-4ABC-A5E2-44D566FEFC4B}"/>
              </c:ext>
            </c:extLst>
          </c:dPt>
          <c:dPt>
            <c:idx val="39"/>
            <c:invertIfNegative val="0"/>
            <c:bubble3D val="0"/>
            <c:extLst>
              <c:ext xmlns:c16="http://schemas.microsoft.com/office/drawing/2014/chart" uri="{C3380CC4-5D6E-409C-BE32-E72D297353CC}">
                <c16:uniqueId val="{0000005C-B2AF-4ABC-A5E2-44D566FEFC4B}"/>
              </c:ext>
            </c:extLst>
          </c:dPt>
          <c:dPt>
            <c:idx val="41"/>
            <c:invertIfNegative val="0"/>
            <c:bubble3D val="0"/>
            <c:extLst>
              <c:ext xmlns:c16="http://schemas.microsoft.com/office/drawing/2014/chart" uri="{C3380CC4-5D6E-409C-BE32-E72D297353CC}">
                <c16:uniqueId val="{0000005D-B2AF-4ABC-A5E2-44D566FEFC4B}"/>
              </c:ext>
            </c:extLst>
          </c:dPt>
          <c:dPt>
            <c:idx val="42"/>
            <c:invertIfNegative val="0"/>
            <c:bubble3D val="0"/>
            <c:extLst>
              <c:ext xmlns:c16="http://schemas.microsoft.com/office/drawing/2014/chart" uri="{C3380CC4-5D6E-409C-BE32-E72D297353CC}">
                <c16:uniqueId val="{0000005E-B2AF-4ABC-A5E2-44D566FEFC4B}"/>
              </c:ext>
            </c:extLst>
          </c:dPt>
          <c:dPt>
            <c:idx val="43"/>
            <c:invertIfNegative val="0"/>
            <c:bubble3D val="0"/>
            <c:extLst>
              <c:ext xmlns:c16="http://schemas.microsoft.com/office/drawing/2014/chart" uri="{C3380CC4-5D6E-409C-BE32-E72D297353CC}">
                <c16:uniqueId val="{0000005F-B2AF-4ABC-A5E2-44D566FEFC4B}"/>
              </c:ext>
            </c:extLst>
          </c:dPt>
          <c:dPt>
            <c:idx val="44"/>
            <c:invertIfNegative val="0"/>
            <c:bubble3D val="0"/>
            <c:extLst>
              <c:ext xmlns:c16="http://schemas.microsoft.com/office/drawing/2014/chart" uri="{C3380CC4-5D6E-409C-BE32-E72D297353CC}">
                <c16:uniqueId val="{00000060-B2AF-4ABC-A5E2-44D566FEFC4B}"/>
              </c:ext>
            </c:extLst>
          </c:dPt>
          <c:dPt>
            <c:idx val="46"/>
            <c:invertIfNegative val="0"/>
            <c:bubble3D val="0"/>
            <c:extLst>
              <c:ext xmlns:c16="http://schemas.microsoft.com/office/drawing/2014/chart" uri="{C3380CC4-5D6E-409C-BE32-E72D297353CC}">
                <c16:uniqueId val="{00000061-B2AF-4ABC-A5E2-44D566FEFC4B}"/>
              </c:ext>
            </c:extLst>
          </c:dPt>
          <c:dPt>
            <c:idx val="47"/>
            <c:invertIfNegative val="0"/>
            <c:bubble3D val="0"/>
            <c:extLst>
              <c:ext xmlns:c16="http://schemas.microsoft.com/office/drawing/2014/chart" uri="{C3380CC4-5D6E-409C-BE32-E72D297353CC}">
                <c16:uniqueId val="{00000062-B2AF-4ABC-A5E2-44D566FEFC4B}"/>
              </c:ext>
            </c:extLst>
          </c:dPt>
          <c:dPt>
            <c:idx val="48"/>
            <c:invertIfNegative val="0"/>
            <c:bubble3D val="0"/>
            <c:extLst>
              <c:ext xmlns:c16="http://schemas.microsoft.com/office/drawing/2014/chart" uri="{C3380CC4-5D6E-409C-BE32-E72D297353CC}">
                <c16:uniqueId val="{00000063-B2AF-4ABC-A5E2-44D566FEFC4B}"/>
              </c:ext>
            </c:extLst>
          </c:dPt>
          <c:dPt>
            <c:idx val="49"/>
            <c:invertIfNegative val="0"/>
            <c:bubble3D val="0"/>
            <c:spPr>
              <a:solidFill>
                <a:srgbClr val="FFC000"/>
              </a:solidFill>
            </c:spPr>
            <c:extLst>
              <c:ext xmlns:c16="http://schemas.microsoft.com/office/drawing/2014/chart" uri="{C3380CC4-5D6E-409C-BE32-E72D297353CC}">
                <c16:uniqueId val="{00000065-B2AF-4ABC-A5E2-44D566FEFC4B}"/>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B2AF-4ABC-A5E2-44D566FEFC4B}"/>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B2AF-4ABC-A5E2-44D566FEFC4B}"/>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B2AF-4ABC-A5E2-44D566FEFC4B}"/>
                </c:ext>
              </c:extLst>
            </c:dLbl>
            <c:dLbl>
              <c:idx val="3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B2AF-4ABC-A5E2-44D566FEFC4B}"/>
                </c:ext>
              </c:extLst>
            </c:dLbl>
            <c:dLbl>
              <c:idx val="49"/>
              <c:layout>
                <c:manualLayout>
                  <c:x val="0"/>
                  <c:y val="7.67972222222219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B2AF-4ABC-A5E2-44D566FEFC4B}"/>
                </c:ext>
              </c:extLst>
            </c:dLbl>
            <c:spPr>
              <a:noFill/>
              <a:ln>
                <a:noFill/>
              </a:ln>
              <a:effectLst/>
            </c:spPr>
            <c:txPr>
              <a:bodyPr rot="-5400000" vert="horz" wrap="square" lIns="38100" tIns="19050" rIns="38100" bIns="19050" anchor="ctr">
                <a:spAutoFit/>
              </a:bodyPr>
              <a:lstStyle/>
              <a:p>
                <a:pPr>
                  <a:defRPr>
                    <a:solidFill>
                      <a:schemeClr val="accent4">
                        <a:lumMod val="50000"/>
                      </a:schemeClr>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'F53'!$A$8:$B$57</c:f>
              <c:multiLvlStrCache>
                <c:ptCount val="5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lvl>
                <c:lvl>
                  <c:pt idx="0">
                    <c:v>2017</c:v>
                  </c:pt>
                  <c:pt idx="12">
                    <c:v>2018</c:v>
                  </c:pt>
                  <c:pt idx="24">
                    <c:v>2019</c:v>
                  </c:pt>
                  <c:pt idx="36">
                    <c:v>2020</c:v>
                  </c:pt>
                  <c:pt idx="48">
                    <c:v>2021</c:v>
                  </c:pt>
                </c:lvl>
              </c:multiLvlStrCache>
            </c:multiLvlStrRef>
          </c:cat>
          <c:val>
            <c:numRef>
              <c:f>'F53'!$H$8:$H$57</c:f>
              <c:numCache>
                <c:formatCode>0.00</c:formatCode>
                <c:ptCount val="50"/>
                <c:pt idx="0">
                  <c:v>20.2305807264759</c:v>
                </c:pt>
                <c:pt idx="1">
                  <c:v>20.104080520554099</c:v>
                </c:pt>
                <c:pt idx="2">
                  <c:v>19.845945688672099</c:v>
                </c:pt>
                <c:pt idx="3">
                  <c:v>19.744242171677001</c:v>
                </c:pt>
                <c:pt idx="4">
                  <c:v>19.630221442463</c:v>
                </c:pt>
                <c:pt idx="5">
                  <c:v>19.3763243387105</c:v>
                </c:pt>
                <c:pt idx="6">
                  <c:v>19.1544351419323</c:v>
                </c:pt>
                <c:pt idx="7">
                  <c:v>19.121045439611201</c:v>
                </c:pt>
                <c:pt idx="8">
                  <c:v>19.353124109823401</c:v>
                </c:pt>
                <c:pt idx="9">
                  <c:v>19.4513680845014</c:v>
                </c:pt>
                <c:pt idx="10">
                  <c:v>19.393795957791699</c:v>
                </c:pt>
                <c:pt idx="11">
                  <c:v>19.458254198603498</c:v>
                </c:pt>
                <c:pt idx="12">
                  <c:v>19.964149750131799</c:v>
                </c:pt>
                <c:pt idx="13">
                  <c:v>20.630030995986001</c:v>
                </c:pt>
                <c:pt idx="14">
                  <c:v>20.8342860399008</c:v>
                </c:pt>
                <c:pt idx="15">
                  <c:v>21.006476171228901</c:v>
                </c:pt>
                <c:pt idx="16">
                  <c:v>21.217549685347802</c:v>
                </c:pt>
                <c:pt idx="17">
                  <c:v>21.398932573596401</c:v>
                </c:pt>
                <c:pt idx="18">
                  <c:v>21.682230194005498</c:v>
                </c:pt>
                <c:pt idx="19">
                  <c:v>22.122555218576199</c:v>
                </c:pt>
                <c:pt idx="20">
                  <c:v>22.3335981297705</c:v>
                </c:pt>
                <c:pt idx="21">
                  <c:v>22.534689482911801</c:v>
                </c:pt>
                <c:pt idx="22">
                  <c:v>22.530102584655801</c:v>
                </c:pt>
                <c:pt idx="23">
                  <c:v>22.243168812167401</c:v>
                </c:pt>
                <c:pt idx="24">
                  <c:v>22.140439266913202</c:v>
                </c:pt>
                <c:pt idx="25">
                  <c:v>23.0435430093005</c:v>
                </c:pt>
                <c:pt idx="26">
                  <c:v>23.075765671207499</c:v>
                </c:pt>
                <c:pt idx="27">
                  <c:v>22.8534558705914</c:v>
                </c:pt>
                <c:pt idx="28">
                  <c:v>22.825517415267399</c:v>
                </c:pt>
                <c:pt idx="29">
                  <c:v>22.590917999685999</c:v>
                </c:pt>
                <c:pt idx="30">
                  <c:v>22.597135422015899</c:v>
                </c:pt>
                <c:pt idx="31">
                  <c:v>22.572286772097701</c:v>
                </c:pt>
                <c:pt idx="32">
                  <c:v>22.568136351860598</c:v>
                </c:pt>
                <c:pt idx="33">
                  <c:v>22.375737762517801</c:v>
                </c:pt>
                <c:pt idx="34">
                  <c:v>22.181205154647898</c:v>
                </c:pt>
                <c:pt idx="35">
                  <c:v>22.208260419579499</c:v>
                </c:pt>
                <c:pt idx="36">
                  <c:v>22.170679002235399</c:v>
                </c:pt>
                <c:pt idx="37">
                  <c:v>21.8109780585674</c:v>
                </c:pt>
                <c:pt idx="38">
                  <c:v>20.945813422529199</c:v>
                </c:pt>
                <c:pt idx="39">
                  <c:v>19.952214910820299</c:v>
                </c:pt>
                <c:pt idx="40">
                  <c:v>19.396994923489402</c:v>
                </c:pt>
                <c:pt idx="41">
                  <c:v>19.871798373888801</c:v>
                </c:pt>
                <c:pt idx="42">
                  <c:v>20.3300098994773</c:v>
                </c:pt>
                <c:pt idx="43">
                  <c:v>20.258010640836801</c:v>
                </c:pt>
                <c:pt idx="44">
                  <c:v>19.901243841609901</c:v>
                </c:pt>
                <c:pt idx="45">
                  <c:v>19.433915326919699</c:v>
                </c:pt>
                <c:pt idx="46">
                  <c:v>19.1561863754246</c:v>
                </c:pt>
                <c:pt idx="47">
                  <c:v>19.4388177444674</c:v>
                </c:pt>
                <c:pt idx="48">
                  <c:v>19.996411189737699</c:v>
                </c:pt>
                <c:pt idx="49">
                  <c:v>20.745151394540901</c:v>
                </c:pt>
              </c:numCache>
            </c:numRef>
          </c:val>
          <c:extLst>
            <c:ext xmlns:c16="http://schemas.microsoft.com/office/drawing/2014/chart" uri="{C3380CC4-5D6E-409C-BE32-E72D297353CC}">
              <c16:uniqueId val="{00000066-B2AF-4ABC-A5E2-44D566FEFC4B}"/>
            </c:ext>
          </c:extLst>
        </c:ser>
        <c:dLbls>
          <c:showLegendKey val="0"/>
          <c:showVal val="0"/>
          <c:showCatName val="0"/>
          <c:showSerName val="0"/>
          <c:showPercent val="0"/>
          <c:showBubbleSize val="0"/>
        </c:dLbls>
        <c:gapWidth val="75"/>
        <c:overlap val="-50"/>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tickMarkSkip val="1"/>
        <c:noMultiLvlLbl val="0"/>
      </c:catAx>
      <c:valAx>
        <c:axId val="183675904"/>
        <c:scaling>
          <c:orientation val="minMax"/>
          <c:max val="24"/>
          <c:min val="16.5"/>
        </c:scaling>
        <c:delete val="0"/>
        <c:axPos val="l"/>
        <c:numFmt formatCode="0.00" sourceLinked="1"/>
        <c:majorTickMark val="out"/>
        <c:minorTickMark val="none"/>
        <c:tickLblPos val="nextTo"/>
        <c:crossAx val="183674368"/>
        <c:crosses val="autoZero"/>
        <c:crossBetween val="midCat"/>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'F54'!$B$9</c:f>
              <c:strCache>
                <c:ptCount val="1"/>
                <c:pt idx="0">
                  <c:v>Regular</c:v>
                </c:pt>
              </c:strCache>
            </c:strRef>
          </c:tx>
          <c:spPr>
            <a:solidFill>
              <a:srgbClr val="AFB7BC"/>
            </a:solidFill>
          </c:spPr>
          <c:invertIfNegative val="0"/>
          <c:dPt>
            <c:idx val="1"/>
            <c:invertIfNegative val="0"/>
            <c:bubble3D val="0"/>
            <c:extLst>
              <c:ext xmlns:c16="http://schemas.microsoft.com/office/drawing/2014/chart" uri="{C3380CC4-5D6E-409C-BE32-E72D297353CC}">
                <c16:uniqueId val="{00000000-95E2-440E-9819-CCE8389B8DE6}"/>
              </c:ext>
            </c:extLst>
          </c:dPt>
          <c:dPt>
            <c:idx val="2"/>
            <c:invertIfNegative val="0"/>
            <c:bubble3D val="0"/>
            <c:extLst>
              <c:ext xmlns:c16="http://schemas.microsoft.com/office/drawing/2014/chart" uri="{C3380CC4-5D6E-409C-BE32-E72D297353CC}">
                <c16:uniqueId val="{00000001-95E2-440E-9819-CCE8389B8DE6}"/>
              </c:ext>
            </c:extLst>
          </c:dPt>
          <c:dPt>
            <c:idx val="3"/>
            <c:invertIfNegative val="0"/>
            <c:bubble3D val="0"/>
            <c:extLst>
              <c:ext xmlns:c16="http://schemas.microsoft.com/office/drawing/2014/chart" uri="{C3380CC4-5D6E-409C-BE32-E72D297353CC}">
                <c16:uniqueId val="{00000002-95E2-440E-9819-CCE8389B8DE6}"/>
              </c:ext>
            </c:extLst>
          </c:dPt>
          <c:dPt>
            <c:idx val="4"/>
            <c:invertIfNegative val="0"/>
            <c:bubble3D val="0"/>
            <c:extLst>
              <c:ext xmlns:c16="http://schemas.microsoft.com/office/drawing/2014/chart" uri="{C3380CC4-5D6E-409C-BE32-E72D297353CC}">
                <c16:uniqueId val="{00000003-95E2-440E-9819-CCE8389B8DE6}"/>
              </c:ext>
            </c:extLst>
          </c:dPt>
          <c:dPt>
            <c:idx val="5"/>
            <c:invertIfNegative val="0"/>
            <c:bubble3D val="0"/>
            <c:extLst>
              <c:ext xmlns:c16="http://schemas.microsoft.com/office/drawing/2014/chart" uri="{C3380CC4-5D6E-409C-BE32-E72D297353CC}">
                <c16:uniqueId val="{00000004-95E2-440E-9819-CCE8389B8DE6}"/>
              </c:ext>
            </c:extLst>
          </c:dPt>
          <c:dPt>
            <c:idx val="6"/>
            <c:invertIfNegative val="0"/>
            <c:bubble3D val="0"/>
            <c:extLst>
              <c:ext xmlns:c16="http://schemas.microsoft.com/office/drawing/2014/chart" uri="{C3380CC4-5D6E-409C-BE32-E72D297353CC}">
                <c16:uniqueId val="{00000005-95E2-440E-9819-CCE8389B8DE6}"/>
              </c:ext>
            </c:extLst>
          </c:dPt>
          <c:dPt>
            <c:idx val="8"/>
            <c:invertIfNegative val="0"/>
            <c:bubble3D val="0"/>
            <c:extLst>
              <c:ext xmlns:c16="http://schemas.microsoft.com/office/drawing/2014/chart" uri="{C3380CC4-5D6E-409C-BE32-E72D297353CC}">
                <c16:uniqueId val="{00000006-95E2-440E-9819-CCE8389B8DE6}"/>
              </c:ext>
            </c:extLst>
          </c:dPt>
          <c:dPt>
            <c:idx val="9"/>
            <c:invertIfNegative val="0"/>
            <c:bubble3D val="0"/>
            <c:extLst>
              <c:ext xmlns:c16="http://schemas.microsoft.com/office/drawing/2014/chart" uri="{C3380CC4-5D6E-409C-BE32-E72D297353CC}">
                <c16:uniqueId val="{00000007-95E2-440E-9819-CCE8389B8DE6}"/>
              </c:ext>
            </c:extLst>
          </c:dPt>
          <c:dPt>
            <c:idx val="10"/>
            <c:invertIfNegative val="0"/>
            <c:bubble3D val="0"/>
            <c:extLst>
              <c:ext xmlns:c16="http://schemas.microsoft.com/office/drawing/2014/chart" uri="{C3380CC4-5D6E-409C-BE32-E72D297353CC}">
                <c16:uniqueId val="{00000008-95E2-440E-9819-CCE8389B8DE6}"/>
              </c:ext>
            </c:extLst>
          </c:dPt>
          <c:dPt>
            <c:idx val="11"/>
            <c:invertIfNegative val="0"/>
            <c:bubble3D val="0"/>
            <c:extLst>
              <c:ext xmlns:c16="http://schemas.microsoft.com/office/drawing/2014/chart" uri="{C3380CC4-5D6E-409C-BE32-E72D297353CC}">
                <c16:uniqueId val="{00000009-95E2-440E-9819-CCE8389B8DE6}"/>
              </c:ext>
            </c:extLst>
          </c:dPt>
          <c:dPt>
            <c:idx val="12"/>
            <c:invertIfNegative val="0"/>
            <c:bubble3D val="0"/>
            <c:extLst>
              <c:ext xmlns:c16="http://schemas.microsoft.com/office/drawing/2014/chart" uri="{C3380CC4-5D6E-409C-BE32-E72D297353CC}">
                <c16:uniqueId val="{0000000A-95E2-440E-9819-CCE8389B8DE6}"/>
              </c:ext>
            </c:extLst>
          </c:dPt>
          <c:dPt>
            <c:idx val="13"/>
            <c:invertIfNegative val="0"/>
            <c:bubble3D val="0"/>
            <c:extLst>
              <c:ext xmlns:c16="http://schemas.microsoft.com/office/drawing/2014/chart" uri="{C3380CC4-5D6E-409C-BE32-E72D297353CC}">
                <c16:uniqueId val="{0000000B-95E2-440E-9819-CCE8389B8DE6}"/>
              </c:ext>
            </c:extLst>
          </c:dPt>
          <c:dPt>
            <c:idx val="14"/>
            <c:invertIfNegative val="0"/>
            <c:bubble3D val="0"/>
            <c:spPr>
              <a:solidFill>
                <a:srgbClr val="595959"/>
              </a:solidFill>
            </c:spPr>
            <c:extLst>
              <c:ext xmlns:c16="http://schemas.microsoft.com/office/drawing/2014/chart" uri="{C3380CC4-5D6E-409C-BE32-E72D297353CC}">
                <c16:uniqueId val="{0000000D-95E2-440E-9819-CCE8389B8DE6}"/>
              </c:ext>
            </c:extLst>
          </c:dPt>
          <c:dPt>
            <c:idx val="15"/>
            <c:invertIfNegative val="0"/>
            <c:bubble3D val="0"/>
            <c:extLst>
              <c:ext xmlns:c16="http://schemas.microsoft.com/office/drawing/2014/chart" uri="{C3380CC4-5D6E-409C-BE32-E72D297353CC}">
                <c16:uniqueId val="{0000000E-95E2-440E-9819-CCE8389B8DE6}"/>
              </c:ext>
            </c:extLst>
          </c:dPt>
          <c:dPt>
            <c:idx val="17"/>
            <c:invertIfNegative val="0"/>
            <c:bubble3D val="0"/>
            <c:extLst>
              <c:ext xmlns:c16="http://schemas.microsoft.com/office/drawing/2014/chart" uri="{C3380CC4-5D6E-409C-BE32-E72D297353CC}">
                <c16:uniqueId val="{0000000F-95E2-440E-9819-CCE8389B8DE6}"/>
              </c:ext>
            </c:extLst>
          </c:dPt>
          <c:dPt>
            <c:idx val="20"/>
            <c:invertIfNegative val="0"/>
            <c:bubble3D val="0"/>
            <c:extLst>
              <c:ext xmlns:c16="http://schemas.microsoft.com/office/drawing/2014/chart" uri="{C3380CC4-5D6E-409C-BE32-E72D297353CC}">
                <c16:uniqueId val="{00000010-95E2-440E-9819-CCE8389B8DE6}"/>
              </c:ext>
            </c:extLst>
          </c:dPt>
          <c:dPt>
            <c:idx val="21"/>
            <c:invertIfNegative val="0"/>
            <c:bubble3D val="0"/>
            <c:spPr>
              <a:solidFill>
                <a:srgbClr val="595959"/>
              </a:solidFill>
            </c:spPr>
            <c:extLst>
              <c:ext xmlns:c16="http://schemas.microsoft.com/office/drawing/2014/chart" uri="{C3380CC4-5D6E-409C-BE32-E72D297353CC}">
                <c16:uniqueId val="{00000012-95E2-440E-9819-CCE8389B8DE6}"/>
              </c:ext>
            </c:extLst>
          </c:dPt>
          <c:dPt>
            <c:idx val="22"/>
            <c:invertIfNegative val="0"/>
            <c:bubble3D val="0"/>
            <c:extLst>
              <c:ext xmlns:c16="http://schemas.microsoft.com/office/drawing/2014/chart" uri="{C3380CC4-5D6E-409C-BE32-E72D297353CC}">
                <c16:uniqueId val="{00000013-95E2-440E-9819-CCE8389B8DE6}"/>
              </c:ext>
            </c:extLst>
          </c:dPt>
          <c:dPt>
            <c:idx val="23"/>
            <c:invertIfNegative val="0"/>
            <c:bubble3D val="0"/>
            <c:extLst>
              <c:ext xmlns:c16="http://schemas.microsoft.com/office/drawing/2014/chart" uri="{C3380CC4-5D6E-409C-BE32-E72D297353CC}">
                <c16:uniqueId val="{00000014-95E2-440E-9819-CCE8389B8DE6}"/>
              </c:ext>
            </c:extLst>
          </c:dPt>
          <c:dPt>
            <c:idx val="25"/>
            <c:invertIfNegative val="0"/>
            <c:bubble3D val="0"/>
            <c:extLst>
              <c:ext xmlns:c16="http://schemas.microsoft.com/office/drawing/2014/chart" uri="{C3380CC4-5D6E-409C-BE32-E72D297353CC}">
                <c16:uniqueId val="{00000015-95E2-440E-9819-CCE8389B8DE6}"/>
              </c:ext>
            </c:extLst>
          </c:dPt>
          <c:dPt>
            <c:idx val="26"/>
            <c:invertIfNegative val="0"/>
            <c:bubble3D val="0"/>
            <c:extLst>
              <c:ext xmlns:c16="http://schemas.microsoft.com/office/drawing/2014/chart" uri="{C3380CC4-5D6E-409C-BE32-E72D297353CC}">
                <c16:uniqueId val="{00000016-95E2-440E-9819-CCE8389B8DE6}"/>
              </c:ext>
            </c:extLst>
          </c:dPt>
          <c:dPt>
            <c:idx val="27"/>
            <c:invertIfNegative val="0"/>
            <c:bubble3D val="0"/>
            <c:extLst>
              <c:ext xmlns:c16="http://schemas.microsoft.com/office/drawing/2014/chart" uri="{C3380CC4-5D6E-409C-BE32-E72D297353CC}">
                <c16:uniqueId val="{00000017-95E2-440E-9819-CCE8389B8DE6}"/>
              </c:ext>
            </c:extLst>
          </c:dPt>
          <c:dPt>
            <c:idx val="30"/>
            <c:invertIfNegative val="0"/>
            <c:bubble3D val="0"/>
            <c:extLst>
              <c:ext xmlns:c16="http://schemas.microsoft.com/office/drawing/2014/chart" uri="{C3380CC4-5D6E-409C-BE32-E72D297353CC}">
                <c16:uniqueId val="{00000018-95E2-440E-9819-CCE8389B8DE6}"/>
              </c:ext>
            </c:extLst>
          </c:dPt>
          <c:dPt>
            <c:idx val="32"/>
            <c:invertIfNegative val="0"/>
            <c:bubble3D val="0"/>
            <c:extLst>
              <c:ext xmlns:c16="http://schemas.microsoft.com/office/drawing/2014/chart" uri="{C3380CC4-5D6E-409C-BE32-E72D297353CC}">
                <c16:uniqueId val="{00000019-95E2-440E-9819-CCE8389B8DE6}"/>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E2-440E-9819-CCE8389B8DE6}"/>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E2-440E-9819-CCE8389B8DE6}"/>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E2-440E-9819-CCE8389B8DE6}"/>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E2-440E-9819-CCE8389B8DE6}"/>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5E2-440E-9819-CCE8389B8DE6}"/>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5E2-440E-9819-CCE8389B8DE6}"/>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5E2-440E-9819-CCE8389B8DE6}"/>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5E2-440E-9819-CCE8389B8DE6}"/>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5E2-440E-9819-CCE8389B8DE6}"/>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5E2-440E-9819-CCE8389B8DE6}"/>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5E2-440E-9819-CCE8389B8DE6}"/>
                </c:ext>
              </c:extLst>
            </c:dLbl>
            <c:dLbl>
              <c:idx val="14"/>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5E2-440E-9819-CCE8389B8DE6}"/>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5E2-440E-9819-CCE8389B8DE6}"/>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5E2-440E-9819-CCE8389B8DE6}"/>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5E2-440E-9819-CCE8389B8DE6}"/>
                </c:ext>
              </c:extLst>
            </c:dLbl>
            <c:dLbl>
              <c:idx val="21"/>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5E2-440E-9819-CCE8389B8DE6}"/>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5E2-440E-9819-CCE8389B8DE6}"/>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5E2-440E-9819-CCE8389B8DE6}"/>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5E2-440E-9819-CCE8389B8DE6}"/>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5E2-440E-9819-CCE8389B8DE6}"/>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5E2-440E-9819-CCE8389B8DE6}"/>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5E2-440E-9819-CCE8389B8DE6}"/>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'F54'!$A$10:$A$42</c:f>
              <c:strCache>
                <c:ptCount val="33"/>
                <c:pt idx="0">
                  <c:v>Tamaulipas</c:v>
                </c:pt>
                <c:pt idx="1">
                  <c:v>Chihuahua</c:v>
                </c:pt>
                <c:pt idx="2">
                  <c:v>Baja California</c:v>
                </c:pt>
                <c:pt idx="3">
                  <c:v>Coahuila</c:v>
                </c:pt>
                <c:pt idx="4">
                  <c:v>Tabasco</c:v>
                </c:pt>
                <c:pt idx="5">
                  <c:v>Puebla</c:v>
                </c:pt>
                <c:pt idx="6">
                  <c:v>Tlaxcala</c:v>
                </c:pt>
                <c:pt idx="7">
                  <c:v>Querétaro</c:v>
                </c:pt>
                <c:pt idx="8">
                  <c:v>Veracruz</c:v>
                </c:pt>
                <c:pt idx="9">
                  <c:v>Hidalgo</c:v>
                </c:pt>
                <c:pt idx="10">
                  <c:v>Colima</c:v>
                </c:pt>
                <c:pt idx="11">
                  <c:v>Sonora</c:v>
                </c:pt>
                <c:pt idx="12">
                  <c:v>Sinaloa</c:v>
                </c:pt>
                <c:pt idx="13">
                  <c:v>Chiapas</c:v>
                </c:pt>
                <c:pt idx="14">
                  <c:v>Nacional</c:v>
                </c:pt>
                <c:pt idx="15">
                  <c:v>Morelos</c:v>
                </c:pt>
                <c:pt idx="16">
                  <c:v>San Luis Potosí</c:v>
                </c:pt>
                <c:pt idx="17">
                  <c:v>México</c:v>
                </c:pt>
                <c:pt idx="18">
                  <c:v>Zacatecas</c:v>
                </c:pt>
                <c:pt idx="19">
                  <c:v>Guanajuato</c:v>
                </c:pt>
                <c:pt idx="20">
                  <c:v>Aguascalientes</c:v>
                </c:pt>
                <c:pt idx="21">
                  <c:v>Jalisco</c:v>
                </c:pt>
                <c:pt idx="22">
                  <c:v>Nuevo León</c:v>
                </c:pt>
                <c:pt idx="23">
                  <c:v>Nayarit</c:v>
                </c:pt>
                <c:pt idx="24">
                  <c:v>Durango</c:v>
                </c:pt>
                <c:pt idx="25">
                  <c:v>Michoacán</c:v>
                </c:pt>
                <c:pt idx="26">
                  <c:v>Yucatán</c:v>
                </c:pt>
                <c:pt idx="27">
                  <c:v>Ciudad de México</c:v>
                </c:pt>
                <c:pt idx="28">
                  <c:v>Baja California Sur</c:v>
                </c:pt>
                <c:pt idx="29">
                  <c:v>Campeche</c:v>
                </c:pt>
                <c:pt idx="30">
                  <c:v>Guerrero</c:v>
                </c:pt>
                <c:pt idx="31">
                  <c:v>Oaxaca</c:v>
                </c:pt>
                <c:pt idx="32">
                  <c:v>Quintana Roo</c:v>
                </c:pt>
              </c:strCache>
            </c:strRef>
          </c:cat>
          <c:val>
            <c:numRef>
              <c:f>'F54'!$B$10:$B$42</c:f>
              <c:numCache>
                <c:formatCode>0.00</c:formatCode>
                <c:ptCount val="33"/>
                <c:pt idx="0">
                  <c:v>17.434734751285799</c:v>
                </c:pt>
                <c:pt idx="1">
                  <c:v>18.172031153669799</c:v>
                </c:pt>
                <c:pt idx="2">
                  <c:v>18.774989472409501</c:v>
                </c:pt>
                <c:pt idx="3">
                  <c:v>19.1437812582829</c:v>
                </c:pt>
                <c:pt idx="4">
                  <c:v>19.4618232434234</c:v>
                </c:pt>
                <c:pt idx="5">
                  <c:v>19.570166790137801</c:v>
                </c:pt>
                <c:pt idx="6">
                  <c:v>19.6080455034352</c:v>
                </c:pt>
                <c:pt idx="7">
                  <c:v>19.6277127629786</c:v>
                </c:pt>
                <c:pt idx="8">
                  <c:v>19.649992794090199</c:v>
                </c:pt>
                <c:pt idx="9">
                  <c:v>19.659615831580101</c:v>
                </c:pt>
                <c:pt idx="10">
                  <c:v>19.715554729096201</c:v>
                </c:pt>
                <c:pt idx="11">
                  <c:v>19.718622706043401</c:v>
                </c:pt>
                <c:pt idx="12">
                  <c:v>19.727625244093701</c:v>
                </c:pt>
                <c:pt idx="13">
                  <c:v>19.742185777734001</c:v>
                </c:pt>
                <c:pt idx="14">
                  <c:v>19.7505008653741</c:v>
                </c:pt>
                <c:pt idx="15">
                  <c:v>19.809271559233402</c:v>
                </c:pt>
                <c:pt idx="16">
                  <c:v>19.9231074453666</c:v>
                </c:pt>
                <c:pt idx="17">
                  <c:v>19.9232150540651</c:v>
                </c:pt>
                <c:pt idx="18">
                  <c:v>19.975514161671398</c:v>
                </c:pt>
                <c:pt idx="19">
                  <c:v>20.067956921762899</c:v>
                </c:pt>
                <c:pt idx="20">
                  <c:v>20.162028834264898</c:v>
                </c:pt>
                <c:pt idx="21">
                  <c:v>20.2074004150879</c:v>
                </c:pt>
                <c:pt idx="22">
                  <c:v>20.207715045802701</c:v>
                </c:pt>
                <c:pt idx="23">
                  <c:v>20.243971349156599</c:v>
                </c:pt>
                <c:pt idx="24">
                  <c:v>20.2558954713564</c:v>
                </c:pt>
                <c:pt idx="25">
                  <c:v>20.402497667795899</c:v>
                </c:pt>
                <c:pt idx="26">
                  <c:v>20.483618577600598</c:v>
                </c:pt>
                <c:pt idx="27">
                  <c:v>20.504854557968301</c:v>
                </c:pt>
                <c:pt idx="28">
                  <c:v>20.6028333339253</c:v>
                </c:pt>
                <c:pt idx="29">
                  <c:v>20.694280133928601</c:v>
                </c:pt>
                <c:pt idx="30">
                  <c:v>20.762521311626699</c:v>
                </c:pt>
                <c:pt idx="31">
                  <c:v>20.801789710479898</c:v>
                </c:pt>
                <c:pt idx="32">
                  <c:v>20.811086995530601</c:v>
                </c:pt>
              </c:numCache>
            </c:numRef>
          </c:val>
          <c:extLst>
            <c:ext xmlns:c16="http://schemas.microsoft.com/office/drawing/2014/chart" uri="{C3380CC4-5D6E-409C-BE32-E72D297353CC}">
              <c16:uniqueId val="{0000001A-95E2-440E-9819-CCE8389B8DE6}"/>
            </c:ext>
          </c:extLst>
        </c:ser>
        <c:ser>
          <c:idx val="1"/>
          <c:order val="1"/>
          <c:tx>
            <c:strRef>
              <c:f>'F54'!$C$9</c:f>
              <c:strCache>
                <c:ptCount val="1"/>
                <c:pt idx="0">
                  <c:v>Premium</c:v>
                </c:pt>
              </c:strCache>
            </c:strRef>
          </c:tx>
          <c:spPr>
            <a:solidFill>
              <a:srgbClr val="FFE699"/>
            </a:solidFill>
          </c:spPr>
          <c:invertIfNegative val="0"/>
          <c:dPt>
            <c:idx val="1"/>
            <c:invertIfNegative val="0"/>
            <c:bubble3D val="0"/>
            <c:extLst>
              <c:ext xmlns:c16="http://schemas.microsoft.com/office/drawing/2014/chart" uri="{C3380CC4-5D6E-409C-BE32-E72D297353CC}">
                <c16:uniqueId val="{0000001B-95E2-440E-9819-CCE8389B8DE6}"/>
              </c:ext>
            </c:extLst>
          </c:dPt>
          <c:dPt>
            <c:idx val="2"/>
            <c:invertIfNegative val="0"/>
            <c:bubble3D val="0"/>
            <c:extLst>
              <c:ext xmlns:c16="http://schemas.microsoft.com/office/drawing/2014/chart" uri="{C3380CC4-5D6E-409C-BE32-E72D297353CC}">
                <c16:uniqueId val="{0000001C-95E2-440E-9819-CCE8389B8DE6}"/>
              </c:ext>
            </c:extLst>
          </c:dPt>
          <c:dPt>
            <c:idx val="3"/>
            <c:invertIfNegative val="0"/>
            <c:bubble3D val="0"/>
            <c:extLst>
              <c:ext xmlns:c16="http://schemas.microsoft.com/office/drawing/2014/chart" uri="{C3380CC4-5D6E-409C-BE32-E72D297353CC}">
                <c16:uniqueId val="{0000001D-95E2-440E-9819-CCE8389B8DE6}"/>
              </c:ext>
            </c:extLst>
          </c:dPt>
          <c:dPt>
            <c:idx val="4"/>
            <c:invertIfNegative val="0"/>
            <c:bubble3D val="0"/>
            <c:extLst>
              <c:ext xmlns:c16="http://schemas.microsoft.com/office/drawing/2014/chart" uri="{C3380CC4-5D6E-409C-BE32-E72D297353CC}">
                <c16:uniqueId val="{0000001E-95E2-440E-9819-CCE8389B8DE6}"/>
              </c:ext>
            </c:extLst>
          </c:dPt>
          <c:dPt>
            <c:idx val="5"/>
            <c:invertIfNegative val="0"/>
            <c:bubble3D val="0"/>
            <c:extLst>
              <c:ext xmlns:c16="http://schemas.microsoft.com/office/drawing/2014/chart" uri="{C3380CC4-5D6E-409C-BE32-E72D297353CC}">
                <c16:uniqueId val="{0000001F-95E2-440E-9819-CCE8389B8DE6}"/>
              </c:ext>
            </c:extLst>
          </c:dPt>
          <c:dPt>
            <c:idx val="6"/>
            <c:invertIfNegative val="0"/>
            <c:bubble3D val="0"/>
            <c:extLst>
              <c:ext xmlns:c16="http://schemas.microsoft.com/office/drawing/2014/chart" uri="{C3380CC4-5D6E-409C-BE32-E72D297353CC}">
                <c16:uniqueId val="{00000020-95E2-440E-9819-CCE8389B8DE6}"/>
              </c:ext>
            </c:extLst>
          </c:dPt>
          <c:dPt>
            <c:idx val="8"/>
            <c:invertIfNegative val="0"/>
            <c:bubble3D val="0"/>
            <c:extLst>
              <c:ext xmlns:c16="http://schemas.microsoft.com/office/drawing/2014/chart" uri="{C3380CC4-5D6E-409C-BE32-E72D297353CC}">
                <c16:uniqueId val="{00000021-95E2-440E-9819-CCE8389B8DE6}"/>
              </c:ext>
            </c:extLst>
          </c:dPt>
          <c:dPt>
            <c:idx val="9"/>
            <c:invertIfNegative val="0"/>
            <c:bubble3D val="0"/>
            <c:extLst>
              <c:ext xmlns:c16="http://schemas.microsoft.com/office/drawing/2014/chart" uri="{C3380CC4-5D6E-409C-BE32-E72D297353CC}">
                <c16:uniqueId val="{00000022-95E2-440E-9819-CCE8389B8DE6}"/>
              </c:ext>
            </c:extLst>
          </c:dPt>
          <c:dPt>
            <c:idx val="10"/>
            <c:invertIfNegative val="0"/>
            <c:bubble3D val="0"/>
            <c:extLst>
              <c:ext xmlns:c16="http://schemas.microsoft.com/office/drawing/2014/chart" uri="{C3380CC4-5D6E-409C-BE32-E72D297353CC}">
                <c16:uniqueId val="{00000023-95E2-440E-9819-CCE8389B8DE6}"/>
              </c:ext>
            </c:extLst>
          </c:dPt>
          <c:dPt>
            <c:idx val="11"/>
            <c:invertIfNegative val="0"/>
            <c:bubble3D val="0"/>
            <c:extLst>
              <c:ext xmlns:c16="http://schemas.microsoft.com/office/drawing/2014/chart" uri="{C3380CC4-5D6E-409C-BE32-E72D297353CC}">
                <c16:uniqueId val="{00000024-95E2-440E-9819-CCE8389B8DE6}"/>
              </c:ext>
            </c:extLst>
          </c:dPt>
          <c:dPt>
            <c:idx val="12"/>
            <c:invertIfNegative val="0"/>
            <c:bubble3D val="0"/>
            <c:extLst>
              <c:ext xmlns:c16="http://schemas.microsoft.com/office/drawing/2014/chart" uri="{C3380CC4-5D6E-409C-BE32-E72D297353CC}">
                <c16:uniqueId val="{00000025-95E2-440E-9819-CCE8389B8DE6}"/>
              </c:ext>
            </c:extLst>
          </c:dPt>
          <c:dPt>
            <c:idx val="13"/>
            <c:invertIfNegative val="0"/>
            <c:bubble3D val="0"/>
            <c:extLst>
              <c:ext xmlns:c16="http://schemas.microsoft.com/office/drawing/2014/chart" uri="{C3380CC4-5D6E-409C-BE32-E72D297353CC}">
                <c16:uniqueId val="{00000026-95E2-440E-9819-CCE8389B8DE6}"/>
              </c:ext>
            </c:extLst>
          </c:dPt>
          <c:dPt>
            <c:idx val="14"/>
            <c:invertIfNegative val="0"/>
            <c:bubble3D val="0"/>
            <c:spPr>
              <a:solidFill>
                <a:srgbClr val="FFC000"/>
              </a:solidFill>
            </c:spPr>
            <c:extLst>
              <c:ext xmlns:c16="http://schemas.microsoft.com/office/drawing/2014/chart" uri="{C3380CC4-5D6E-409C-BE32-E72D297353CC}">
                <c16:uniqueId val="{00000028-95E2-440E-9819-CCE8389B8DE6}"/>
              </c:ext>
            </c:extLst>
          </c:dPt>
          <c:dPt>
            <c:idx val="15"/>
            <c:invertIfNegative val="0"/>
            <c:bubble3D val="0"/>
            <c:extLst>
              <c:ext xmlns:c16="http://schemas.microsoft.com/office/drawing/2014/chart" uri="{C3380CC4-5D6E-409C-BE32-E72D297353CC}">
                <c16:uniqueId val="{00000029-95E2-440E-9819-CCE8389B8DE6}"/>
              </c:ext>
            </c:extLst>
          </c:dPt>
          <c:dPt>
            <c:idx val="17"/>
            <c:invertIfNegative val="0"/>
            <c:bubble3D val="0"/>
            <c:extLst>
              <c:ext xmlns:c16="http://schemas.microsoft.com/office/drawing/2014/chart" uri="{C3380CC4-5D6E-409C-BE32-E72D297353CC}">
                <c16:uniqueId val="{0000002A-95E2-440E-9819-CCE8389B8DE6}"/>
              </c:ext>
            </c:extLst>
          </c:dPt>
          <c:dPt>
            <c:idx val="20"/>
            <c:invertIfNegative val="0"/>
            <c:bubble3D val="0"/>
            <c:extLst>
              <c:ext xmlns:c16="http://schemas.microsoft.com/office/drawing/2014/chart" uri="{C3380CC4-5D6E-409C-BE32-E72D297353CC}">
                <c16:uniqueId val="{0000002B-95E2-440E-9819-CCE8389B8DE6}"/>
              </c:ext>
            </c:extLst>
          </c:dPt>
          <c:dPt>
            <c:idx val="21"/>
            <c:invertIfNegative val="0"/>
            <c:bubble3D val="0"/>
            <c:spPr>
              <a:solidFill>
                <a:srgbClr val="FFC000"/>
              </a:solidFill>
            </c:spPr>
            <c:extLst>
              <c:ext xmlns:c16="http://schemas.microsoft.com/office/drawing/2014/chart" uri="{C3380CC4-5D6E-409C-BE32-E72D297353CC}">
                <c16:uniqueId val="{0000002D-95E2-440E-9819-CCE8389B8DE6}"/>
              </c:ext>
            </c:extLst>
          </c:dPt>
          <c:dPt>
            <c:idx val="22"/>
            <c:invertIfNegative val="0"/>
            <c:bubble3D val="0"/>
            <c:extLst>
              <c:ext xmlns:c16="http://schemas.microsoft.com/office/drawing/2014/chart" uri="{C3380CC4-5D6E-409C-BE32-E72D297353CC}">
                <c16:uniqueId val="{0000002E-95E2-440E-9819-CCE8389B8DE6}"/>
              </c:ext>
            </c:extLst>
          </c:dPt>
          <c:dPt>
            <c:idx val="23"/>
            <c:invertIfNegative val="0"/>
            <c:bubble3D val="0"/>
            <c:extLst>
              <c:ext xmlns:c16="http://schemas.microsoft.com/office/drawing/2014/chart" uri="{C3380CC4-5D6E-409C-BE32-E72D297353CC}">
                <c16:uniqueId val="{0000002F-95E2-440E-9819-CCE8389B8DE6}"/>
              </c:ext>
            </c:extLst>
          </c:dPt>
          <c:dPt>
            <c:idx val="25"/>
            <c:invertIfNegative val="0"/>
            <c:bubble3D val="0"/>
            <c:extLst>
              <c:ext xmlns:c16="http://schemas.microsoft.com/office/drawing/2014/chart" uri="{C3380CC4-5D6E-409C-BE32-E72D297353CC}">
                <c16:uniqueId val="{00000030-95E2-440E-9819-CCE8389B8DE6}"/>
              </c:ext>
            </c:extLst>
          </c:dPt>
          <c:dPt>
            <c:idx val="26"/>
            <c:invertIfNegative val="0"/>
            <c:bubble3D val="0"/>
            <c:extLst>
              <c:ext xmlns:c16="http://schemas.microsoft.com/office/drawing/2014/chart" uri="{C3380CC4-5D6E-409C-BE32-E72D297353CC}">
                <c16:uniqueId val="{00000031-95E2-440E-9819-CCE8389B8DE6}"/>
              </c:ext>
            </c:extLst>
          </c:dPt>
          <c:dPt>
            <c:idx val="27"/>
            <c:invertIfNegative val="0"/>
            <c:bubble3D val="0"/>
            <c:extLst>
              <c:ext xmlns:c16="http://schemas.microsoft.com/office/drawing/2014/chart" uri="{C3380CC4-5D6E-409C-BE32-E72D297353CC}">
                <c16:uniqueId val="{00000032-95E2-440E-9819-CCE8389B8DE6}"/>
              </c:ext>
            </c:extLst>
          </c:dPt>
          <c:dPt>
            <c:idx val="30"/>
            <c:invertIfNegative val="0"/>
            <c:bubble3D val="0"/>
            <c:extLst>
              <c:ext xmlns:c16="http://schemas.microsoft.com/office/drawing/2014/chart" uri="{C3380CC4-5D6E-409C-BE32-E72D297353CC}">
                <c16:uniqueId val="{00000033-95E2-440E-9819-CCE8389B8DE6}"/>
              </c:ext>
            </c:extLst>
          </c:dPt>
          <c:dPt>
            <c:idx val="31"/>
            <c:invertIfNegative val="0"/>
            <c:bubble3D val="0"/>
            <c:extLst>
              <c:ext xmlns:c16="http://schemas.microsoft.com/office/drawing/2014/chart" uri="{C3380CC4-5D6E-409C-BE32-E72D297353CC}">
                <c16:uniqueId val="{00000034-95E2-440E-9819-CCE8389B8DE6}"/>
              </c:ext>
            </c:extLst>
          </c:dPt>
          <c:dPt>
            <c:idx val="32"/>
            <c:invertIfNegative val="0"/>
            <c:bubble3D val="0"/>
            <c:extLst>
              <c:ext xmlns:c16="http://schemas.microsoft.com/office/drawing/2014/chart" uri="{C3380CC4-5D6E-409C-BE32-E72D297353CC}">
                <c16:uniqueId val="{00000035-95E2-440E-9819-CCE8389B8DE6}"/>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5E2-440E-9819-CCE8389B8DE6}"/>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5E2-440E-9819-CCE8389B8DE6}"/>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5E2-440E-9819-CCE8389B8DE6}"/>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5E2-440E-9819-CCE8389B8DE6}"/>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5E2-440E-9819-CCE8389B8DE6}"/>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5E2-440E-9819-CCE8389B8DE6}"/>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5E2-440E-9819-CCE8389B8DE6}"/>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5E2-440E-9819-CCE8389B8DE6}"/>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5E2-440E-9819-CCE8389B8DE6}"/>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5E2-440E-9819-CCE8389B8DE6}"/>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95E2-440E-9819-CCE8389B8DE6}"/>
                </c:ext>
              </c:extLst>
            </c:dLbl>
            <c:dLbl>
              <c:idx val="14"/>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95E2-440E-9819-CCE8389B8DE6}"/>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5E2-440E-9819-CCE8389B8DE6}"/>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95E2-440E-9819-CCE8389B8DE6}"/>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95E2-440E-9819-CCE8389B8DE6}"/>
                </c:ext>
              </c:extLst>
            </c:dLbl>
            <c:dLbl>
              <c:idx val="21"/>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95E2-440E-9819-CCE8389B8DE6}"/>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95E2-440E-9819-CCE8389B8DE6}"/>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95E2-440E-9819-CCE8389B8DE6}"/>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95E2-440E-9819-CCE8389B8DE6}"/>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95E2-440E-9819-CCE8389B8DE6}"/>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95E2-440E-9819-CCE8389B8DE6}"/>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95E2-440E-9819-CCE8389B8DE6}"/>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'F54'!$A$10:$A$42</c:f>
              <c:strCache>
                <c:ptCount val="33"/>
                <c:pt idx="0">
                  <c:v>Tamaulipas</c:v>
                </c:pt>
                <c:pt idx="1">
                  <c:v>Chihuahua</c:v>
                </c:pt>
                <c:pt idx="2">
                  <c:v>Baja California</c:v>
                </c:pt>
                <c:pt idx="3">
                  <c:v>Coahuila</c:v>
                </c:pt>
                <c:pt idx="4">
                  <c:v>Tabasco</c:v>
                </c:pt>
                <c:pt idx="5">
                  <c:v>Puebla</c:v>
                </c:pt>
                <c:pt idx="6">
                  <c:v>Tlaxcala</c:v>
                </c:pt>
                <c:pt idx="7">
                  <c:v>Querétaro</c:v>
                </c:pt>
                <c:pt idx="8">
                  <c:v>Veracruz</c:v>
                </c:pt>
                <c:pt idx="9">
                  <c:v>Hidalgo</c:v>
                </c:pt>
                <c:pt idx="10">
                  <c:v>Colima</c:v>
                </c:pt>
                <c:pt idx="11">
                  <c:v>Sonora</c:v>
                </c:pt>
                <c:pt idx="12">
                  <c:v>Sinaloa</c:v>
                </c:pt>
                <c:pt idx="13">
                  <c:v>Chiapas</c:v>
                </c:pt>
                <c:pt idx="14">
                  <c:v>Nacional</c:v>
                </c:pt>
                <c:pt idx="15">
                  <c:v>Morelos</c:v>
                </c:pt>
                <c:pt idx="16">
                  <c:v>San Luis Potosí</c:v>
                </c:pt>
                <c:pt idx="17">
                  <c:v>México</c:v>
                </c:pt>
                <c:pt idx="18">
                  <c:v>Zacatecas</c:v>
                </c:pt>
                <c:pt idx="19">
                  <c:v>Guanajuato</c:v>
                </c:pt>
                <c:pt idx="20">
                  <c:v>Aguascalientes</c:v>
                </c:pt>
                <c:pt idx="21">
                  <c:v>Jalisco</c:v>
                </c:pt>
                <c:pt idx="22">
                  <c:v>Nuevo León</c:v>
                </c:pt>
                <c:pt idx="23">
                  <c:v>Nayarit</c:v>
                </c:pt>
                <c:pt idx="24">
                  <c:v>Durango</c:v>
                </c:pt>
                <c:pt idx="25">
                  <c:v>Michoacán</c:v>
                </c:pt>
                <c:pt idx="26">
                  <c:v>Yucatán</c:v>
                </c:pt>
                <c:pt idx="27">
                  <c:v>Ciudad de México</c:v>
                </c:pt>
                <c:pt idx="28">
                  <c:v>Baja California Sur</c:v>
                </c:pt>
                <c:pt idx="29">
                  <c:v>Campeche</c:v>
                </c:pt>
                <c:pt idx="30">
                  <c:v>Guerrero</c:v>
                </c:pt>
                <c:pt idx="31">
                  <c:v>Oaxaca</c:v>
                </c:pt>
                <c:pt idx="32">
                  <c:v>Quintana Roo</c:v>
                </c:pt>
              </c:strCache>
            </c:strRef>
          </c:cat>
          <c:val>
            <c:numRef>
              <c:f>'F54'!$C$10:$C$42</c:f>
              <c:numCache>
                <c:formatCode>0.00</c:formatCode>
                <c:ptCount val="33"/>
                <c:pt idx="0">
                  <c:v>18.3813801603849</c:v>
                </c:pt>
                <c:pt idx="1">
                  <c:v>19.009562431142399</c:v>
                </c:pt>
                <c:pt idx="2">
                  <c:v>19.3254744482714</c:v>
                </c:pt>
                <c:pt idx="3">
                  <c:v>19.859994374094001</c:v>
                </c:pt>
                <c:pt idx="4">
                  <c:v>19.890667848951999</c:v>
                </c:pt>
                <c:pt idx="5">
                  <c:v>20.037323539578299</c:v>
                </c:pt>
                <c:pt idx="6">
                  <c:v>20.079978180670299</c:v>
                </c:pt>
                <c:pt idx="7">
                  <c:v>20.297977950925599</c:v>
                </c:pt>
                <c:pt idx="8">
                  <c:v>20.059574865950001</c:v>
                </c:pt>
                <c:pt idx="9">
                  <c:v>20.190621651122498</c:v>
                </c:pt>
                <c:pt idx="10">
                  <c:v>20.376007755376602</c:v>
                </c:pt>
                <c:pt idx="11">
                  <c:v>20.4432961237558</c:v>
                </c:pt>
                <c:pt idx="12">
                  <c:v>21.2284957534896</c:v>
                </c:pt>
                <c:pt idx="13">
                  <c:v>20.126165564173998</c:v>
                </c:pt>
                <c:pt idx="14">
                  <c:v>20.419306871495301</c:v>
                </c:pt>
                <c:pt idx="15">
                  <c:v>20.254864417989399</c:v>
                </c:pt>
                <c:pt idx="16">
                  <c:v>20.5941434748772</c:v>
                </c:pt>
                <c:pt idx="17">
                  <c:v>20.5100258473312</c:v>
                </c:pt>
                <c:pt idx="18">
                  <c:v>20.538193908348902</c:v>
                </c:pt>
                <c:pt idx="19">
                  <c:v>20.902829735075802</c:v>
                </c:pt>
                <c:pt idx="20">
                  <c:v>20.864704264617199</c:v>
                </c:pt>
                <c:pt idx="21">
                  <c:v>20.835731190400399</c:v>
                </c:pt>
                <c:pt idx="22">
                  <c:v>21.145816115964401</c:v>
                </c:pt>
                <c:pt idx="23">
                  <c:v>20.8674891402726</c:v>
                </c:pt>
                <c:pt idx="24">
                  <c:v>20.776378139266001</c:v>
                </c:pt>
                <c:pt idx="25">
                  <c:v>20.9612790451053</c:v>
                </c:pt>
                <c:pt idx="26">
                  <c:v>20.695437971295799</c:v>
                </c:pt>
                <c:pt idx="27">
                  <c:v>21.1729653996214</c:v>
                </c:pt>
                <c:pt idx="28">
                  <c:v>21.114657823470601</c:v>
                </c:pt>
                <c:pt idx="29">
                  <c:v>21.212329495551199</c:v>
                </c:pt>
                <c:pt idx="30">
                  <c:v>21.080439102008398</c:v>
                </c:pt>
                <c:pt idx="31">
                  <c:v>21.226402726208001</c:v>
                </c:pt>
                <c:pt idx="32">
                  <c:v>21.139964844777701</c:v>
                </c:pt>
              </c:numCache>
            </c:numRef>
          </c:val>
          <c:extLst>
            <c:ext xmlns:c16="http://schemas.microsoft.com/office/drawing/2014/chart" uri="{C3380CC4-5D6E-409C-BE32-E72D297353CC}">
              <c16:uniqueId val="{00000036-95E2-440E-9819-CCE8389B8DE6}"/>
            </c:ext>
          </c:extLst>
        </c:ser>
        <c:ser>
          <c:idx val="2"/>
          <c:order val="2"/>
          <c:tx>
            <c:strRef>
              <c:f>'F54'!$D$9</c:f>
              <c:strCache>
                <c:ptCount val="1"/>
                <c:pt idx="0">
                  <c:v>Diesel</c:v>
                </c:pt>
              </c:strCache>
            </c:strRef>
          </c:tx>
          <c:spPr>
            <a:solidFill>
              <a:srgbClr val="F8CBAD"/>
            </a:solidFill>
          </c:spPr>
          <c:invertIfNegative val="0"/>
          <c:dPt>
            <c:idx val="1"/>
            <c:invertIfNegative val="0"/>
            <c:bubble3D val="0"/>
            <c:extLst>
              <c:ext xmlns:c16="http://schemas.microsoft.com/office/drawing/2014/chart" uri="{C3380CC4-5D6E-409C-BE32-E72D297353CC}">
                <c16:uniqueId val="{00000037-95E2-440E-9819-CCE8389B8DE6}"/>
              </c:ext>
            </c:extLst>
          </c:dPt>
          <c:dPt>
            <c:idx val="2"/>
            <c:invertIfNegative val="0"/>
            <c:bubble3D val="0"/>
            <c:extLst>
              <c:ext xmlns:c16="http://schemas.microsoft.com/office/drawing/2014/chart" uri="{C3380CC4-5D6E-409C-BE32-E72D297353CC}">
                <c16:uniqueId val="{00000038-95E2-440E-9819-CCE8389B8DE6}"/>
              </c:ext>
            </c:extLst>
          </c:dPt>
          <c:dPt>
            <c:idx val="3"/>
            <c:invertIfNegative val="0"/>
            <c:bubble3D val="0"/>
            <c:extLst>
              <c:ext xmlns:c16="http://schemas.microsoft.com/office/drawing/2014/chart" uri="{C3380CC4-5D6E-409C-BE32-E72D297353CC}">
                <c16:uniqueId val="{00000039-95E2-440E-9819-CCE8389B8DE6}"/>
              </c:ext>
            </c:extLst>
          </c:dPt>
          <c:dPt>
            <c:idx val="4"/>
            <c:invertIfNegative val="0"/>
            <c:bubble3D val="0"/>
            <c:extLst>
              <c:ext xmlns:c16="http://schemas.microsoft.com/office/drawing/2014/chart" uri="{C3380CC4-5D6E-409C-BE32-E72D297353CC}">
                <c16:uniqueId val="{0000003A-95E2-440E-9819-CCE8389B8DE6}"/>
              </c:ext>
            </c:extLst>
          </c:dPt>
          <c:dPt>
            <c:idx val="5"/>
            <c:invertIfNegative val="0"/>
            <c:bubble3D val="0"/>
            <c:extLst>
              <c:ext xmlns:c16="http://schemas.microsoft.com/office/drawing/2014/chart" uri="{C3380CC4-5D6E-409C-BE32-E72D297353CC}">
                <c16:uniqueId val="{0000003B-95E2-440E-9819-CCE8389B8DE6}"/>
              </c:ext>
            </c:extLst>
          </c:dPt>
          <c:dPt>
            <c:idx val="6"/>
            <c:invertIfNegative val="0"/>
            <c:bubble3D val="0"/>
            <c:extLst>
              <c:ext xmlns:c16="http://schemas.microsoft.com/office/drawing/2014/chart" uri="{C3380CC4-5D6E-409C-BE32-E72D297353CC}">
                <c16:uniqueId val="{0000003C-95E2-440E-9819-CCE8389B8DE6}"/>
              </c:ext>
            </c:extLst>
          </c:dPt>
          <c:dPt>
            <c:idx val="8"/>
            <c:invertIfNegative val="0"/>
            <c:bubble3D val="0"/>
            <c:extLst>
              <c:ext xmlns:c16="http://schemas.microsoft.com/office/drawing/2014/chart" uri="{C3380CC4-5D6E-409C-BE32-E72D297353CC}">
                <c16:uniqueId val="{0000003D-95E2-440E-9819-CCE8389B8DE6}"/>
              </c:ext>
            </c:extLst>
          </c:dPt>
          <c:dPt>
            <c:idx val="9"/>
            <c:invertIfNegative val="0"/>
            <c:bubble3D val="0"/>
            <c:extLst>
              <c:ext xmlns:c16="http://schemas.microsoft.com/office/drawing/2014/chart" uri="{C3380CC4-5D6E-409C-BE32-E72D297353CC}">
                <c16:uniqueId val="{0000003E-95E2-440E-9819-CCE8389B8DE6}"/>
              </c:ext>
            </c:extLst>
          </c:dPt>
          <c:dPt>
            <c:idx val="10"/>
            <c:invertIfNegative val="0"/>
            <c:bubble3D val="0"/>
            <c:extLst>
              <c:ext xmlns:c16="http://schemas.microsoft.com/office/drawing/2014/chart" uri="{C3380CC4-5D6E-409C-BE32-E72D297353CC}">
                <c16:uniqueId val="{0000003F-95E2-440E-9819-CCE8389B8DE6}"/>
              </c:ext>
            </c:extLst>
          </c:dPt>
          <c:dPt>
            <c:idx val="11"/>
            <c:invertIfNegative val="0"/>
            <c:bubble3D val="0"/>
            <c:extLst>
              <c:ext xmlns:c16="http://schemas.microsoft.com/office/drawing/2014/chart" uri="{C3380CC4-5D6E-409C-BE32-E72D297353CC}">
                <c16:uniqueId val="{00000040-95E2-440E-9819-CCE8389B8DE6}"/>
              </c:ext>
            </c:extLst>
          </c:dPt>
          <c:dPt>
            <c:idx val="12"/>
            <c:invertIfNegative val="0"/>
            <c:bubble3D val="0"/>
            <c:extLst>
              <c:ext xmlns:c16="http://schemas.microsoft.com/office/drawing/2014/chart" uri="{C3380CC4-5D6E-409C-BE32-E72D297353CC}">
                <c16:uniqueId val="{00000041-95E2-440E-9819-CCE8389B8DE6}"/>
              </c:ext>
            </c:extLst>
          </c:dPt>
          <c:dPt>
            <c:idx val="13"/>
            <c:invertIfNegative val="0"/>
            <c:bubble3D val="0"/>
            <c:extLst>
              <c:ext xmlns:c16="http://schemas.microsoft.com/office/drawing/2014/chart" uri="{C3380CC4-5D6E-409C-BE32-E72D297353CC}">
                <c16:uniqueId val="{00000042-95E2-440E-9819-CCE8389B8DE6}"/>
              </c:ext>
            </c:extLst>
          </c:dPt>
          <c:dPt>
            <c:idx val="14"/>
            <c:invertIfNegative val="0"/>
            <c:bubble3D val="0"/>
            <c:spPr>
              <a:solidFill>
                <a:srgbClr val="ED7D31">
                  <a:lumMod val="75000"/>
                </a:srgbClr>
              </a:solidFill>
            </c:spPr>
            <c:extLst>
              <c:ext xmlns:c16="http://schemas.microsoft.com/office/drawing/2014/chart" uri="{C3380CC4-5D6E-409C-BE32-E72D297353CC}">
                <c16:uniqueId val="{00000044-95E2-440E-9819-CCE8389B8DE6}"/>
              </c:ext>
            </c:extLst>
          </c:dPt>
          <c:dPt>
            <c:idx val="15"/>
            <c:invertIfNegative val="0"/>
            <c:bubble3D val="0"/>
            <c:extLst>
              <c:ext xmlns:c16="http://schemas.microsoft.com/office/drawing/2014/chart" uri="{C3380CC4-5D6E-409C-BE32-E72D297353CC}">
                <c16:uniqueId val="{00000045-95E2-440E-9819-CCE8389B8DE6}"/>
              </c:ext>
            </c:extLst>
          </c:dPt>
          <c:dPt>
            <c:idx val="17"/>
            <c:invertIfNegative val="0"/>
            <c:bubble3D val="0"/>
            <c:extLst>
              <c:ext xmlns:c16="http://schemas.microsoft.com/office/drawing/2014/chart" uri="{C3380CC4-5D6E-409C-BE32-E72D297353CC}">
                <c16:uniqueId val="{00000046-95E2-440E-9819-CCE8389B8DE6}"/>
              </c:ext>
            </c:extLst>
          </c:dPt>
          <c:dPt>
            <c:idx val="20"/>
            <c:invertIfNegative val="0"/>
            <c:bubble3D val="0"/>
            <c:extLst>
              <c:ext xmlns:c16="http://schemas.microsoft.com/office/drawing/2014/chart" uri="{C3380CC4-5D6E-409C-BE32-E72D297353CC}">
                <c16:uniqueId val="{00000047-95E2-440E-9819-CCE8389B8DE6}"/>
              </c:ext>
            </c:extLst>
          </c:dPt>
          <c:dPt>
            <c:idx val="21"/>
            <c:invertIfNegative val="0"/>
            <c:bubble3D val="0"/>
            <c:spPr>
              <a:solidFill>
                <a:srgbClr val="ED7D31">
                  <a:lumMod val="75000"/>
                </a:srgbClr>
              </a:solidFill>
            </c:spPr>
            <c:extLst>
              <c:ext xmlns:c16="http://schemas.microsoft.com/office/drawing/2014/chart" uri="{C3380CC4-5D6E-409C-BE32-E72D297353CC}">
                <c16:uniqueId val="{00000049-95E2-440E-9819-CCE8389B8DE6}"/>
              </c:ext>
            </c:extLst>
          </c:dPt>
          <c:dPt>
            <c:idx val="22"/>
            <c:invertIfNegative val="0"/>
            <c:bubble3D val="0"/>
            <c:extLst>
              <c:ext xmlns:c16="http://schemas.microsoft.com/office/drawing/2014/chart" uri="{C3380CC4-5D6E-409C-BE32-E72D297353CC}">
                <c16:uniqueId val="{0000004A-95E2-440E-9819-CCE8389B8DE6}"/>
              </c:ext>
            </c:extLst>
          </c:dPt>
          <c:dPt>
            <c:idx val="23"/>
            <c:invertIfNegative val="0"/>
            <c:bubble3D val="0"/>
            <c:extLst>
              <c:ext xmlns:c16="http://schemas.microsoft.com/office/drawing/2014/chart" uri="{C3380CC4-5D6E-409C-BE32-E72D297353CC}">
                <c16:uniqueId val="{0000004B-95E2-440E-9819-CCE8389B8DE6}"/>
              </c:ext>
            </c:extLst>
          </c:dPt>
          <c:dPt>
            <c:idx val="25"/>
            <c:invertIfNegative val="0"/>
            <c:bubble3D val="0"/>
            <c:extLst>
              <c:ext xmlns:c16="http://schemas.microsoft.com/office/drawing/2014/chart" uri="{C3380CC4-5D6E-409C-BE32-E72D297353CC}">
                <c16:uniqueId val="{0000004C-95E2-440E-9819-CCE8389B8DE6}"/>
              </c:ext>
            </c:extLst>
          </c:dPt>
          <c:dPt>
            <c:idx val="26"/>
            <c:invertIfNegative val="0"/>
            <c:bubble3D val="0"/>
            <c:extLst>
              <c:ext xmlns:c16="http://schemas.microsoft.com/office/drawing/2014/chart" uri="{C3380CC4-5D6E-409C-BE32-E72D297353CC}">
                <c16:uniqueId val="{0000004D-95E2-440E-9819-CCE8389B8DE6}"/>
              </c:ext>
            </c:extLst>
          </c:dPt>
          <c:dPt>
            <c:idx val="27"/>
            <c:invertIfNegative val="0"/>
            <c:bubble3D val="0"/>
            <c:extLst>
              <c:ext xmlns:c16="http://schemas.microsoft.com/office/drawing/2014/chart" uri="{C3380CC4-5D6E-409C-BE32-E72D297353CC}">
                <c16:uniqueId val="{0000004E-95E2-440E-9819-CCE8389B8DE6}"/>
              </c:ext>
            </c:extLst>
          </c:dPt>
          <c:dPt>
            <c:idx val="30"/>
            <c:invertIfNegative val="0"/>
            <c:bubble3D val="0"/>
            <c:extLst>
              <c:ext xmlns:c16="http://schemas.microsoft.com/office/drawing/2014/chart" uri="{C3380CC4-5D6E-409C-BE32-E72D297353CC}">
                <c16:uniqueId val="{0000004F-95E2-440E-9819-CCE8389B8DE6}"/>
              </c:ext>
            </c:extLst>
          </c:dPt>
          <c:dPt>
            <c:idx val="32"/>
            <c:invertIfNegative val="0"/>
            <c:bubble3D val="0"/>
            <c:extLst>
              <c:ext xmlns:c16="http://schemas.microsoft.com/office/drawing/2014/chart" uri="{C3380CC4-5D6E-409C-BE32-E72D297353CC}">
                <c16:uniqueId val="{00000050-95E2-440E-9819-CCE8389B8DE6}"/>
              </c:ext>
            </c:extLst>
          </c:dPt>
          <c:dLbls>
            <c:dLbl>
              <c:idx val="14"/>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4-95E2-440E-9819-CCE8389B8DE6}"/>
                </c:ext>
              </c:extLst>
            </c:dLbl>
            <c:dLbl>
              <c:idx val="21"/>
              <c:spPr>
                <a:noFill/>
                <a:ln>
                  <a:noFill/>
                </a:ln>
                <a:effectLst/>
              </c:spPr>
              <c:txPr>
                <a:bodyPr wrap="square" lIns="38100" tIns="19050" rIns="38100" bIns="19050" anchor="ctr">
                  <a:spAutoFit/>
                </a:bodyPr>
                <a:lstStyle/>
                <a:p>
                  <a:pPr>
                    <a:defRPr sz="900" b="1">
                      <a:solidFill>
                        <a:schemeClr val="bg1"/>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9-95E2-440E-9819-CCE8389B8DE6}"/>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'F54'!$A$10:$A$42</c:f>
              <c:strCache>
                <c:ptCount val="33"/>
                <c:pt idx="0">
                  <c:v>Tamaulipas</c:v>
                </c:pt>
                <c:pt idx="1">
                  <c:v>Chihuahua</c:v>
                </c:pt>
                <c:pt idx="2">
                  <c:v>Baja California</c:v>
                </c:pt>
                <c:pt idx="3">
                  <c:v>Coahuila</c:v>
                </c:pt>
                <c:pt idx="4">
                  <c:v>Tabasco</c:v>
                </c:pt>
                <c:pt idx="5">
                  <c:v>Puebla</c:v>
                </c:pt>
                <c:pt idx="6">
                  <c:v>Tlaxcala</c:v>
                </c:pt>
                <c:pt idx="7">
                  <c:v>Querétaro</c:v>
                </c:pt>
                <c:pt idx="8">
                  <c:v>Veracruz</c:v>
                </c:pt>
                <c:pt idx="9">
                  <c:v>Hidalgo</c:v>
                </c:pt>
                <c:pt idx="10">
                  <c:v>Colima</c:v>
                </c:pt>
                <c:pt idx="11">
                  <c:v>Sonora</c:v>
                </c:pt>
                <c:pt idx="12">
                  <c:v>Sinaloa</c:v>
                </c:pt>
                <c:pt idx="13">
                  <c:v>Chiapas</c:v>
                </c:pt>
                <c:pt idx="14">
                  <c:v>Nacional</c:v>
                </c:pt>
                <c:pt idx="15">
                  <c:v>Morelos</c:v>
                </c:pt>
                <c:pt idx="16">
                  <c:v>San Luis Potosí</c:v>
                </c:pt>
                <c:pt idx="17">
                  <c:v>México</c:v>
                </c:pt>
                <c:pt idx="18">
                  <c:v>Zacatecas</c:v>
                </c:pt>
                <c:pt idx="19">
                  <c:v>Guanajuato</c:v>
                </c:pt>
                <c:pt idx="20">
                  <c:v>Aguascalientes</c:v>
                </c:pt>
                <c:pt idx="21">
                  <c:v>Jalisco</c:v>
                </c:pt>
                <c:pt idx="22">
                  <c:v>Nuevo León</c:v>
                </c:pt>
                <c:pt idx="23">
                  <c:v>Nayarit</c:v>
                </c:pt>
                <c:pt idx="24">
                  <c:v>Durango</c:v>
                </c:pt>
                <c:pt idx="25">
                  <c:v>Michoacán</c:v>
                </c:pt>
                <c:pt idx="26">
                  <c:v>Yucatán</c:v>
                </c:pt>
                <c:pt idx="27">
                  <c:v>Ciudad de México</c:v>
                </c:pt>
                <c:pt idx="28">
                  <c:v>Baja California Sur</c:v>
                </c:pt>
                <c:pt idx="29">
                  <c:v>Campeche</c:v>
                </c:pt>
                <c:pt idx="30">
                  <c:v>Guerrero</c:v>
                </c:pt>
                <c:pt idx="31">
                  <c:v>Oaxaca</c:v>
                </c:pt>
                <c:pt idx="32">
                  <c:v>Quintana Roo</c:v>
                </c:pt>
              </c:strCache>
            </c:strRef>
          </c:cat>
          <c:val>
            <c:numRef>
              <c:f>'F54'!$D$10:$D$42</c:f>
              <c:numCache>
                <c:formatCode>0.00</c:formatCode>
                <c:ptCount val="33"/>
                <c:pt idx="0">
                  <c:v>20.151848500040199</c:v>
                </c:pt>
                <c:pt idx="1">
                  <c:v>20.5504818208526</c:v>
                </c:pt>
                <c:pt idx="2">
                  <c:v>19.593391042430799</c:v>
                </c:pt>
                <c:pt idx="3">
                  <c:v>20.432039034720301</c:v>
                </c:pt>
                <c:pt idx="4">
                  <c:v>20.423421185812501</c:v>
                </c:pt>
                <c:pt idx="5">
                  <c:v>20.316058799538698</c:v>
                </c:pt>
                <c:pt idx="6">
                  <c:v>20.425836770103</c:v>
                </c:pt>
                <c:pt idx="7">
                  <c:v>20.326854424290701</c:v>
                </c:pt>
                <c:pt idx="8">
                  <c:v>20.5866815777275</c:v>
                </c:pt>
                <c:pt idx="9">
                  <c:v>20.494484413514201</c:v>
                </c:pt>
                <c:pt idx="10">
                  <c:v>20.6949565797429</c:v>
                </c:pt>
                <c:pt idx="11">
                  <c:v>21.261698768989302</c:v>
                </c:pt>
                <c:pt idx="12">
                  <c:v>20.2257773864855</c:v>
                </c:pt>
                <c:pt idx="13">
                  <c:v>20.9956063831523</c:v>
                </c:pt>
                <c:pt idx="14">
                  <c:v>20.745151394540901</c:v>
                </c:pt>
                <c:pt idx="15">
                  <c:v>20.686347389045</c:v>
                </c:pt>
                <c:pt idx="16">
                  <c:v>20.866564553558799</c:v>
                </c:pt>
                <c:pt idx="17">
                  <c:v>20.541360088690801</c:v>
                </c:pt>
                <c:pt idx="18">
                  <c:v>20.6395235829896</c:v>
                </c:pt>
                <c:pt idx="19">
                  <c:v>20.822611251723401</c:v>
                </c:pt>
                <c:pt idx="20">
                  <c:v>20.8283193932368</c:v>
                </c:pt>
                <c:pt idx="21">
                  <c:v>20.715949328495199</c:v>
                </c:pt>
                <c:pt idx="22">
                  <c:v>20.911331708596201</c:v>
                </c:pt>
                <c:pt idx="23">
                  <c:v>21.099392064286398</c:v>
                </c:pt>
                <c:pt idx="24">
                  <c:v>21.330017128747201</c:v>
                </c:pt>
                <c:pt idx="25">
                  <c:v>21.383062982325399</c:v>
                </c:pt>
                <c:pt idx="26">
                  <c:v>21.386565486423901</c:v>
                </c:pt>
                <c:pt idx="27">
                  <c:v>20.870660946196701</c:v>
                </c:pt>
                <c:pt idx="28">
                  <c:v>21.223364995550199</c:v>
                </c:pt>
                <c:pt idx="29">
                  <c:v>21.783577091939801</c:v>
                </c:pt>
                <c:pt idx="30">
                  <c:v>21.665700479186999</c:v>
                </c:pt>
                <c:pt idx="31">
                  <c:v>21.762112551734901</c:v>
                </c:pt>
                <c:pt idx="32">
                  <c:v>21.800700435024101</c:v>
                </c:pt>
              </c:numCache>
            </c:numRef>
          </c:val>
          <c:extLst>
            <c:ext xmlns:c16="http://schemas.microsoft.com/office/drawing/2014/chart" uri="{C3380CC4-5D6E-409C-BE32-E72D297353CC}">
              <c16:uniqueId val="{00000051-95E2-440E-9819-CCE8389B8DE6}"/>
            </c:ext>
          </c:extLst>
        </c:ser>
        <c:dLbls>
          <c:showLegendKey val="0"/>
          <c:showVal val="0"/>
          <c:showCatName val="0"/>
          <c:showSerName val="0"/>
          <c:showPercent val="0"/>
          <c:showBubbleSize val="0"/>
        </c:dLbls>
        <c:gapWidth val="5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7C878E"/>
            </a:solidFill>
            <a:ln>
              <a:noFill/>
            </a:ln>
            <a:effectLst/>
          </c:spPr>
          <c:invertIfNegative val="0"/>
          <c:dPt>
            <c:idx val="15"/>
            <c:invertIfNegative val="0"/>
            <c:bubble3D val="0"/>
            <c:spPr>
              <a:solidFill>
                <a:srgbClr val="FFC000"/>
              </a:solidFill>
              <a:ln>
                <a:noFill/>
              </a:ln>
              <a:effectLst/>
            </c:spPr>
            <c:extLst>
              <c:ext xmlns:c16="http://schemas.microsoft.com/office/drawing/2014/chart" uri="{C3380CC4-5D6E-409C-BE32-E72D297353CC}">
                <c16:uniqueId val="{00000001-29F6-4473-94E0-20C80B6F8D94}"/>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'F55'!$A$7:$A$22</c:f>
              <c:strCache>
                <c:ptCount val="16"/>
                <c:pt idx="0">
                  <c:v>2006/02</c:v>
                </c:pt>
                <c:pt idx="1">
                  <c:v>2007/02</c:v>
                </c:pt>
                <c:pt idx="2">
                  <c:v>2008/02</c:v>
                </c:pt>
                <c:pt idx="3">
                  <c:v>2009/02</c:v>
                </c:pt>
                <c:pt idx="4">
                  <c:v>2010/02</c:v>
                </c:pt>
                <c:pt idx="5">
                  <c:v>2011/02</c:v>
                </c:pt>
                <c:pt idx="6">
                  <c:v>2012/02</c:v>
                </c:pt>
                <c:pt idx="7">
                  <c:v>2013/02</c:v>
                </c:pt>
                <c:pt idx="8">
                  <c:v>2014/02</c:v>
                </c:pt>
                <c:pt idx="9">
                  <c:v>2015/02</c:v>
                </c:pt>
                <c:pt idx="10">
                  <c:v>2016/02</c:v>
                </c:pt>
                <c:pt idx="11">
                  <c:v>2017/02</c:v>
                </c:pt>
                <c:pt idx="12">
                  <c:v>2018/02</c:v>
                </c:pt>
                <c:pt idx="13">
                  <c:v>2019/02</c:v>
                </c:pt>
                <c:pt idx="14">
                  <c:v>2020/02</c:v>
                </c:pt>
                <c:pt idx="15">
                  <c:v>2021/02</c:v>
                </c:pt>
              </c:strCache>
            </c:strRef>
          </c:cat>
          <c:val>
            <c:numRef>
              <c:f>'F55'!$B$7:$B$22</c:f>
              <c:numCache>
                <c:formatCode>0.00</c:formatCode>
                <c:ptCount val="16"/>
                <c:pt idx="0">
                  <c:v>3.6922039792920001</c:v>
                </c:pt>
                <c:pt idx="1">
                  <c:v>3.8198500400470001</c:v>
                </c:pt>
                <c:pt idx="2">
                  <c:v>3.2893691380429999</c:v>
                </c:pt>
                <c:pt idx="3">
                  <c:v>4.7508675696119997</c:v>
                </c:pt>
                <c:pt idx="4">
                  <c:v>5.2935090545619996</c:v>
                </c:pt>
                <c:pt idx="5">
                  <c:v>4.8989272884849999</c:v>
                </c:pt>
                <c:pt idx="6">
                  <c:v>4.7524487335029999</c:v>
                </c:pt>
                <c:pt idx="7">
                  <c:v>4.4043424243129996</c:v>
                </c:pt>
                <c:pt idx="8">
                  <c:v>5.4447511022880004</c:v>
                </c:pt>
                <c:pt idx="9">
                  <c:v>4.3603397418109999</c:v>
                </c:pt>
                <c:pt idx="10">
                  <c:v>4.2843121615759996</c:v>
                </c:pt>
                <c:pt idx="11">
                  <c:v>3.295772664662</c:v>
                </c:pt>
                <c:pt idx="12">
                  <c:v>2.2520568566670001</c:v>
                </c:pt>
                <c:pt idx="13">
                  <c:v>2.3590798866670002</c:v>
                </c:pt>
                <c:pt idx="14">
                  <c:v>3.1949102033329999</c:v>
                </c:pt>
                <c:pt idx="15">
                  <c:v>3.9458000000000055</c:v>
                </c:pt>
              </c:numCache>
            </c:numRef>
          </c:val>
          <c:extLst>
            <c:ext xmlns:c16="http://schemas.microsoft.com/office/drawing/2014/chart" uri="{C3380CC4-5D6E-409C-BE32-E72D297353CC}">
              <c16:uniqueId val="{00000002-29F6-4473-94E0-20C80B6F8D94}"/>
            </c:ext>
          </c:extLst>
        </c:ser>
        <c:dLbls>
          <c:showLegendKey val="0"/>
          <c:showVal val="0"/>
          <c:showCatName val="0"/>
          <c:showSerName val="0"/>
          <c:showPercent val="0"/>
          <c:showBubbleSize val="0"/>
        </c:dLbls>
        <c:gapWidth val="219"/>
        <c:overlap val="-27"/>
        <c:axId val="1580981871"/>
        <c:axId val="1693588495"/>
      </c:barChart>
      <c:catAx>
        <c:axId val="15809818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693588495"/>
        <c:crosses val="autoZero"/>
        <c:auto val="1"/>
        <c:lblAlgn val="ctr"/>
        <c:lblOffset val="100"/>
        <c:noMultiLvlLbl val="0"/>
      </c:catAx>
      <c:valAx>
        <c:axId val="1693588495"/>
        <c:scaling>
          <c:orientation val="minMax"/>
        </c:scaling>
        <c:delete val="1"/>
        <c:axPos val="l"/>
        <c:numFmt formatCode="0.00" sourceLinked="1"/>
        <c:majorTickMark val="none"/>
        <c:minorTickMark val="none"/>
        <c:tickLblPos val="nextTo"/>
        <c:crossAx val="15809818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16"/>
            <c:invertIfNegative val="0"/>
            <c:bubble3D val="0"/>
            <c:spPr>
              <a:solidFill>
                <a:srgbClr val="FFC000"/>
              </a:solidFill>
              <a:ln>
                <a:noFill/>
              </a:ln>
              <a:effectLst/>
            </c:spPr>
            <c:extLst>
              <c:ext xmlns:c16="http://schemas.microsoft.com/office/drawing/2014/chart" uri="{C3380CC4-5D6E-409C-BE32-E72D297353CC}">
                <c16:uniqueId val="{00000001-D933-4640-A0A7-8C045ECBD207}"/>
              </c:ext>
            </c:extLst>
          </c:dPt>
          <c:dPt>
            <c:idx val="20"/>
            <c:invertIfNegative val="0"/>
            <c:bubble3D val="0"/>
            <c:spPr>
              <a:solidFill>
                <a:srgbClr val="95682B"/>
              </a:solidFill>
              <a:ln>
                <a:noFill/>
              </a:ln>
              <a:effectLst/>
            </c:spPr>
            <c:extLst>
              <c:ext xmlns:c16="http://schemas.microsoft.com/office/drawing/2014/chart" uri="{C3380CC4-5D6E-409C-BE32-E72D297353CC}">
                <c16:uniqueId val="{00000003-D933-4640-A0A7-8C045ECBD207}"/>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'F56'!$A$6:$A$38</c:f>
              <c:strCache>
                <c:ptCount val="33"/>
                <c:pt idx="0">
                  <c:v>Oaxaca</c:v>
                </c:pt>
                <c:pt idx="1">
                  <c:v>Nayarit</c:v>
                </c:pt>
                <c:pt idx="2">
                  <c:v>Campeche</c:v>
                </c:pt>
                <c:pt idx="3">
                  <c:v>Guerrero</c:v>
                </c:pt>
                <c:pt idx="4">
                  <c:v>Sinaloa</c:v>
                </c:pt>
                <c:pt idx="5">
                  <c:v>Michoacán de Ocampo</c:v>
                </c:pt>
                <c:pt idx="6">
                  <c:v>Chiapas</c:v>
                </c:pt>
                <c:pt idx="7">
                  <c:v>Morelos</c:v>
                </c:pt>
                <c:pt idx="8">
                  <c:v>Baja California</c:v>
                </c:pt>
                <c:pt idx="9">
                  <c:v>San Luis Potosí</c:v>
                </c:pt>
                <c:pt idx="10">
                  <c:v>Puebla</c:v>
                </c:pt>
                <c:pt idx="11">
                  <c:v>Yucatán</c:v>
                </c:pt>
                <c:pt idx="12">
                  <c:v>Querétaro</c:v>
                </c:pt>
                <c:pt idx="13">
                  <c:v>Zacatecas</c:v>
                </c:pt>
                <c:pt idx="14">
                  <c:v>Veracruz de Ignacio de la Llave</c:v>
                </c:pt>
                <c:pt idx="15">
                  <c:v>Chihuahua</c:v>
                </c:pt>
                <c:pt idx="16">
                  <c:v>Jalisco</c:v>
                </c:pt>
                <c:pt idx="17">
                  <c:v>Tamaulipas</c:v>
                </c:pt>
                <c:pt idx="18">
                  <c:v>Hidalgo</c:v>
                </c:pt>
                <c:pt idx="19">
                  <c:v>Aguascalientes</c:v>
                </c:pt>
                <c:pt idx="20">
                  <c:v>Nacional</c:v>
                </c:pt>
                <c:pt idx="21">
                  <c:v>Durango</c:v>
                </c:pt>
                <c:pt idx="22">
                  <c:v>Colima</c:v>
                </c:pt>
                <c:pt idx="23">
                  <c:v>Tlaxcala</c:v>
                </c:pt>
                <c:pt idx="24">
                  <c:v>Nuevo León</c:v>
                </c:pt>
                <c:pt idx="25">
                  <c:v>México</c:v>
                </c:pt>
                <c:pt idx="26">
                  <c:v>Baja California Sur</c:v>
                </c:pt>
                <c:pt idx="27">
                  <c:v>Guanajuato</c:v>
                </c:pt>
                <c:pt idx="28">
                  <c:v>Sonora</c:v>
                </c:pt>
                <c:pt idx="29">
                  <c:v>Coahuila de Zaragoza</c:v>
                </c:pt>
                <c:pt idx="30">
                  <c:v>Tabasco</c:v>
                </c:pt>
                <c:pt idx="31">
                  <c:v>Quintana Roo</c:v>
                </c:pt>
                <c:pt idx="32">
                  <c:v>Ciudad de México</c:v>
                </c:pt>
              </c:strCache>
            </c:strRef>
          </c:cat>
          <c:val>
            <c:numRef>
              <c:f>'F56'!$C$6:$C$38</c:f>
              <c:numCache>
                <c:formatCode>0.00</c:formatCode>
                <c:ptCount val="33"/>
                <c:pt idx="0">
                  <c:v>1.5516999999999967</c:v>
                </c:pt>
                <c:pt idx="1">
                  <c:v>1.9616000000000042</c:v>
                </c:pt>
                <c:pt idx="2">
                  <c:v>2.1513999999999953</c:v>
                </c:pt>
                <c:pt idx="3">
                  <c:v>2.2926999999999964</c:v>
                </c:pt>
                <c:pt idx="4">
                  <c:v>2.4783999999999935</c:v>
                </c:pt>
                <c:pt idx="5">
                  <c:v>2.600200000000001</c:v>
                </c:pt>
                <c:pt idx="6">
                  <c:v>2.7159000000000049</c:v>
                </c:pt>
                <c:pt idx="7">
                  <c:v>3.0438000000000045</c:v>
                </c:pt>
                <c:pt idx="8">
                  <c:v>3.0596000000000032</c:v>
                </c:pt>
                <c:pt idx="9">
                  <c:v>3.0884999999999962</c:v>
                </c:pt>
                <c:pt idx="10">
                  <c:v>3.1916999999999973</c:v>
                </c:pt>
                <c:pt idx="11">
                  <c:v>3.3340000000000032</c:v>
                </c:pt>
                <c:pt idx="12">
                  <c:v>3.7152999999999992</c:v>
                </c:pt>
                <c:pt idx="13">
                  <c:v>3.8100000000000023</c:v>
                </c:pt>
                <c:pt idx="14">
                  <c:v>3.9180000000000064</c:v>
                </c:pt>
                <c:pt idx="15">
                  <c:v>3.9446999999999974</c:v>
                </c:pt>
                <c:pt idx="16">
                  <c:v>3.9458000000000055</c:v>
                </c:pt>
                <c:pt idx="17">
                  <c:v>3.9709000000000003</c:v>
                </c:pt>
                <c:pt idx="18">
                  <c:v>4.013300000000001</c:v>
                </c:pt>
                <c:pt idx="19">
                  <c:v>4.0302999999999969</c:v>
                </c:pt>
                <c:pt idx="20">
                  <c:v>4.3744999999999976</c:v>
                </c:pt>
                <c:pt idx="21">
                  <c:v>4.434899999999999</c:v>
                </c:pt>
                <c:pt idx="22">
                  <c:v>4.602800000000002</c:v>
                </c:pt>
                <c:pt idx="23">
                  <c:v>4.9094999999999942</c:v>
                </c:pt>
                <c:pt idx="24">
                  <c:v>5.127200000000002</c:v>
                </c:pt>
                <c:pt idx="25">
                  <c:v>5.1615000000000038</c:v>
                </c:pt>
                <c:pt idx="26">
                  <c:v>5.325800000000001</c:v>
                </c:pt>
                <c:pt idx="27">
                  <c:v>5.4410000000000025</c:v>
                </c:pt>
                <c:pt idx="28">
                  <c:v>5.4612000000000052</c:v>
                </c:pt>
                <c:pt idx="29">
                  <c:v>5.8593999999999937</c:v>
                </c:pt>
                <c:pt idx="30">
                  <c:v>6.642799999999994</c:v>
                </c:pt>
                <c:pt idx="31">
                  <c:v>7.9074999999999989</c:v>
                </c:pt>
                <c:pt idx="32">
                  <c:v>8.3125</c:v>
                </c:pt>
              </c:numCache>
            </c:numRef>
          </c:val>
          <c:extLst>
            <c:ext xmlns:c16="http://schemas.microsoft.com/office/drawing/2014/chart" uri="{C3380CC4-5D6E-409C-BE32-E72D297353CC}">
              <c16:uniqueId val="{00000004-D933-4640-A0A7-8C045ECBD207}"/>
            </c:ext>
          </c:extLst>
        </c:ser>
        <c:dLbls>
          <c:showLegendKey val="0"/>
          <c:showVal val="0"/>
          <c:showCatName val="0"/>
          <c:showSerName val="0"/>
          <c:showPercent val="0"/>
          <c:showBubbleSize val="0"/>
        </c:dLbls>
        <c:gapWidth val="182"/>
        <c:axId val="1364521359"/>
        <c:axId val="1515478767"/>
      </c:barChart>
      <c:catAx>
        <c:axId val="13645213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515478767"/>
        <c:crosses val="autoZero"/>
        <c:auto val="1"/>
        <c:lblAlgn val="ctr"/>
        <c:lblOffset val="100"/>
        <c:noMultiLvlLbl val="0"/>
      </c:catAx>
      <c:valAx>
        <c:axId val="1515478767"/>
        <c:scaling>
          <c:orientation val="minMax"/>
        </c:scaling>
        <c:delete val="1"/>
        <c:axPos val="b"/>
        <c:numFmt formatCode="0.00" sourceLinked="1"/>
        <c:majorTickMark val="none"/>
        <c:minorTickMark val="none"/>
        <c:tickLblPos val="nextTo"/>
        <c:crossAx val="13645213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'F3'!$G$39</c:f>
              <c:strCache>
                <c:ptCount val="1"/>
                <c:pt idx="0">
                  <c:v>Jalisco</c:v>
                </c:pt>
              </c:strCache>
            </c:strRef>
          </c:tx>
          <c:spPr>
            <a:solidFill>
              <a:srgbClr val="FABB28"/>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'F3'!$H$38:$J$38</c:f>
              <c:strCache>
                <c:ptCount val="3"/>
                <c:pt idx="0">
                  <c:v>Muertes</c:v>
                </c:pt>
                <c:pt idx="1">
                  <c:v>Nacimientos</c:v>
                </c:pt>
                <c:pt idx="2">
                  <c:v>Sobrevivientes</c:v>
                </c:pt>
              </c:strCache>
            </c:strRef>
          </c:cat>
          <c:val>
            <c:numRef>
              <c:f>'F3'!$H$39:$J$39</c:f>
              <c:numCache>
                <c:formatCode>0.0%</c:formatCode>
                <c:ptCount val="3"/>
                <c:pt idx="0">
                  <c:v>0.1990079099</c:v>
                </c:pt>
                <c:pt idx="1">
                  <c:v>3.0253841199999999E-2</c:v>
                </c:pt>
                <c:pt idx="2">
                  <c:v>0.80099209010000005</c:v>
                </c:pt>
              </c:numCache>
            </c:numRef>
          </c:val>
          <c:extLst>
            <c:ext xmlns:c16="http://schemas.microsoft.com/office/drawing/2014/chart" uri="{C3380CC4-5D6E-409C-BE32-E72D297353CC}">
              <c16:uniqueId val="{00000000-0577-48B4-AB72-E1C392B5F55A}"/>
            </c:ext>
          </c:extLst>
        </c:ser>
        <c:ser>
          <c:idx val="1"/>
          <c:order val="1"/>
          <c:tx>
            <c:strRef>
              <c:f>'F3'!$G$40</c:f>
              <c:strCache>
                <c:ptCount val="1"/>
                <c:pt idx="0">
                  <c:v>Nacional</c:v>
                </c:pt>
              </c:strCache>
            </c:strRef>
          </c:tx>
          <c:spPr>
            <a:solidFill>
              <a:srgbClr val="7C868D"/>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'F3'!$H$38:$J$38</c:f>
              <c:strCache>
                <c:ptCount val="3"/>
                <c:pt idx="0">
                  <c:v>Muertes</c:v>
                </c:pt>
                <c:pt idx="1">
                  <c:v>Nacimientos</c:v>
                </c:pt>
                <c:pt idx="2">
                  <c:v>Sobrevivientes</c:v>
                </c:pt>
              </c:strCache>
            </c:strRef>
          </c:cat>
          <c:val>
            <c:numRef>
              <c:f>'F3'!$H$40:$J$40</c:f>
              <c:numCache>
                <c:formatCode>0.0%</c:formatCode>
                <c:ptCount val="3"/>
                <c:pt idx="0">
                  <c:v>0.21168433519083651</c:v>
                </c:pt>
                <c:pt idx="1">
                  <c:v>2.8094003397444986E-2</c:v>
                </c:pt>
                <c:pt idx="2">
                  <c:v>0.78831566480916271</c:v>
                </c:pt>
              </c:numCache>
            </c:numRef>
          </c:val>
          <c:extLst>
            <c:ext xmlns:c16="http://schemas.microsoft.com/office/drawing/2014/chart" uri="{C3380CC4-5D6E-409C-BE32-E72D297353CC}">
              <c16:uniqueId val="{00000001-0577-48B4-AB72-E1C392B5F55A}"/>
            </c:ext>
          </c:extLst>
        </c:ser>
        <c:dLbls>
          <c:dLblPos val="outEnd"/>
          <c:showLegendKey val="0"/>
          <c:showVal val="1"/>
          <c:showCatName val="0"/>
          <c:showSerName val="0"/>
          <c:showPercent val="0"/>
          <c:showBubbleSize val="0"/>
        </c:dLbls>
        <c:gapWidth val="75"/>
        <c:overlap val="-27"/>
        <c:axId val="422947824"/>
        <c:axId val="422948152"/>
      </c:barChart>
      <c:catAx>
        <c:axId val="42294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22948152"/>
        <c:crosses val="autoZero"/>
        <c:auto val="1"/>
        <c:lblAlgn val="ctr"/>
        <c:lblOffset val="100"/>
        <c:noMultiLvlLbl val="0"/>
      </c:catAx>
      <c:valAx>
        <c:axId val="422948152"/>
        <c:scaling>
          <c:orientation val="minMax"/>
        </c:scaling>
        <c:delete val="1"/>
        <c:axPos val="l"/>
        <c:numFmt formatCode="0.0%" sourceLinked="1"/>
        <c:majorTickMark val="none"/>
        <c:minorTickMark val="none"/>
        <c:tickLblPos val="nextTo"/>
        <c:crossAx val="42294782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chemeClr val="tx1">
              <a:lumMod val="65000"/>
              <a:lumOff val="35000"/>
            </a:schemeClr>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11"/>
            <c:invertIfNegative val="0"/>
            <c:bubble3D val="0"/>
            <c:spPr>
              <a:solidFill>
                <a:srgbClr val="95682B"/>
              </a:solidFill>
              <a:ln>
                <a:noFill/>
              </a:ln>
              <a:effectLst/>
            </c:spPr>
            <c:extLst>
              <c:ext xmlns:c16="http://schemas.microsoft.com/office/drawing/2014/chart" uri="{C3380CC4-5D6E-409C-BE32-E72D297353CC}">
                <c16:uniqueId val="{00000001-EFC7-4A22-9C48-A4072092D042}"/>
              </c:ext>
            </c:extLst>
          </c:dPt>
          <c:dPt>
            <c:idx val="22"/>
            <c:invertIfNegative val="0"/>
            <c:bubble3D val="0"/>
            <c:spPr>
              <a:solidFill>
                <a:srgbClr val="FFC000"/>
              </a:solidFill>
              <a:ln>
                <a:noFill/>
              </a:ln>
              <a:effectLst/>
            </c:spPr>
            <c:extLst>
              <c:ext xmlns:c16="http://schemas.microsoft.com/office/drawing/2014/chart" uri="{C3380CC4-5D6E-409C-BE32-E72D297353CC}">
                <c16:uniqueId val="{00000003-EFC7-4A22-9C48-A4072092D042}"/>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'F57'!$A$6:$A$38</c:f>
              <c:strCache>
                <c:ptCount val="33"/>
                <c:pt idx="0">
                  <c:v>Estado de México</c:v>
                </c:pt>
                <c:pt idx="1">
                  <c:v>Querétaro</c:v>
                </c:pt>
                <c:pt idx="2">
                  <c:v>Tlaxcala</c:v>
                </c:pt>
                <c:pt idx="3">
                  <c:v>Guanajuato</c:v>
                </c:pt>
                <c:pt idx="4">
                  <c:v>Nayarit</c:v>
                </c:pt>
                <c:pt idx="5">
                  <c:v>Campeche</c:v>
                </c:pt>
                <c:pt idx="6">
                  <c:v>Sinaloa</c:v>
                </c:pt>
                <c:pt idx="7">
                  <c:v>Puebla</c:v>
                </c:pt>
                <c:pt idx="8">
                  <c:v>Baja California Sur</c:v>
                </c:pt>
                <c:pt idx="9">
                  <c:v>Chiapas</c:v>
                </c:pt>
                <c:pt idx="10">
                  <c:v>Michoacán</c:v>
                </c:pt>
                <c:pt idx="11">
                  <c:v>Nacional</c:v>
                </c:pt>
                <c:pt idx="12">
                  <c:v>Chihuahua</c:v>
                </c:pt>
                <c:pt idx="13">
                  <c:v>Oaxaca</c:v>
                </c:pt>
                <c:pt idx="14">
                  <c:v>Aguascalientes</c:v>
                </c:pt>
                <c:pt idx="15">
                  <c:v>Baja California</c:v>
                </c:pt>
                <c:pt idx="16">
                  <c:v>San Luis Potosí</c:v>
                </c:pt>
                <c:pt idx="17">
                  <c:v>Zacatecas</c:v>
                </c:pt>
                <c:pt idx="18">
                  <c:v>Tamaulipas</c:v>
                </c:pt>
                <c:pt idx="19">
                  <c:v>Yucatán</c:v>
                </c:pt>
                <c:pt idx="20">
                  <c:v>Quintana Roo</c:v>
                </c:pt>
                <c:pt idx="21">
                  <c:v>Hidalgo</c:v>
                </c:pt>
                <c:pt idx="22">
                  <c:v>Jalisco</c:v>
                </c:pt>
                <c:pt idx="23">
                  <c:v>Nuevo León</c:v>
                </c:pt>
                <c:pt idx="24">
                  <c:v>Durango</c:v>
                </c:pt>
                <c:pt idx="25">
                  <c:v>Ciudad de México</c:v>
                </c:pt>
                <c:pt idx="26">
                  <c:v>Guerrero</c:v>
                </c:pt>
                <c:pt idx="27">
                  <c:v>Veracruz</c:v>
                </c:pt>
                <c:pt idx="28">
                  <c:v>Coahuila</c:v>
                </c:pt>
                <c:pt idx="29">
                  <c:v>Colima</c:v>
                </c:pt>
                <c:pt idx="30">
                  <c:v>Morelos</c:v>
                </c:pt>
                <c:pt idx="31">
                  <c:v>Tabasco</c:v>
                </c:pt>
                <c:pt idx="32">
                  <c:v>Sonora</c:v>
                </c:pt>
              </c:strCache>
            </c:strRef>
          </c:cat>
          <c:val>
            <c:numRef>
              <c:f>'F57'!$B$6:$B$38</c:f>
              <c:numCache>
                <c:formatCode>0.00</c:formatCode>
                <c:ptCount val="33"/>
                <c:pt idx="0">
                  <c:v>-3.829899999999995</c:v>
                </c:pt>
                <c:pt idx="1">
                  <c:v>-2.7489000000000061</c:v>
                </c:pt>
                <c:pt idx="2">
                  <c:v>-2.2190000000000083</c:v>
                </c:pt>
                <c:pt idx="3">
                  <c:v>-1.6111999999999966</c:v>
                </c:pt>
                <c:pt idx="4">
                  <c:v>-1.5685000000000002</c:v>
                </c:pt>
                <c:pt idx="5">
                  <c:v>-1.1950000000000074</c:v>
                </c:pt>
                <c:pt idx="6">
                  <c:v>-0.81280000000000996</c:v>
                </c:pt>
                <c:pt idx="7">
                  <c:v>-0.71210000000000662</c:v>
                </c:pt>
                <c:pt idx="8">
                  <c:v>-0.69280000000000541</c:v>
                </c:pt>
                <c:pt idx="9">
                  <c:v>-0.56380000000000052</c:v>
                </c:pt>
                <c:pt idx="10">
                  <c:v>-0.53390000000000271</c:v>
                </c:pt>
                <c:pt idx="11">
                  <c:v>-0.35930000000000462</c:v>
                </c:pt>
                <c:pt idx="12">
                  <c:v>-0.34770000000000323</c:v>
                </c:pt>
                <c:pt idx="13">
                  <c:v>-3.3500000000003638E-2</c:v>
                </c:pt>
                <c:pt idx="14">
                  <c:v>2.8399999999990655E-2</c:v>
                </c:pt>
                <c:pt idx="15">
                  <c:v>3.5499999999998977E-2</c:v>
                </c:pt>
                <c:pt idx="16">
                  <c:v>5.0799999999995293E-2</c:v>
                </c:pt>
                <c:pt idx="17">
                  <c:v>6.2700000000006639E-2</c:v>
                </c:pt>
                <c:pt idx="18">
                  <c:v>0.1664999999999992</c:v>
                </c:pt>
                <c:pt idx="19">
                  <c:v>0.17570000000000618</c:v>
                </c:pt>
                <c:pt idx="20">
                  <c:v>0.27129999999999654</c:v>
                </c:pt>
                <c:pt idx="21">
                  <c:v>0.51980000000000359</c:v>
                </c:pt>
                <c:pt idx="22">
                  <c:v>0.6553000000000111</c:v>
                </c:pt>
                <c:pt idx="23">
                  <c:v>0.65840000000000032</c:v>
                </c:pt>
                <c:pt idx="24">
                  <c:v>0.68479999999999563</c:v>
                </c:pt>
                <c:pt idx="25">
                  <c:v>0.79080000000000439</c:v>
                </c:pt>
                <c:pt idx="26">
                  <c:v>1.0259999999999962</c:v>
                </c:pt>
                <c:pt idx="27">
                  <c:v>1.067300000000003</c:v>
                </c:pt>
                <c:pt idx="28">
                  <c:v>1.2789999999999964</c:v>
                </c:pt>
                <c:pt idx="29">
                  <c:v>1.4121999999999986</c:v>
                </c:pt>
                <c:pt idx="30">
                  <c:v>1.8205000000000098</c:v>
                </c:pt>
                <c:pt idx="31">
                  <c:v>1.8221999999999952</c:v>
                </c:pt>
                <c:pt idx="32">
                  <c:v>3.0146000000000015</c:v>
                </c:pt>
              </c:numCache>
            </c:numRef>
          </c:val>
          <c:extLst>
            <c:ext xmlns:c16="http://schemas.microsoft.com/office/drawing/2014/chart" uri="{C3380CC4-5D6E-409C-BE32-E72D297353CC}">
              <c16:uniqueId val="{00000004-EFC7-4A22-9C48-A4072092D042}"/>
            </c:ext>
          </c:extLst>
        </c:ser>
        <c:dLbls>
          <c:showLegendKey val="0"/>
          <c:showVal val="0"/>
          <c:showCatName val="0"/>
          <c:showSerName val="0"/>
          <c:showPercent val="0"/>
          <c:showBubbleSize val="0"/>
        </c:dLbls>
        <c:gapWidth val="182"/>
        <c:axId val="1593323631"/>
        <c:axId val="1693600143"/>
      </c:barChart>
      <c:catAx>
        <c:axId val="1593323631"/>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693600143"/>
        <c:crosses val="autoZero"/>
        <c:auto val="1"/>
        <c:lblAlgn val="ctr"/>
        <c:lblOffset val="100"/>
        <c:noMultiLvlLbl val="0"/>
      </c:catAx>
      <c:valAx>
        <c:axId val="1693600143"/>
        <c:scaling>
          <c:orientation val="minMax"/>
        </c:scaling>
        <c:delete val="1"/>
        <c:axPos val="b"/>
        <c:numFmt formatCode="0.00" sourceLinked="1"/>
        <c:majorTickMark val="none"/>
        <c:minorTickMark val="none"/>
        <c:tickLblPos val="nextTo"/>
        <c:crossAx val="15933236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8EC1-42F5-B482-0D21C98B6664}"/>
              </c:ext>
            </c:extLst>
          </c:dPt>
          <c:dPt>
            <c:idx val="21"/>
            <c:invertIfNegative val="0"/>
            <c:bubble3D val="0"/>
            <c:spPr>
              <a:solidFill>
                <a:srgbClr val="FFC000"/>
              </a:solidFill>
              <a:ln>
                <a:noFill/>
              </a:ln>
              <a:effectLst/>
            </c:spPr>
            <c:extLst xmlns:c15="http://schemas.microsoft.com/office/drawing/2012/chart">
              <c:ext xmlns:c16="http://schemas.microsoft.com/office/drawing/2014/chart" uri="{C3380CC4-5D6E-409C-BE32-E72D297353CC}">
                <c16:uniqueId val="{00000003-8EC1-42F5-B482-0D21C98B6664}"/>
              </c:ext>
            </c:extLst>
          </c:dPt>
          <c:dPt>
            <c:idx val="22"/>
            <c:invertIfNegative val="0"/>
            <c:bubble3D val="0"/>
            <c:spPr>
              <a:solidFill>
                <a:srgbClr val="606868"/>
              </a:solidFill>
              <a:ln>
                <a:noFill/>
              </a:ln>
              <a:effectLst/>
            </c:spPr>
            <c:extLst>
              <c:ext xmlns:c16="http://schemas.microsoft.com/office/drawing/2014/chart" uri="{C3380CC4-5D6E-409C-BE32-E72D297353CC}">
                <c16:uniqueId val="{00000005-8EC1-42F5-B482-0D21C98B6664}"/>
              </c:ext>
            </c:extLst>
          </c:dPt>
          <c:dLbls>
            <c:dLbl>
              <c:idx val="20"/>
              <c:layout>
                <c:manualLayout>
                  <c:x val="-2.1380471380471381E-3"/>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C1-42F5-B482-0D21C98B6664}"/>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C1-42F5-B482-0D21C98B66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'F58'!$A$7:$A$28</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'F58'!$F$7:$F$28</c:f>
              <c:numCache>
                <c:formatCode>#,##0</c:formatCode>
                <c:ptCount val="22"/>
                <c:pt idx="0">
                  <c:v>9023</c:v>
                </c:pt>
                <c:pt idx="1">
                  <c:v>-469</c:v>
                </c:pt>
                <c:pt idx="2">
                  <c:v>10095</c:v>
                </c:pt>
                <c:pt idx="3">
                  <c:v>3675</c:v>
                </c:pt>
                <c:pt idx="4">
                  <c:v>4619</c:v>
                </c:pt>
                <c:pt idx="5">
                  <c:v>6171</c:v>
                </c:pt>
                <c:pt idx="6">
                  <c:v>7768</c:v>
                </c:pt>
                <c:pt idx="7">
                  <c:v>7601</c:v>
                </c:pt>
                <c:pt idx="8">
                  <c:v>7675</c:v>
                </c:pt>
                <c:pt idx="9">
                  <c:v>-5477</c:v>
                </c:pt>
                <c:pt idx="10">
                  <c:v>7873</c:v>
                </c:pt>
                <c:pt idx="11">
                  <c:v>9525</c:v>
                </c:pt>
                <c:pt idx="12">
                  <c:v>8969</c:v>
                </c:pt>
                <c:pt idx="13">
                  <c:v>8127</c:v>
                </c:pt>
                <c:pt idx="14">
                  <c:v>5940</c:v>
                </c:pt>
                <c:pt idx="15">
                  <c:v>12745</c:v>
                </c:pt>
                <c:pt idx="16">
                  <c:v>13206</c:v>
                </c:pt>
                <c:pt idx="17">
                  <c:v>5253</c:v>
                </c:pt>
                <c:pt idx="18">
                  <c:v>14731</c:v>
                </c:pt>
                <c:pt idx="19">
                  <c:v>13663</c:v>
                </c:pt>
                <c:pt idx="20">
                  <c:v>15673</c:v>
                </c:pt>
                <c:pt idx="21">
                  <c:v>13611</c:v>
                </c:pt>
              </c:numCache>
            </c:numRef>
          </c:val>
          <c:extLst xmlns:c15="http://schemas.microsoft.com/office/drawing/2012/chart">
            <c:ext xmlns:c16="http://schemas.microsoft.com/office/drawing/2014/chart" uri="{C3380CC4-5D6E-409C-BE32-E72D297353CC}">
              <c16:uniqueId val="{00000006-8EC1-42F5-B482-0D21C98B6664}"/>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in val="-35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595959"/>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E42D-478D-BAE1-D0B01B47AFEC}"/>
              </c:ext>
            </c:extLst>
          </c:dPt>
          <c:dPt>
            <c:idx val="1"/>
            <c:invertIfNegative val="0"/>
            <c:bubble3D val="0"/>
            <c:spPr>
              <a:solidFill>
                <a:srgbClr val="FFC000"/>
              </a:solidFill>
              <a:ln>
                <a:noFill/>
              </a:ln>
              <a:effectLst/>
            </c:spPr>
            <c:extLst>
              <c:ext xmlns:c16="http://schemas.microsoft.com/office/drawing/2014/chart" uri="{C3380CC4-5D6E-409C-BE32-E72D297353CC}">
                <c16:uniqueId val="{00000003-E42D-478D-BAE1-D0B01B47AFEC}"/>
              </c:ext>
            </c:extLst>
          </c:dPt>
          <c:dPt>
            <c:idx val="5"/>
            <c:invertIfNegative val="0"/>
            <c:bubble3D val="0"/>
            <c:spPr>
              <a:solidFill>
                <a:srgbClr val="595959"/>
              </a:solidFill>
              <a:ln>
                <a:noFill/>
              </a:ln>
              <a:effectLst/>
            </c:spPr>
            <c:extLst>
              <c:ext xmlns:c16="http://schemas.microsoft.com/office/drawing/2014/chart" uri="{C3380CC4-5D6E-409C-BE32-E72D297353CC}">
                <c16:uniqueId val="{00000005-E42D-478D-BAE1-D0B01B47AFEC}"/>
              </c:ext>
            </c:extLst>
          </c:dPt>
          <c:dPt>
            <c:idx val="6"/>
            <c:invertIfNegative val="0"/>
            <c:bubble3D val="0"/>
            <c:spPr>
              <a:solidFill>
                <a:srgbClr val="595959"/>
              </a:solidFill>
              <a:ln>
                <a:noFill/>
              </a:ln>
              <a:effectLst/>
            </c:spPr>
            <c:extLst>
              <c:ext xmlns:c16="http://schemas.microsoft.com/office/drawing/2014/chart" uri="{C3380CC4-5D6E-409C-BE32-E72D297353CC}">
                <c16:uniqueId val="{00000007-E42D-478D-BAE1-D0B01B47AFEC}"/>
              </c:ext>
            </c:extLst>
          </c:dPt>
          <c:dPt>
            <c:idx val="7"/>
            <c:invertIfNegative val="0"/>
            <c:bubble3D val="0"/>
            <c:spPr>
              <a:solidFill>
                <a:srgbClr val="FFC000"/>
              </a:solidFill>
              <a:ln>
                <a:noFill/>
              </a:ln>
              <a:effectLst/>
            </c:spPr>
            <c:extLst>
              <c:ext xmlns:c16="http://schemas.microsoft.com/office/drawing/2014/chart" uri="{C3380CC4-5D6E-409C-BE32-E72D297353CC}">
                <c16:uniqueId val="{00000009-E42D-478D-BAE1-D0B01B47AFEC}"/>
              </c:ext>
            </c:extLst>
          </c:dPt>
          <c:dPt>
            <c:idx val="8"/>
            <c:invertIfNegative val="0"/>
            <c:bubble3D val="0"/>
            <c:spPr>
              <a:solidFill>
                <a:srgbClr val="FFC000"/>
              </a:solidFill>
              <a:ln>
                <a:noFill/>
              </a:ln>
              <a:effectLst/>
            </c:spPr>
            <c:extLst>
              <c:ext xmlns:c16="http://schemas.microsoft.com/office/drawing/2014/chart" uri="{C3380CC4-5D6E-409C-BE32-E72D297353CC}">
                <c16:uniqueId val="{0000000B-E42D-478D-BAE1-D0B01B47AFEC}"/>
              </c:ext>
            </c:extLst>
          </c:dPt>
          <c:dPt>
            <c:idx val="9"/>
            <c:invertIfNegative val="0"/>
            <c:bubble3D val="0"/>
            <c:spPr>
              <a:solidFill>
                <a:srgbClr val="FFC000"/>
              </a:solidFill>
              <a:ln>
                <a:noFill/>
              </a:ln>
              <a:effectLst/>
            </c:spPr>
            <c:extLst>
              <c:ext xmlns:c16="http://schemas.microsoft.com/office/drawing/2014/chart" uri="{C3380CC4-5D6E-409C-BE32-E72D297353CC}">
                <c16:uniqueId val="{0000000D-E42D-478D-BAE1-D0B01B47AFEC}"/>
              </c:ext>
            </c:extLst>
          </c:dPt>
          <c:dPt>
            <c:idx val="10"/>
            <c:invertIfNegative val="0"/>
            <c:bubble3D val="0"/>
            <c:spPr>
              <a:solidFill>
                <a:srgbClr val="FFC000"/>
              </a:solidFill>
              <a:ln>
                <a:noFill/>
              </a:ln>
              <a:effectLst/>
            </c:spPr>
            <c:extLst>
              <c:ext xmlns:c16="http://schemas.microsoft.com/office/drawing/2014/chart" uri="{C3380CC4-5D6E-409C-BE32-E72D297353CC}">
                <c16:uniqueId val="{0000000F-E42D-478D-BAE1-D0B01B47AFEC}"/>
              </c:ext>
            </c:extLst>
          </c:dPt>
          <c:dPt>
            <c:idx val="12"/>
            <c:invertIfNegative val="0"/>
            <c:bubble3D val="0"/>
            <c:spPr>
              <a:solidFill>
                <a:srgbClr val="FFC000"/>
              </a:solidFill>
              <a:ln>
                <a:noFill/>
              </a:ln>
              <a:effectLst/>
            </c:spPr>
            <c:extLst>
              <c:ext xmlns:c16="http://schemas.microsoft.com/office/drawing/2014/chart" uri="{C3380CC4-5D6E-409C-BE32-E72D297353CC}">
                <c16:uniqueId val="{00000011-E42D-478D-BAE1-D0B01B47AFEC}"/>
              </c:ext>
            </c:extLst>
          </c:dPt>
          <c:dPt>
            <c:idx val="13"/>
            <c:invertIfNegative val="0"/>
            <c:bubble3D val="0"/>
            <c:spPr>
              <a:solidFill>
                <a:srgbClr val="FFC000"/>
              </a:solidFill>
              <a:ln>
                <a:noFill/>
              </a:ln>
              <a:effectLst/>
            </c:spPr>
            <c:extLst>
              <c:ext xmlns:c16="http://schemas.microsoft.com/office/drawing/2014/chart" uri="{C3380CC4-5D6E-409C-BE32-E72D297353CC}">
                <c16:uniqueId val="{00000013-E42D-478D-BAE1-D0B01B47AFEC}"/>
              </c:ext>
            </c:extLst>
          </c:dPt>
          <c:dPt>
            <c:idx val="21"/>
            <c:invertIfNegative val="0"/>
            <c:bubble3D val="0"/>
            <c:spPr>
              <a:solidFill>
                <a:srgbClr val="595959"/>
              </a:solidFill>
              <a:ln>
                <a:noFill/>
              </a:ln>
              <a:effectLst/>
            </c:spPr>
            <c:extLst xmlns:c15="http://schemas.microsoft.com/office/drawing/2012/chart">
              <c:ext xmlns:c16="http://schemas.microsoft.com/office/drawing/2014/chart" uri="{C3380CC4-5D6E-409C-BE32-E72D297353CC}">
                <c16:uniqueId val="{00000015-E42D-478D-BAE1-D0B01B47AFEC}"/>
              </c:ext>
            </c:extLst>
          </c:dPt>
          <c:dLbls>
            <c:dLbl>
              <c:idx val="1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42D-478D-BAE1-D0B01B47AFEC}"/>
                </c:ext>
              </c:extLst>
            </c:dLbl>
            <c:dLbl>
              <c:idx val="21"/>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5-E42D-478D-BAE1-D0B01B47AFEC}"/>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'F59'!$A$247:$A$260</c:f>
              <c:numCache>
                <c:formatCode>mm/yyyy</c:formatCode>
                <c:ptCount val="1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numCache>
            </c:numRef>
          </c:cat>
          <c:val>
            <c:numRef>
              <c:f>'F59'!$E$247:$E$260</c:f>
              <c:numCache>
                <c:formatCode>#,##0</c:formatCode>
                <c:ptCount val="14"/>
                <c:pt idx="0">
                  <c:v>9594</c:v>
                </c:pt>
                <c:pt idx="1">
                  <c:v>15673</c:v>
                </c:pt>
                <c:pt idx="2">
                  <c:v>-6026</c:v>
                </c:pt>
                <c:pt idx="3">
                  <c:v>-38145</c:v>
                </c:pt>
                <c:pt idx="4">
                  <c:v>-23471</c:v>
                </c:pt>
                <c:pt idx="5">
                  <c:v>-14559</c:v>
                </c:pt>
                <c:pt idx="6">
                  <c:v>-13130</c:v>
                </c:pt>
                <c:pt idx="7">
                  <c:v>15861</c:v>
                </c:pt>
                <c:pt idx="8">
                  <c:v>11165</c:v>
                </c:pt>
                <c:pt idx="9">
                  <c:v>18673</c:v>
                </c:pt>
                <c:pt idx="10">
                  <c:v>16935</c:v>
                </c:pt>
                <c:pt idx="11">
                  <c:v>-24902</c:v>
                </c:pt>
                <c:pt idx="12">
                  <c:v>6755</c:v>
                </c:pt>
                <c:pt idx="13">
                  <c:v>13611</c:v>
                </c:pt>
              </c:numCache>
            </c:numRef>
          </c:val>
          <c:extLst xmlns:c15="http://schemas.microsoft.com/office/drawing/2012/chart">
            <c:ext xmlns:c16="http://schemas.microsoft.com/office/drawing/2014/chart" uri="{C3380CC4-5D6E-409C-BE32-E72D297353CC}">
              <c16:uniqueId val="{00000017-E42D-478D-BAE1-D0B01B47AFEC}"/>
            </c:ext>
          </c:extLst>
        </c:ser>
        <c:dLbls>
          <c:showLegendKey val="0"/>
          <c:showVal val="0"/>
          <c:showCatName val="0"/>
          <c:showSerName val="0"/>
          <c:showPercent val="0"/>
          <c:showBubbleSize val="0"/>
        </c:dLbls>
        <c:gapWidth val="100"/>
        <c:overlap val="-27"/>
        <c:axId val="1044753784"/>
        <c:axId val="1044754440"/>
        <c:extLst/>
      </c:barChart>
      <c:dateAx>
        <c:axId val="1044753784"/>
        <c:scaling>
          <c:orientation val="minMax"/>
        </c:scaling>
        <c:delete val="0"/>
        <c:axPos val="b"/>
        <c:numFmt formatCode="mm/yyyy"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Offset val="100"/>
        <c:baseTimeUnit val="months"/>
      </c:dateAx>
      <c:valAx>
        <c:axId val="10447544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86B5-4393-926E-D06A8EA69938}"/>
              </c:ext>
            </c:extLst>
          </c:dPt>
          <c:dPt>
            <c:idx val="1"/>
            <c:invertIfNegative val="0"/>
            <c:bubble3D val="0"/>
            <c:spPr>
              <a:solidFill>
                <a:srgbClr val="606868"/>
              </a:solidFill>
              <a:ln>
                <a:noFill/>
              </a:ln>
              <a:effectLst/>
            </c:spPr>
            <c:extLst>
              <c:ext xmlns:c16="http://schemas.microsoft.com/office/drawing/2014/chart" uri="{C3380CC4-5D6E-409C-BE32-E72D297353CC}">
                <c16:uniqueId val="{00000003-86B5-4393-926E-D06A8EA69938}"/>
              </c:ext>
            </c:extLst>
          </c:dPt>
          <c:dPt>
            <c:idx val="3"/>
            <c:invertIfNegative val="0"/>
            <c:bubble3D val="0"/>
            <c:spPr>
              <a:solidFill>
                <a:srgbClr val="606868"/>
              </a:solidFill>
              <a:ln>
                <a:noFill/>
              </a:ln>
              <a:effectLst/>
            </c:spPr>
            <c:extLst>
              <c:ext xmlns:c16="http://schemas.microsoft.com/office/drawing/2014/chart" uri="{C3380CC4-5D6E-409C-BE32-E72D297353CC}">
                <c16:uniqueId val="{00000005-86B5-4393-926E-D06A8EA69938}"/>
              </c:ext>
            </c:extLst>
          </c:dPt>
          <c:dPt>
            <c:idx val="6"/>
            <c:invertIfNegative val="0"/>
            <c:bubble3D val="0"/>
            <c:spPr>
              <a:solidFill>
                <a:srgbClr val="606868"/>
              </a:solidFill>
              <a:ln>
                <a:noFill/>
              </a:ln>
              <a:effectLst/>
            </c:spPr>
            <c:extLst>
              <c:ext xmlns:c16="http://schemas.microsoft.com/office/drawing/2014/chart" uri="{C3380CC4-5D6E-409C-BE32-E72D297353CC}">
                <c16:uniqueId val="{00000007-86B5-4393-926E-D06A8EA69938}"/>
              </c:ext>
            </c:extLst>
          </c:dPt>
          <c:dPt>
            <c:idx val="11"/>
            <c:invertIfNegative val="0"/>
            <c:bubble3D val="0"/>
            <c:spPr>
              <a:solidFill>
                <a:srgbClr val="606868"/>
              </a:solidFill>
              <a:ln>
                <a:noFill/>
              </a:ln>
              <a:effectLst/>
            </c:spPr>
            <c:extLst>
              <c:ext xmlns:c16="http://schemas.microsoft.com/office/drawing/2014/chart" uri="{C3380CC4-5D6E-409C-BE32-E72D297353CC}">
                <c16:uniqueId val="{00000009-86B5-4393-926E-D06A8EA69938}"/>
              </c:ext>
            </c:extLst>
          </c:dPt>
          <c:dPt>
            <c:idx val="14"/>
            <c:invertIfNegative val="0"/>
            <c:bubble3D val="0"/>
            <c:spPr>
              <a:solidFill>
                <a:srgbClr val="606868"/>
              </a:solidFill>
              <a:ln>
                <a:noFill/>
              </a:ln>
              <a:effectLst/>
            </c:spPr>
            <c:extLst>
              <c:ext xmlns:c16="http://schemas.microsoft.com/office/drawing/2014/chart" uri="{C3380CC4-5D6E-409C-BE32-E72D297353CC}">
                <c16:uniqueId val="{0000000B-86B5-4393-926E-D06A8EA69938}"/>
              </c:ext>
            </c:extLst>
          </c:dPt>
          <c:dPt>
            <c:idx val="24"/>
            <c:invertIfNegative val="0"/>
            <c:bubble3D val="0"/>
            <c:spPr>
              <a:solidFill>
                <a:srgbClr val="606868"/>
              </a:solidFill>
              <a:ln>
                <a:noFill/>
              </a:ln>
              <a:effectLst/>
            </c:spPr>
            <c:extLst>
              <c:ext xmlns:c16="http://schemas.microsoft.com/office/drawing/2014/chart" uri="{C3380CC4-5D6E-409C-BE32-E72D297353CC}">
                <c16:uniqueId val="{0000000D-86B5-4393-926E-D06A8EA69938}"/>
              </c:ext>
            </c:extLst>
          </c:dPt>
          <c:dPt>
            <c:idx val="25"/>
            <c:invertIfNegative val="0"/>
            <c:bubble3D val="0"/>
            <c:spPr>
              <a:solidFill>
                <a:srgbClr val="FFC000"/>
              </a:solidFill>
              <a:ln>
                <a:noFill/>
              </a:ln>
              <a:effectLst/>
            </c:spPr>
            <c:extLst>
              <c:ext xmlns:c16="http://schemas.microsoft.com/office/drawing/2014/chart" uri="{C3380CC4-5D6E-409C-BE32-E72D297353CC}">
                <c16:uniqueId val="{0000000F-86B5-4393-926E-D06A8EA69938}"/>
              </c:ext>
            </c:extLst>
          </c:dPt>
          <c:dPt>
            <c:idx val="30"/>
            <c:invertIfNegative val="0"/>
            <c:bubble3D val="0"/>
            <c:spPr>
              <a:solidFill>
                <a:srgbClr val="606868"/>
              </a:solidFill>
              <a:ln>
                <a:noFill/>
              </a:ln>
              <a:effectLst/>
            </c:spPr>
            <c:extLst>
              <c:ext xmlns:c16="http://schemas.microsoft.com/office/drawing/2014/chart" uri="{C3380CC4-5D6E-409C-BE32-E72D297353CC}">
                <c16:uniqueId val="{00000011-86B5-4393-926E-D06A8EA69938}"/>
              </c:ext>
            </c:extLst>
          </c:dPt>
          <c:dPt>
            <c:idx val="31"/>
            <c:invertIfNegative val="0"/>
            <c:bubble3D val="0"/>
            <c:spPr>
              <a:solidFill>
                <a:srgbClr val="606868"/>
              </a:solidFill>
              <a:ln>
                <a:noFill/>
              </a:ln>
              <a:effectLst/>
            </c:spPr>
            <c:extLst>
              <c:ext xmlns:c16="http://schemas.microsoft.com/office/drawing/2014/chart" uri="{C3380CC4-5D6E-409C-BE32-E72D297353CC}">
                <c16:uniqueId val="{00000013-86B5-4393-926E-D06A8EA69938}"/>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B5-4393-926E-D06A8EA699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'F60'!$A$7:$A$38</c:f>
              <c:strCache>
                <c:ptCount val="32"/>
                <c:pt idx="0">
                  <c:v>Ciudad de México</c:v>
                </c:pt>
                <c:pt idx="1">
                  <c:v>Baja California Sur</c:v>
                </c:pt>
                <c:pt idx="2">
                  <c:v>Guerrero</c:v>
                </c:pt>
                <c:pt idx="3">
                  <c:v>Morelos</c:v>
                </c:pt>
                <c:pt idx="4">
                  <c:v>Colima</c:v>
                </c:pt>
                <c:pt idx="5">
                  <c:v>Durango</c:v>
                </c:pt>
                <c:pt idx="6">
                  <c:v>Quintana Roo</c:v>
                </c:pt>
                <c:pt idx="7">
                  <c:v>Campeche</c:v>
                </c:pt>
                <c:pt idx="8">
                  <c:v>Oaxaca</c:v>
                </c:pt>
                <c:pt idx="9">
                  <c:v>Hidalgo</c:v>
                </c:pt>
                <c:pt idx="10">
                  <c:v>Nayarit</c:v>
                </c:pt>
                <c:pt idx="11">
                  <c:v>Zacatecas</c:v>
                </c:pt>
                <c:pt idx="12">
                  <c:v>Veracruz</c:v>
                </c:pt>
                <c:pt idx="13">
                  <c:v>Aguascalientes</c:v>
                </c:pt>
                <c:pt idx="14">
                  <c:v>Tlaxcala</c:v>
                </c:pt>
                <c:pt idx="15">
                  <c:v>Chihuahua</c:v>
                </c:pt>
                <c:pt idx="16">
                  <c:v>Michoacán</c:v>
                </c:pt>
                <c:pt idx="17">
                  <c:v>San Luis Potosí</c:v>
                </c:pt>
                <c:pt idx="18">
                  <c:v>Puebla</c:v>
                </c:pt>
                <c:pt idx="19">
                  <c:v>Coahuila</c:v>
                </c:pt>
                <c:pt idx="20">
                  <c:v>Yucatán</c:v>
                </c:pt>
                <c:pt idx="21">
                  <c:v>Tabasco</c:v>
                </c:pt>
                <c:pt idx="22">
                  <c:v>Sinaloa</c:v>
                </c:pt>
                <c:pt idx="23">
                  <c:v>Chiapas</c:v>
                </c:pt>
                <c:pt idx="24">
                  <c:v>Tamaulipas</c:v>
                </c:pt>
                <c:pt idx="25">
                  <c:v>Querétaro</c:v>
                </c:pt>
                <c:pt idx="26">
                  <c:v>Baja California</c:v>
                </c:pt>
                <c:pt idx="27">
                  <c:v>Nuevo León</c:v>
                </c:pt>
                <c:pt idx="28">
                  <c:v>Guanajuato</c:v>
                </c:pt>
                <c:pt idx="29">
                  <c:v>Estado de México</c:v>
                </c:pt>
                <c:pt idx="30">
                  <c:v>Jalisco</c:v>
                </c:pt>
                <c:pt idx="31">
                  <c:v>Sonora</c:v>
                </c:pt>
              </c:strCache>
            </c:strRef>
          </c:cat>
          <c:val>
            <c:numRef>
              <c:f>'F60'!$D$7:$D$38</c:f>
              <c:numCache>
                <c:formatCode>#,##0</c:formatCode>
                <c:ptCount val="32"/>
                <c:pt idx="0">
                  <c:v>-987</c:v>
                </c:pt>
                <c:pt idx="1">
                  <c:v>26</c:v>
                </c:pt>
                <c:pt idx="2">
                  <c:v>357</c:v>
                </c:pt>
                <c:pt idx="3">
                  <c:v>502</c:v>
                </c:pt>
                <c:pt idx="4">
                  <c:v>507</c:v>
                </c:pt>
                <c:pt idx="5">
                  <c:v>872</c:v>
                </c:pt>
                <c:pt idx="6">
                  <c:v>965</c:v>
                </c:pt>
                <c:pt idx="7">
                  <c:v>983</c:v>
                </c:pt>
                <c:pt idx="8">
                  <c:v>1031</c:v>
                </c:pt>
                <c:pt idx="9">
                  <c:v>1052</c:v>
                </c:pt>
                <c:pt idx="10">
                  <c:v>1353</c:v>
                </c:pt>
                <c:pt idx="11">
                  <c:v>1410</c:v>
                </c:pt>
                <c:pt idx="12">
                  <c:v>1555</c:v>
                </c:pt>
                <c:pt idx="13">
                  <c:v>2010</c:v>
                </c:pt>
                <c:pt idx="14">
                  <c:v>2141</c:v>
                </c:pt>
                <c:pt idx="15">
                  <c:v>2400</c:v>
                </c:pt>
                <c:pt idx="16">
                  <c:v>3091</c:v>
                </c:pt>
                <c:pt idx="17">
                  <c:v>3288</c:v>
                </c:pt>
                <c:pt idx="18">
                  <c:v>3335</c:v>
                </c:pt>
                <c:pt idx="19">
                  <c:v>3488</c:v>
                </c:pt>
                <c:pt idx="20">
                  <c:v>3863</c:v>
                </c:pt>
                <c:pt idx="21">
                  <c:v>3946</c:v>
                </c:pt>
                <c:pt idx="22">
                  <c:v>4077</c:v>
                </c:pt>
                <c:pt idx="23">
                  <c:v>4164</c:v>
                </c:pt>
                <c:pt idx="24">
                  <c:v>5530</c:v>
                </c:pt>
                <c:pt idx="25">
                  <c:v>6579</c:v>
                </c:pt>
                <c:pt idx="26">
                  <c:v>6809</c:v>
                </c:pt>
                <c:pt idx="27">
                  <c:v>6865</c:v>
                </c:pt>
                <c:pt idx="28">
                  <c:v>7149</c:v>
                </c:pt>
                <c:pt idx="29">
                  <c:v>9597</c:v>
                </c:pt>
                <c:pt idx="30">
                  <c:v>13611</c:v>
                </c:pt>
                <c:pt idx="31">
                  <c:v>13718</c:v>
                </c:pt>
              </c:numCache>
            </c:numRef>
          </c:val>
          <c:extLst>
            <c:ext xmlns:c16="http://schemas.microsoft.com/office/drawing/2014/chart" uri="{C3380CC4-5D6E-409C-BE32-E72D297353CC}">
              <c16:uniqueId val="{00000014-86B5-4393-926E-D06A8EA69938}"/>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23000"/>
          <c:min val="-3500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EB87-4A63-B028-C9299B0DC9C0}"/>
              </c:ext>
            </c:extLst>
          </c:dPt>
          <c:dPt>
            <c:idx val="6"/>
            <c:invertIfNegative val="0"/>
            <c:bubble3D val="0"/>
            <c:extLst>
              <c:ext xmlns:c16="http://schemas.microsoft.com/office/drawing/2014/chart" uri="{C3380CC4-5D6E-409C-BE32-E72D297353CC}">
                <c16:uniqueId val="{00000001-EB87-4A63-B028-C9299B0DC9C0}"/>
              </c:ext>
            </c:extLst>
          </c:dPt>
          <c:dPt>
            <c:idx val="9"/>
            <c:invertIfNegative val="0"/>
            <c:bubble3D val="0"/>
            <c:extLst>
              <c:ext xmlns:c16="http://schemas.microsoft.com/office/drawing/2014/chart" uri="{C3380CC4-5D6E-409C-BE32-E72D297353CC}">
                <c16:uniqueId val="{00000002-EB87-4A63-B028-C9299B0DC9C0}"/>
              </c:ext>
            </c:extLst>
          </c:dPt>
          <c:dPt>
            <c:idx val="13"/>
            <c:invertIfNegative val="0"/>
            <c:bubble3D val="0"/>
            <c:extLst>
              <c:ext xmlns:c16="http://schemas.microsoft.com/office/drawing/2014/chart" uri="{C3380CC4-5D6E-409C-BE32-E72D297353CC}">
                <c16:uniqueId val="{00000003-EB87-4A63-B028-C9299B0DC9C0}"/>
              </c:ext>
            </c:extLst>
          </c:dPt>
          <c:dPt>
            <c:idx val="14"/>
            <c:invertIfNegative val="0"/>
            <c:bubble3D val="0"/>
            <c:spPr>
              <a:solidFill>
                <a:srgbClr val="C00000"/>
              </a:solidFill>
              <a:ln>
                <a:noFill/>
              </a:ln>
              <a:effectLst/>
            </c:spPr>
            <c:extLst>
              <c:ext xmlns:c16="http://schemas.microsoft.com/office/drawing/2014/chart" uri="{C3380CC4-5D6E-409C-BE32-E72D297353CC}">
                <c16:uniqueId val="{00000005-EB87-4A63-B028-C9299B0DC9C0}"/>
              </c:ext>
            </c:extLst>
          </c:dPt>
          <c:dPt>
            <c:idx val="15"/>
            <c:invertIfNegative val="0"/>
            <c:bubble3D val="0"/>
            <c:extLst>
              <c:ext xmlns:c16="http://schemas.microsoft.com/office/drawing/2014/chart" uri="{C3380CC4-5D6E-409C-BE32-E72D297353CC}">
                <c16:uniqueId val="{00000006-EB87-4A63-B028-C9299B0DC9C0}"/>
              </c:ext>
            </c:extLst>
          </c:dPt>
          <c:dPt>
            <c:idx val="16"/>
            <c:invertIfNegative val="0"/>
            <c:bubble3D val="0"/>
            <c:extLst>
              <c:ext xmlns:c16="http://schemas.microsoft.com/office/drawing/2014/chart" uri="{C3380CC4-5D6E-409C-BE32-E72D297353CC}">
                <c16:uniqueId val="{00000007-EB87-4A63-B028-C9299B0DC9C0}"/>
              </c:ext>
            </c:extLst>
          </c:dPt>
          <c:dPt>
            <c:idx val="17"/>
            <c:invertIfNegative val="0"/>
            <c:bubble3D val="0"/>
            <c:extLst>
              <c:ext xmlns:c16="http://schemas.microsoft.com/office/drawing/2014/chart" uri="{C3380CC4-5D6E-409C-BE32-E72D297353CC}">
                <c16:uniqueId val="{00000008-EB87-4A63-B028-C9299B0DC9C0}"/>
              </c:ext>
            </c:extLst>
          </c:dPt>
          <c:dPt>
            <c:idx val="19"/>
            <c:invertIfNegative val="0"/>
            <c:bubble3D val="0"/>
            <c:extLst>
              <c:ext xmlns:c16="http://schemas.microsoft.com/office/drawing/2014/chart" uri="{C3380CC4-5D6E-409C-BE32-E72D297353CC}">
                <c16:uniqueId val="{00000009-EB87-4A63-B028-C9299B0DC9C0}"/>
              </c:ext>
            </c:extLst>
          </c:dPt>
          <c:dPt>
            <c:idx val="21"/>
            <c:invertIfNegative val="0"/>
            <c:bubble3D val="0"/>
            <c:extLst>
              <c:ext xmlns:c16="http://schemas.microsoft.com/office/drawing/2014/chart" uri="{C3380CC4-5D6E-409C-BE32-E72D297353CC}">
                <c16:uniqueId val="{0000000A-EB87-4A63-B028-C9299B0DC9C0}"/>
              </c:ext>
            </c:extLst>
          </c:dPt>
          <c:dPt>
            <c:idx val="23"/>
            <c:invertIfNegative val="0"/>
            <c:bubble3D val="0"/>
            <c:spPr>
              <a:solidFill>
                <a:srgbClr val="FFC000"/>
              </a:solidFill>
              <a:ln>
                <a:noFill/>
              </a:ln>
              <a:effectLst/>
            </c:spPr>
            <c:extLst>
              <c:ext xmlns:c16="http://schemas.microsoft.com/office/drawing/2014/chart" uri="{C3380CC4-5D6E-409C-BE32-E72D297353CC}">
                <c16:uniqueId val="{0000000C-EB87-4A63-B028-C9299B0DC9C0}"/>
              </c:ext>
            </c:extLst>
          </c:dPt>
          <c:dPt>
            <c:idx val="24"/>
            <c:invertIfNegative val="0"/>
            <c:bubble3D val="0"/>
            <c:extLst>
              <c:ext xmlns:c16="http://schemas.microsoft.com/office/drawing/2014/chart" uri="{C3380CC4-5D6E-409C-BE32-E72D297353CC}">
                <c16:uniqueId val="{0000000D-EB87-4A63-B028-C9299B0DC9C0}"/>
              </c:ext>
            </c:extLst>
          </c:dPt>
          <c:dPt>
            <c:idx val="26"/>
            <c:invertIfNegative val="0"/>
            <c:bubble3D val="0"/>
            <c:extLst>
              <c:ext xmlns:c16="http://schemas.microsoft.com/office/drawing/2014/chart" uri="{C3380CC4-5D6E-409C-BE32-E72D297353CC}">
                <c16:uniqueId val="{0000000E-EB87-4A63-B028-C9299B0DC9C0}"/>
              </c:ext>
            </c:extLst>
          </c:dPt>
          <c:dPt>
            <c:idx val="32"/>
            <c:invertIfNegative val="0"/>
            <c:bubble3D val="0"/>
            <c:extLst>
              <c:ext xmlns:c16="http://schemas.microsoft.com/office/drawing/2014/chart" uri="{C3380CC4-5D6E-409C-BE32-E72D297353CC}">
                <c16:uniqueId val="{0000000F-EB87-4A63-B028-C9299B0DC9C0}"/>
              </c:ext>
            </c:extLst>
          </c:dPt>
          <c:dLbls>
            <c:dLbl>
              <c:idx val="0"/>
              <c:layout>
                <c:manualLayout>
                  <c:x val="-1.73266482485760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B87-4A63-B028-C9299B0DC9C0}"/>
                </c:ext>
              </c:extLst>
            </c:dLbl>
            <c:dLbl>
              <c:idx val="23"/>
              <c:layout>
                <c:manualLayout>
                  <c:x val="-1.6666229221347331E-2"/>
                  <c:y val="2.198012166256786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B87-4A63-B028-C9299B0DC9C0}"/>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'F61'!$A$7:$A$39</c:f>
              <c:strCache>
                <c:ptCount val="33"/>
                <c:pt idx="0">
                  <c:v>Ciudad de México</c:v>
                </c:pt>
                <c:pt idx="1">
                  <c:v>Baja California Sur</c:v>
                </c:pt>
                <c:pt idx="2">
                  <c:v>Veracruz</c:v>
                </c:pt>
                <c:pt idx="3">
                  <c:v>Morelos</c:v>
                </c:pt>
                <c:pt idx="4">
                  <c:v>Guerrero</c:v>
                </c:pt>
                <c:pt idx="5">
                  <c:v>Chihuahua</c:v>
                </c:pt>
                <c:pt idx="6">
                  <c:v>Quintana Roo</c:v>
                </c:pt>
                <c:pt idx="7">
                  <c:v>Durango</c:v>
                </c:pt>
                <c:pt idx="8">
                  <c:v>Colima</c:v>
                </c:pt>
                <c:pt idx="9">
                  <c:v>Nuevo León</c:v>
                </c:pt>
                <c:pt idx="10">
                  <c:v>Coahuila</c:v>
                </c:pt>
                <c:pt idx="11">
                  <c:v>Hidalgo</c:v>
                </c:pt>
                <c:pt idx="12">
                  <c:v>Oaxaca</c:v>
                </c:pt>
                <c:pt idx="13">
                  <c:v>Puebla</c:v>
                </c:pt>
                <c:pt idx="14">
                  <c:v>Nacional</c:v>
                </c:pt>
                <c:pt idx="15">
                  <c:v>Estado de México</c:v>
                </c:pt>
                <c:pt idx="16">
                  <c:v>Aguascalientes</c:v>
                </c:pt>
                <c:pt idx="17">
                  <c:v>Michoacán</c:v>
                </c:pt>
                <c:pt idx="18">
                  <c:v>Baja California</c:v>
                </c:pt>
                <c:pt idx="19">
                  <c:v>Sinaloa</c:v>
                </c:pt>
                <c:pt idx="20">
                  <c:v>Guanajuato</c:v>
                </c:pt>
                <c:pt idx="21">
                  <c:v>San Luis Potosí</c:v>
                </c:pt>
                <c:pt idx="22">
                  <c:v>Zacatecas</c:v>
                </c:pt>
                <c:pt idx="23">
                  <c:v>Jalisco</c:v>
                </c:pt>
                <c:pt idx="24">
                  <c:v>Campeche</c:v>
                </c:pt>
                <c:pt idx="25">
                  <c:v>Tamaulipas</c:v>
                </c:pt>
                <c:pt idx="26">
                  <c:v>Nayarit</c:v>
                </c:pt>
                <c:pt idx="27">
                  <c:v>Yucatán</c:v>
                </c:pt>
                <c:pt idx="28">
                  <c:v>Querétaro</c:v>
                </c:pt>
                <c:pt idx="29">
                  <c:v>Chiapas</c:v>
                </c:pt>
                <c:pt idx="30">
                  <c:v>Tlaxcala</c:v>
                </c:pt>
                <c:pt idx="31">
                  <c:v>Tabasco</c:v>
                </c:pt>
                <c:pt idx="32">
                  <c:v>Sonora</c:v>
                </c:pt>
              </c:strCache>
            </c:strRef>
          </c:cat>
          <c:val>
            <c:numRef>
              <c:f>'F61'!$D$7:$D$39</c:f>
              <c:numCache>
                <c:formatCode>0.00%</c:formatCode>
                <c:ptCount val="33"/>
                <c:pt idx="0">
                  <c:v>-3.0672177507073999E-4</c:v>
                </c:pt>
                <c:pt idx="1">
                  <c:v>1.55020271881634E-4</c:v>
                </c:pt>
                <c:pt idx="2">
                  <c:v>2.1548528533439399E-3</c:v>
                </c:pt>
                <c:pt idx="3">
                  <c:v>2.4422519314224499E-3</c:v>
                </c:pt>
                <c:pt idx="4">
                  <c:v>2.4971845468344501E-3</c:v>
                </c:pt>
                <c:pt idx="5">
                  <c:v>2.6270794976148699E-3</c:v>
                </c:pt>
                <c:pt idx="6">
                  <c:v>2.6598163761999399E-3</c:v>
                </c:pt>
                <c:pt idx="7">
                  <c:v>3.6166665284149699E-3</c:v>
                </c:pt>
                <c:pt idx="8">
                  <c:v>3.71393200647563E-3</c:v>
                </c:pt>
                <c:pt idx="9">
                  <c:v>4.2395647421369399E-3</c:v>
                </c:pt>
                <c:pt idx="10">
                  <c:v>4.5714225800490603E-3</c:v>
                </c:pt>
                <c:pt idx="11">
                  <c:v>4.7599010012986404E-3</c:v>
                </c:pt>
                <c:pt idx="12">
                  <c:v>4.9731325429058799E-3</c:v>
                </c:pt>
                <c:pt idx="13">
                  <c:v>5.6891845786422E-3</c:v>
                </c:pt>
                <c:pt idx="14">
                  <c:v>5.8162158137080597E-3</c:v>
                </c:pt>
                <c:pt idx="15">
                  <c:v>6.0197245240578602E-3</c:v>
                </c:pt>
                <c:pt idx="16">
                  <c:v>6.1156496736798297E-3</c:v>
                </c:pt>
                <c:pt idx="17">
                  <c:v>6.7350264956072001E-3</c:v>
                </c:pt>
                <c:pt idx="18">
                  <c:v>7.0626332865879604E-3</c:v>
                </c:pt>
                <c:pt idx="19">
                  <c:v>7.0628222185264997E-3</c:v>
                </c:pt>
                <c:pt idx="20">
                  <c:v>7.3099579644184702E-3</c:v>
                </c:pt>
                <c:pt idx="21">
                  <c:v>7.4032211216961104E-3</c:v>
                </c:pt>
                <c:pt idx="22">
                  <c:v>7.5606460330737103E-3</c:v>
                </c:pt>
                <c:pt idx="23">
                  <c:v>7.6161560318770399E-3</c:v>
                </c:pt>
                <c:pt idx="24">
                  <c:v>7.7882360398047199E-3</c:v>
                </c:pt>
                <c:pt idx="25">
                  <c:v>8.1650853273564899E-3</c:v>
                </c:pt>
                <c:pt idx="26">
                  <c:v>8.9925427694106403E-3</c:v>
                </c:pt>
                <c:pt idx="27">
                  <c:v>1.0599329962108099E-2</c:v>
                </c:pt>
                <c:pt idx="28">
                  <c:v>1.09626795661586E-2</c:v>
                </c:pt>
                <c:pt idx="29">
                  <c:v>1.9025600489804201E-2</c:v>
                </c:pt>
                <c:pt idx="30">
                  <c:v>2.1507860766487599E-2</c:v>
                </c:pt>
                <c:pt idx="31">
                  <c:v>2.25021527021401E-2</c:v>
                </c:pt>
                <c:pt idx="32">
                  <c:v>2.34946341530251E-2</c:v>
                </c:pt>
              </c:numCache>
            </c:numRef>
          </c:val>
          <c:extLst>
            <c:ext xmlns:c16="http://schemas.microsoft.com/office/drawing/2014/chart" uri="{C3380CC4-5D6E-409C-BE32-E72D297353CC}">
              <c16:uniqueId val="{00000011-EB87-4A63-B028-C9299B0DC9C0}"/>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4286-4512-BB7A-0EFE3AB83F50}"/>
              </c:ext>
            </c:extLst>
          </c:dPt>
          <c:dPt>
            <c:idx val="19"/>
            <c:invertIfNegative val="0"/>
            <c:bubble3D val="0"/>
            <c:extLst>
              <c:ext xmlns:c16="http://schemas.microsoft.com/office/drawing/2014/chart" uri="{C3380CC4-5D6E-409C-BE32-E72D297353CC}">
                <c16:uniqueId val="{00000001-4286-4512-BB7A-0EFE3AB83F50}"/>
              </c:ext>
            </c:extLst>
          </c:dPt>
          <c:dPt>
            <c:idx val="29"/>
            <c:invertIfNegative val="0"/>
            <c:bubble3D val="0"/>
            <c:extLst>
              <c:ext xmlns:c16="http://schemas.microsoft.com/office/drawing/2014/chart" uri="{C3380CC4-5D6E-409C-BE32-E72D297353CC}">
                <c16:uniqueId val="{00000002-4286-4512-BB7A-0EFE3AB83F50}"/>
              </c:ext>
            </c:extLst>
          </c:dPt>
          <c:dPt>
            <c:idx val="30"/>
            <c:invertIfNegative val="0"/>
            <c:bubble3D val="0"/>
            <c:extLst>
              <c:ext xmlns:c16="http://schemas.microsoft.com/office/drawing/2014/chart" uri="{C3380CC4-5D6E-409C-BE32-E72D297353CC}">
                <c16:uniqueId val="{00000003-4286-4512-BB7A-0EFE3AB83F50}"/>
              </c:ext>
            </c:extLst>
          </c:dPt>
          <c:dPt>
            <c:idx val="31"/>
            <c:invertIfNegative val="0"/>
            <c:bubble3D val="0"/>
            <c:spPr>
              <a:solidFill>
                <a:srgbClr val="FFC000"/>
              </a:solidFill>
              <a:ln>
                <a:noFill/>
              </a:ln>
              <a:effectLst/>
            </c:spPr>
            <c:extLst>
              <c:ext xmlns:c16="http://schemas.microsoft.com/office/drawing/2014/chart" uri="{C3380CC4-5D6E-409C-BE32-E72D297353CC}">
                <c16:uniqueId val="{00000005-4286-4512-BB7A-0EFE3AB83F5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'F62'!$A$7:$A$38</c:f>
              <c:strCache>
                <c:ptCount val="32"/>
                <c:pt idx="0">
                  <c:v>Ciudad de México</c:v>
                </c:pt>
                <c:pt idx="1">
                  <c:v>Guerrero</c:v>
                </c:pt>
                <c:pt idx="2">
                  <c:v>Colima</c:v>
                </c:pt>
                <c:pt idx="3">
                  <c:v>Baja California Sur</c:v>
                </c:pt>
                <c:pt idx="4">
                  <c:v>Puebla</c:v>
                </c:pt>
                <c:pt idx="5">
                  <c:v>Tlaxcala</c:v>
                </c:pt>
                <c:pt idx="6">
                  <c:v>Chiapas</c:v>
                </c:pt>
                <c:pt idx="7">
                  <c:v>Campeche</c:v>
                </c:pt>
                <c:pt idx="8">
                  <c:v>Hidalgo</c:v>
                </c:pt>
                <c:pt idx="9">
                  <c:v>Zacatecas</c:v>
                </c:pt>
                <c:pt idx="10">
                  <c:v>Oaxaca</c:v>
                </c:pt>
                <c:pt idx="11">
                  <c:v>Durango</c:v>
                </c:pt>
                <c:pt idx="12">
                  <c:v>Morelos</c:v>
                </c:pt>
                <c:pt idx="13">
                  <c:v>Nayarit</c:v>
                </c:pt>
                <c:pt idx="14">
                  <c:v>Quintana Roo</c:v>
                </c:pt>
                <c:pt idx="15">
                  <c:v>Yucatán</c:v>
                </c:pt>
                <c:pt idx="16">
                  <c:v>Aguascalientes</c:v>
                </c:pt>
                <c:pt idx="17">
                  <c:v>Tabasco</c:v>
                </c:pt>
                <c:pt idx="18">
                  <c:v>Tamaulipas</c:v>
                </c:pt>
                <c:pt idx="19">
                  <c:v>Michoacán</c:v>
                </c:pt>
                <c:pt idx="20">
                  <c:v>San Luis Potosí</c:v>
                </c:pt>
                <c:pt idx="21">
                  <c:v>Guanajuato</c:v>
                </c:pt>
                <c:pt idx="22">
                  <c:v>Sonora</c:v>
                </c:pt>
                <c:pt idx="23">
                  <c:v>Veracruz</c:v>
                </c:pt>
                <c:pt idx="24">
                  <c:v>Coahuila</c:v>
                </c:pt>
                <c:pt idx="25">
                  <c:v>Estado de México</c:v>
                </c:pt>
                <c:pt idx="26">
                  <c:v>Querétaro</c:v>
                </c:pt>
                <c:pt idx="27">
                  <c:v>Chihuahua</c:v>
                </c:pt>
                <c:pt idx="28">
                  <c:v>Baja California</c:v>
                </c:pt>
                <c:pt idx="29">
                  <c:v>Sinaloa</c:v>
                </c:pt>
                <c:pt idx="30">
                  <c:v>Nuevo León</c:v>
                </c:pt>
                <c:pt idx="31">
                  <c:v>Jalisco</c:v>
                </c:pt>
              </c:strCache>
            </c:strRef>
          </c:cat>
          <c:val>
            <c:numRef>
              <c:f>'F62'!$Q$7:$Q$38</c:f>
              <c:numCache>
                <c:formatCode>#,##0</c:formatCode>
                <c:ptCount val="32"/>
                <c:pt idx="0">
                  <c:v>-40169</c:v>
                </c:pt>
                <c:pt idx="1">
                  <c:v>-375</c:v>
                </c:pt>
                <c:pt idx="2">
                  <c:v>2211</c:v>
                </c:pt>
                <c:pt idx="3">
                  <c:v>2269</c:v>
                </c:pt>
                <c:pt idx="4">
                  <c:v>2370</c:v>
                </c:pt>
                <c:pt idx="5">
                  <c:v>2594</c:v>
                </c:pt>
                <c:pt idx="6">
                  <c:v>2830</c:v>
                </c:pt>
                <c:pt idx="7">
                  <c:v>2948</c:v>
                </c:pt>
                <c:pt idx="8">
                  <c:v>4738</c:v>
                </c:pt>
                <c:pt idx="9">
                  <c:v>4739</c:v>
                </c:pt>
                <c:pt idx="10">
                  <c:v>5394</c:v>
                </c:pt>
                <c:pt idx="11">
                  <c:v>5675</c:v>
                </c:pt>
                <c:pt idx="12">
                  <c:v>5711</c:v>
                </c:pt>
                <c:pt idx="13">
                  <c:v>6231</c:v>
                </c:pt>
                <c:pt idx="14">
                  <c:v>7402</c:v>
                </c:pt>
                <c:pt idx="15">
                  <c:v>7912</c:v>
                </c:pt>
                <c:pt idx="16">
                  <c:v>8925</c:v>
                </c:pt>
                <c:pt idx="17">
                  <c:v>10006</c:v>
                </c:pt>
                <c:pt idx="18">
                  <c:v>10501</c:v>
                </c:pt>
                <c:pt idx="19">
                  <c:v>14173</c:v>
                </c:pt>
                <c:pt idx="20">
                  <c:v>14720</c:v>
                </c:pt>
                <c:pt idx="21">
                  <c:v>18887</c:v>
                </c:pt>
                <c:pt idx="22">
                  <c:v>21924</c:v>
                </c:pt>
                <c:pt idx="23">
                  <c:v>22073</c:v>
                </c:pt>
                <c:pt idx="24">
                  <c:v>22110</c:v>
                </c:pt>
                <c:pt idx="25">
                  <c:v>24418</c:v>
                </c:pt>
                <c:pt idx="26">
                  <c:v>25757</c:v>
                </c:pt>
                <c:pt idx="27">
                  <c:v>26714</c:v>
                </c:pt>
                <c:pt idx="28">
                  <c:v>36325</c:v>
                </c:pt>
                <c:pt idx="29">
                  <c:v>51397</c:v>
                </c:pt>
                <c:pt idx="30">
                  <c:v>52478</c:v>
                </c:pt>
                <c:pt idx="31">
                  <c:v>58098</c:v>
                </c:pt>
              </c:numCache>
            </c:numRef>
          </c:val>
          <c:extLst>
            <c:ext xmlns:c16="http://schemas.microsoft.com/office/drawing/2014/chart" uri="{C3380CC4-5D6E-409C-BE32-E72D297353CC}">
              <c16:uniqueId val="{00000006-4286-4512-BB7A-0EFE3AB83F50}"/>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0"/>
        <c:axPos val="b"/>
        <c:numFmt formatCode="#,##0" sourceLinked="1"/>
        <c:majorTickMark val="out"/>
        <c:minorTickMark val="none"/>
        <c:tickLblPos val="low"/>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6"/>
            <c:invertIfNegative val="0"/>
            <c:bubble3D val="0"/>
            <c:extLst>
              <c:ext xmlns:c16="http://schemas.microsoft.com/office/drawing/2014/chart" uri="{C3380CC4-5D6E-409C-BE32-E72D297353CC}">
                <c16:uniqueId val="{00000000-C61D-4B5A-96F9-F54CA8E5098B}"/>
              </c:ext>
            </c:extLst>
          </c:dPt>
          <c:dPt>
            <c:idx val="10"/>
            <c:invertIfNegative val="0"/>
            <c:bubble3D val="0"/>
            <c:extLst>
              <c:ext xmlns:c16="http://schemas.microsoft.com/office/drawing/2014/chart" uri="{C3380CC4-5D6E-409C-BE32-E72D297353CC}">
                <c16:uniqueId val="{00000001-C61D-4B5A-96F9-F54CA8E5098B}"/>
              </c:ext>
            </c:extLst>
          </c:dPt>
          <c:dPt>
            <c:idx val="11"/>
            <c:invertIfNegative val="0"/>
            <c:bubble3D val="0"/>
            <c:spPr>
              <a:solidFill>
                <a:srgbClr val="C00000"/>
              </a:solidFill>
              <a:ln>
                <a:noFill/>
              </a:ln>
              <a:effectLst/>
            </c:spPr>
            <c:extLst>
              <c:ext xmlns:c16="http://schemas.microsoft.com/office/drawing/2014/chart" uri="{C3380CC4-5D6E-409C-BE32-E72D297353CC}">
                <c16:uniqueId val="{00000003-C61D-4B5A-96F9-F54CA8E5098B}"/>
              </c:ext>
            </c:extLst>
          </c:dPt>
          <c:dPt>
            <c:idx val="13"/>
            <c:invertIfNegative val="0"/>
            <c:bubble3D val="0"/>
            <c:extLst>
              <c:ext xmlns:c16="http://schemas.microsoft.com/office/drawing/2014/chart" uri="{C3380CC4-5D6E-409C-BE32-E72D297353CC}">
                <c16:uniqueId val="{00000004-C61D-4B5A-96F9-F54CA8E5098B}"/>
              </c:ext>
            </c:extLst>
          </c:dPt>
          <c:dPt>
            <c:idx val="14"/>
            <c:invertIfNegative val="0"/>
            <c:bubble3D val="0"/>
            <c:extLst>
              <c:ext xmlns:c16="http://schemas.microsoft.com/office/drawing/2014/chart" uri="{C3380CC4-5D6E-409C-BE32-E72D297353CC}">
                <c16:uniqueId val="{00000005-C61D-4B5A-96F9-F54CA8E5098B}"/>
              </c:ext>
            </c:extLst>
          </c:dPt>
          <c:dPt>
            <c:idx val="16"/>
            <c:invertIfNegative val="0"/>
            <c:bubble3D val="0"/>
            <c:extLst>
              <c:ext xmlns:c16="http://schemas.microsoft.com/office/drawing/2014/chart" uri="{C3380CC4-5D6E-409C-BE32-E72D297353CC}">
                <c16:uniqueId val="{00000006-C61D-4B5A-96F9-F54CA8E5098B}"/>
              </c:ext>
            </c:extLst>
          </c:dPt>
          <c:dPt>
            <c:idx val="17"/>
            <c:invertIfNegative val="0"/>
            <c:bubble3D val="0"/>
            <c:extLst>
              <c:ext xmlns:c16="http://schemas.microsoft.com/office/drawing/2014/chart" uri="{C3380CC4-5D6E-409C-BE32-E72D297353CC}">
                <c16:uniqueId val="{00000007-C61D-4B5A-96F9-F54CA8E5098B}"/>
              </c:ext>
            </c:extLst>
          </c:dPt>
          <c:dPt>
            <c:idx val="21"/>
            <c:invertIfNegative val="0"/>
            <c:bubble3D val="0"/>
            <c:extLst>
              <c:ext xmlns:c16="http://schemas.microsoft.com/office/drawing/2014/chart" uri="{C3380CC4-5D6E-409C-BE32-E72D297353CC}">
                <c16:uniqueId val="{00000008-C61D-4B5A-96F9-F54CA8E5098B}"/>
              </c:ext>
            </c:extLst>
          </c:dPt>
          <c:dPt>
            <c:idx val="22"/>
            <c:invertIfNegative val="0"/>
            <c:bubble3D val="0"/>
            <c:spPr>
              <a:solidFill>
                <a:srgbClr val="FFC000"/>
              </a:solidFill>
              <a:ln>
                <a:noFill/>
              </a:ln>
              <a:effectLst/>
            </c:spPr>
            <c:extLst>
              <c:ext xmlns:c16="http://schemas.microsoft.com/office/drawing/2014/chart" uri="{C3380CC4-5D6E-409C-BE32-E72D297353CC}">
                <c16:uniqueId val="{0000000A-C61D-4B5A-96F9-F54CA8E5098B}"/>
              </c:ext>
            </c:extLst>
          </c:dPt>
          <c:dPt>
            <c:idx val="23"/>
            <c:invertIfNegative val="0"/>
            <c:bubble3D val="0"/>
            <c:extLst>
              <c:ext xmlns:c16="http://schemas.microsoft.com/office/drawing/2014/chart" uri="{C3380CC4-5D6E-409C-BE32-E72D297353CC}">
                <c16:uniqueId val="{0000000B-C61D-4B5A-96F9-F54CA8E5098B}"/>
              </c:ext>
            </c:extLst>
          </c:dPt>
          <c:dPt>
            <c:idx val="32"/>
            <c:invertIfNegative val="0"/>
            <c:bubble3D val="0"/>
            <c:extLst>
              <c:ext xmlns:c16="http://schemas.microsoft.com/office/drawing/2014/chart" uri="{C3380CC4-5D6E-409C-BE32-E72D297353CC}">
                <c16:uniqueId val="{0000000C-C61D-4B5A-96F9-F54CA8E5098B}"/>
              </c:ext>
            </c:extLst>
          </c:dPt>
          <c:dLbls>
            <c:dLbl>
              <c:idx val="23"/>
              <c:layout>
                <c:manualLayout>
                  <c:x val="4.383838383839168E-4"/>
                  <c:y val="2.19796133303242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61D-4B5A-96F9-F54CA8E5098B}"/>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'F63'!$A$7:$A$39</c:f>
              <c:strCache>
                <c:ptCount val="33"/>
                <c:pt idx="0">
                  <c:v>Quintana Roo</c:v>
                </c:pt>
                <c:pt idx="1">
                  <c:v>Baja California Sur</c:v>
                </c:pt>
                <c:pt idx="2">
                  <c:v>Guerrero</c:v>
                </c:pt>
                <c:pt idx="3">
                  <c:v>Ciudad de México</c:v>
                </c:pt>
                <c:pt idx="4">
                  <c:v>Puebla</c:v>
                </c:pt>
                <c:pt idx="5">
                  <c:v>Campeche</c:v>
                </c:pt>
                <c:pt idx="6">
                  <c:v>Hidalgo</c:v>
                </c:pt>
                <c:pt idx="7">
                  <c:v>Nayarit</c:v>
                </c:pt>
                <c:pt idx="8">
                  <c:v>Veracruz</c:v>
                </c:pt>
                <c:pt idx="9">
                  <c:v>Yucatán</c:v>
                </c:pt>
                <c:pt idx="10">
                  <c:v>Oaxaca</c:v>
                </c:pt>
                <c:pt idx="11">
                  <c:v>Morelos</c:v>
                </c:pt>
                <c:pt idx="12">
                  <c:v>Nacional</c:v>
                </c:pt>
                <c:pt idx="13">
                  <c:v>Guanajuato</c:v>
                </c:pt>
                <c:pt idx="14">
                  <c:v>Tamaulipas</c:v>
                </c:pt>
                <c:pt idx="15">
                  <c:v>Sonora</c:v>
                </c:pt>
                <c:pt idx="16">
                  <c:v>Aguascalientes</c:v>
                </c:pt>
                <c:pt idx="17">
                  <c:v>Estado de México</c:v>
                </c:pt>
                <c:pt idx="18">
                  <c:v>Jalisco</c:v>
                </c:pt>
                <c:pt idx="19">
                  <c:v>Coahuila</c:v>
                </c:pt>
                <c:pt idx="20">
                  <c:v>Nuevo León</c:v>
                </c:pt>
                <c:pt idx="21">
                  <c:v>San Luis Potosí</c:v>
                </c:pt>
                <c:pt idx="22">
                  <c:v>Colima</c:v>
                </c:pt>
                <c:pt idx="23">
                  <c:v>Durango</c:v>
                </c:pt>
                <c:pt idx="24">
                  <c:v>Querétaro</c:v>
                </c:pt>
                <c:pt idx="25">
                  <c:v>Tlaxcala</c:v>
                </c:pt>
                <c:pt idx="26">
                  <c:v>Chiapas</c:v>
                </c:pt>
                <c:pt idx="27">
                  <c:v>Michoacán</c:v>
                </c:pt>
                <c:pt idx="28">
                  <c:v>Sinaloa</c:v>
                </c:pt>
                <c:pt idx="29">
                  <c:v>Zacatecas</c:v>
                </c:pt>
                <c:pt idx="30">
                  <c:v>Chihuahua</c:v>
                </c:pt>
                <c:pt idx="31">
                  <c:v>Baja California</c:v>
                </c:pt>
                <c:pt idx="32">
                  <c:v>Tabasco</c:v>
                </c:pt>
              </c:strCache>
            </c:strRef>
          </c:cat>
          <c:val>
            <c:numRef>
              <c:f>'F63'!$E$7:$E$39</c:f>
              <c:numCache>
                <c:formatCode>0.00%</c:formatCode>
                <c:ptCount val="33"/>
                <c:pt idx="0">
                  <c:v>-0.229363551047473</c:v>
                </c:pt>
                <c:pt idx="1">
                  <c:v>-9.5674769398306103E-2</c:v>
                </c:pt>
                <c:pt idx="2">
                  <c:v>-8.3357317829754904E-2</c:v>
                </c:pt>
                <c:pt idx="3">
                  <c:v>-6.6760215582189697E-2</c:v>
                </c:pt>
                <c:pt idx="4">
                  <c:v>-6.1275411334406497E-2</c:v>
                </c:pt>
                <c:pt idx="5">
                  <c:v>-5.7016828526947901E-2</c:v>
                </c:pt>
                <c:pt idx="6">
                  <c:v>-4.9977112005715502E-2</c:v>
                </c:pt>
                <c:pt idx="7">
                  <c:v>-4.8904565303194501E-2</c:v>
                </c:pt>
                <c:pt idx="8">
                  <c:v>-4.4812510731597803E-2</c:v>
                </c:pt>
                <c:pt idx="9">
                  <c:v>-4.2406878280741897E-2</c:v>
                </c:pt>
                <c:pt idx="10">
                  <c:v>-3.8489050926460003E-2</c:v>
                </c:pt>
                <c:pt idx="11">
                  <c:v>-3.4786111787741901E-2</c:v>
                </c:pt>
                <c:pt idx="12">
                  <c:v>-3.2822995530703697E-2</c:v>
                </c:pt>
                <c:pt idx="13">
                  <c:v>-2.8044852030723499E-2</c:v>
                </c:pt>
                <c:pt idx="14">
                  <c:v>-2.7971978196406101E-2</c:v>
                </c:pt>
                <c:pt idx="15">
                  <c:v>-2.3352427335201899E-2</c:v>
                </c:pt>
                <c:pt idx="16">
                  <c:v>-2.3286930786066799E-2</c:v>
                </c:pt>
                <c:pt idx="17">
                  <c:v>-2.1346806277611E-2</c:v>
                </c:pt>
                <c:pt idx="18">
                  <c:v>-2.02577196749015E-2</c:v>
                </c:pt>
                <c:pt idx="19">
                  <c:v>-1.81790001293742E-2</c:v>
                </c:pt>
                <c:pt idx="20">
                  <c:v>-1.75354754437489E-2</c:v>
                </c:pt>
                <c:pt idx="21">
                  <c:v>-1.7281407112436802E-2</c:v>
                </c:pt>
                <c:pt idx="22">
                  <c:v>-1.6275747198231001E-2</c:v>
                </c:pt>
                <c:pt idx="23">
                  <c:v>-1.4643243991627799E-2</c:v>
                </c:pt>
                <c:pt idx="24">
                  <c:v>-1.44236782897569E-2</c:v>
                </c:pt>
                <c:pt idx="25">
                  <c:v>-1.3820057995752101E-2</c:v>
                </c:pt>
                <c:pt idx="26">
                  <c:v>-1.30325881082612E-2</c:v>
                </c:pt>
                <c:pt idx="27">
                  <c:v>-1.27773682467442E-2</c:v>
                </c:pt>
                <c:pt idx="28">
                  <c:v>-1.10324764804954E-2</c:v>
                </c:pt>
                <c:pt idx="29">
                  <c:v>-6.1092686332693304E-3</c:v>
                </c:pt>
                <c:pt idx="30">
                  <c:v>1.5435031079587399E-2</c:v>
                </c:pt>
                <c:pt idx="31">
                  <c:v>3.2449579000874099E-2</c:v>
                </c:pt>
                <c:pt idx="32">
                  <c:v>3.5122356730919103E-2</c:v>
                </c:pt>
              </c:numCache>
            </c:numRef>
          </c:val>
          <c:extLst>
            <c:ext xmlns:c16="http://schemas.microsoft.com/office/drawing/2014/chart" uri="{C3380CC4-5D6E-409C-BE32-E72D297353CC}">
              <c16:uniqueId val="{0000000D-C61D-4B5A-96F9-F54CA8E5098B}"/>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in val="-0.28000000000000003"/>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DFF8-43EA-821D-C7B3BC6D6F58}"/>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3-DFF8-43EA-821D-C7B3BC6D6F58}"/>
              </c:ext>
            </c:extLst>
          </c:dPt>
          <c:dPt>
            <c:idx val="22"/>
            <c:invertIfNegative val="0"/>
            <c:bubble3D val="0"/>
            <c:spPr>
              <a:solidFill>
                <a:srgbClr val="606868"/>
              </a:solidFill>
              <a:ln>
                <a:noFill/>
              </a:ln>
              <a:effectLst/>
            </c:spPr>
            <c:extLst>
              <c:ext xmlns:c16="http://schemas.microsoft.com/office/drawing/2014/chart" uri="{C3380CC4-5D6E-409C-BE32-E72D297353CC}">
                <c16:uniqueId val="{00000005-DFF8-43EA-821D-C7B3BC6D6F58}"/>
              </c:ext>
            </c:extLst>
          </c:dPt>
          <c:dLbls>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F8-43EA-821D-C7B3BC6D6F58}"/>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F8-43EA-821D-C7B3BC6D6F5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'F64'!$A$7:$A$28</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'F64'!$D$7:$D$28</c:f>
              <c:numCache>
                <c:formatCode>#,##0</c:formatCode>
                <c:ptCount val="22"/>
                <c:pt idx="0">
                  <c:v>9711</c:v>
                </c:pt>
                <c:pt idx="1">
                  <c:v>-632</c:v>
                </c:pt>
                <c:pt idx="2">
                  <c:v>9583</c:v>
                </c:pt>
                <c:pt idx="3">
                  <c:v>5066</c:v>
                </c:pt>
                <c:pt idx="4">
                  <c:v>4331</c:v>
                </c:pt>
                <c:pt idx="5">
                  <c:v>10839</c:v>
                </c:pt>
                <c:pt idx="6">
                  <c:v>13279</c:v>
                </c:pt>
                <c:pt idx="7">
                  <c:v>19928</c:v>
                </c:pt>
                <c:pt idx="8">
                  <c:v>19680</c:v>
                </c:pt>
                <c:pt idx="9">
                  <c:v>-9875</c:v>
                </c:pt>
                <c:pt idx="10">
                  <c:v>7540</c:v>
                </c:pt>
                <c:pt idx="11">
                  <c:v>10826</c:v>
                </c:pt>
                <c:pt idx="12">
                  <c:v>8086</c:v>
                </c:pt>
                <c:pt idx="13">
                  <c:v>11835</c:v>
                </c:pt>
                <c:pt idx="14">
                  <c:v>5255</c:v>
                </c:pt>
                <c:pt idx="15">
                  <c:v>16253</c:v>
                </c:pt>
                <c:pt idx="16">
                  <c:v>17094</c:v>
                </c:pt>
                <c:pt idx="17">
                  <c:v>16028</c:v>
                </c:pt>
                <c:pt idx="18">
                  <c:v>20854</c:v>
                </c:pt>
                <c:pt idx="19">
                  <c:v>31233</c:v>
                </c:pt>
                <c:pt idx="20">
                  <c:v>25267</c:v>
                </c:pt>
                <c:pt idx="21">
                  <c:v>20366</c:v>
                </c:pt>
              </c:numCache>
            </c:numRef>
          </c:val>
          <c:extLst xmlns:c15="http://schemas.microsoft.com/office/drawing/2012/chart">
            <c:ext xmlns:c16="http://schemas.microsoft.com/office/drawing/2014/chart" uri="{C3380CC4-5D6E-409C-BE32-E72D297353CC}">
              <c16:uniqueId val="{00000007-DFF8-43EA-821D-C7B3BC6D6F58}"/>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75000"/>
          <c:min val="-85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spPr>
              <a:solidFill>
                <a:srgbClr val="606868"/>
              </a:solidFill>
              <a:ln>
                <a:noFill/>
              </a:ln>
              <a:effectLst/>
            </c:spPr>
            <c:extLst>
              <c:ext xmlns:c16="http://schemas.microsoft.com/office/drawing/2014/chart" uri="{C3380CC4-5D6E-409C-BE32-E72D297353CC}">
                <c16:uniqueId val="{00000001-9600-4E50-A6D9-DB5A272B2DE7}"/>
              </c:ext>
            </c:extLst>
          </c:dPt>
          <c:dPt>
            <c:idx val="3"/>
            <c:invertIfNegative val="0"/>
            <c:bubble3D val="0"/>
            <c:spPr>
              <a:solidFill>
                <a:srgbClr val="606868"/>
              </a:solidFill>
              <a:ln>
                <a:noFill/>
              </a:ln>
              <a:effectLst/>
            </c:spPr>
            <c:extLst>
              <c:ext xmlns:c16="http://schemas.microsoft.com/office/drawing/2014/chart" uri="{C3380CC4-5D6E-409C-BE32-E72D297353CC}">
                <c16:uniqueId val="{00000003-9600-4E50-A6D9-DB5A272B2DE7}"/>
              </c:ext>
            </c:extLst>
          </c:dPt>
          <c:dPt>
            <c:idx val="5"/>
            <c:invertIfNegative val="0"/>
            <c:bubble3D val="0"/>
            <c:spPr>
              <a:solidFill>
                <a:srgbClr val="FFC000"/>
              </a:solidFill>
              <a:ln>
                <a:noFill/>
              </a:ln>
              <a:effectLst/>
            </c:spPr>
            <c:extLst>
              <c:ext xmlns:c16="http://schemas.microsoft.com/office/drawing/2014/chart" uri="{C3380CC4-5D6E-409C-BE32-E72D297353CC}">
                <c16:uniqueId val="{00000005-9600-4E50-A6D9-DB5A272B2DE7}"/>
              </c:ext>
            </c:extLst>
          </c:dPt>
          <c:dPt>
            <c:idx val="6"/>
            <c:invertIfNegative val="0"/>
            <c:bubble3D val="0"/>
            <c:spPr>
              <a:solidFill>
                <a:srgbClr val="606868"/>
              </a:solidFill>
              <a:ln>
                <a:noFill/>
              </a:ln>
              <a:effectLst/>
            </c:spPr>
            <c:extLst>
              <c:ext xmlns:c16="http://schemas.microsoft.com/office/drawing/2014/chart" uri="{C3380CC4-5D6E-409C-BE32-E72D297353CC}">
                <c16:uniqueId val="{00000007-9600-4E50-A6D9-DB5A272B2DE7}"/>
              </c:ext>
            </c:extLst>
          </c:dPt>
          <c:dPt>
            <c:idx val="10"/>
            <c:invertIfNegative val="0"/>
            <c:bubble3D val="0"/>
            <c:spPr>
              <a:solidFill>
                <a:srgbClr val="606868"/>
              </a:solidFill>
              <a:ln>
                <a:noFill/>
              </a:ln>
              <a:effectLst/>
            </c:spPr>
            <c:extLst>
              <c:ext xmlns:c16="http://schemas.microsoft.com/office/drawing/2014/chart" uri="{C3380CC4-5D6E-409C-BE32-E72D297353CC}">
                <c16:uniqueId val="{00000009-9600-4E50-A6D9-DB5A272B2DE7}"/>
              </c:ext>
            </c:extLst>
          </c:dPt>
          <c:dPt>
            <c:idx val="11"/>
            <c:invertIfNegative val="0"/>
            <c:bubble3D val="0"/>
            <c:spPr>
              <a:solidFill>
                <a:srgbClr val="606868"/>
              </a:solidFill>
              <a:ln>
                <a:noFill/>
              </a:ln>
              <a:effectLst/>
            </c:spPr>
            <c:extLst>
              <c:ext xmlns:c16="http://schemas.microsoft.com/office/drawing/2014/chart" uri="{C3380CC4-5D6E-409C-BE32-E72D297353CC}">
                <c16:uniqueId val="{0000000B-9600-4E50-A6D9-DB5A272B2DE7}"/>
              </c:ext>
            </c:extLst>
          </c:dPt>
          <c:dPt>
            <c:idx val="14"/>
            <c:invertIfNegative val="0"/>
            <c:bubble3D val="0"/>
            <c:spPr>
              <a:solidFill>
                <a:srgbClr val="606868"/>
              </a:solidFill>
              <a:ln>
                <a:noFill/>
              </a:ln>
              <a:effectLst/>
            </c:spPr>
            <c:extLst>
              <c:ext xmlns:c16="http://schemas.microsoft.com/office/drawing/2014/chart" uri="{C3380CC4-5D6E-409C-BE32-E72D297353CC}">
                <c16:uniqueId val="{0000000D-9600-4E50-A6D9-DB5A272B2DE7}"/>
              </c:ext>
            </c:extLst>
          </c:dPt>
          <c:dPt>
            <c:idx val="24"/>
            <c:invertIfNegative val="0"/>
            <c:bubble3D val="0"/>
            <c:spPr>
              <a:solidFill>
                <a:srgbClr val="606868"/>
              </a:solidFill>
              <a:ln>
                <a:noFill/>
              </a:ln>
              <a:effectLst/>
            </c:spPr>
            <c:extLst>
              <c:ext xmlns:c16="http://schemas.microsoft.com/office/drawing/2014/chart" uri="{C3380CC4-5D6E-409C-BE32-E72D297353CC}">
                <c16:uniqueId val="{0000000F-9600-4E50-A6D9-DB5A272B2DE7}"/>
              </c:ext>
            </c:extLst>
          </c:dPt>
          <c:dPt>
            <c:idx val="30"/>
            <c:invertIfNegative val="0"/>
            <c:bubble3D val="0"/>
            <c:spPr>
              <a:solidFill>
                <a:srgbClr val="606868"/>
              </a:solidFill>
              <a:ln>
                <a:noFill/>
              </a:ln>
              <a:effectLst/>
            </c:spPr>
            <c:extLst>
              <c:ext xmlns:c16="http://schemas.microsoft.com/office/drawing/2014/chart" uri="{C3380CC4-5D6E-409C-BE32-E72D297353CC}">
                <c16:uniqueId val="{00000011-9600-4E50-A6D9-DB5A272B2DE7}"/>
              </c:ext>
            </c:extLst>
          </c:dPt>
          <c:dPt>
            <c:idx val="31"/>
            <c:invertIfNegative val="0"/>
            <c:bubble3D val="0"/>
            <c:spPr>
              <a:solidFill>
                <a:srgbClr val="606868"/>
              </a:solidFill>
              <a:ln>
                <a:noFill/>
              </a:ln>
              <a:effectLst/>
            </c:spPr>
            <c:extLst>
              <c:ext xmlns:c16="http://schemas.microsoft.com/office/drawing/2014/chart" uri="{C3380CC4-5D6E-409C-BE32-E72D297353CC}">
                <c16:uniqueId val="{00000013-9600-4E50-A6D9-DB5A272B2DE7}"/>
              </c:ext>
            </c:extLst>
          </c:dPt>
          <c:dLbls>
            <c:dLbl>
              <c:idx val="0"/>
              <c:layout>
                <c:manualLayout>
                  <c:x val="-7.25925925925921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600-4E50-A6D9-DB5A272B2D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'F65'!$A$8:$A$38</c:f>
              <c:strCache>
                <c:ptCount val="31"/>
                <c:pt idx="0">
                  <c:v>Guerrero</c:v>
                </c:pt>
                <c:pt idx="1">
                  <c:v>Baja California Sur</c:v>
                </c:pt>
                <c:pt idx="2">
                  <c:v>Veracruz</c:v>
                </c:pt>
                <c:pt idx="3">
                  <c:v>Quintana Roo</c:v>
                </c:pt>
                <c:pt idx="4">
                  <c:v>Puebla</c:v>
                </c:pt>
                <c:pt idx="5">
                  <c:v>Oaxaca</c:v>
                </c:pt>
                <c:pt idx="6">
                  <c:v>Michoacán</c:v>
                </c:pt>
                <c:pt idx="7">
                  <c:v>Morelos</c:v>
                </c:pt>
                <c:pt idx="8">
                  <c:v>Zacatecas</c:v>
                </c:pt>
                <c:pt idx="9">
                  <c:v>Colima</c:v>
                </c:pt>
                <c:pt idx="10">
                  <c:v>Campeche</c:v>
                </c:pt>
                <c:pt idx="11">
                  <c:v>Chiapas</c:v>
                </c:pt>
                <c:pt idx="12">
                  <c:v>Nayarit</c:v>
                </c:pt>
                <c:pt idx="13">
                  <c:v>Tlaxcala</c:v>
                </c:pt>
                <c:pt idx="14">
                  <c:v>Durango</c:v>
                </c:pt>
                <c:pt idx="15">
                  <c:v>Hidalgo</c:v>
                </c:pt>
                <c:pt idx="16">
                  <c:v>Yucatán</c:v>
                </c:pt>
                <c:pt idx="17">
                  <c:v>Tabasco</c:v>
                </c:pt>
                <c:pt idx="18">
                  <c:v>San Luis Potosí</c:v>
                </c:pt>
                <c:pt idx="19">
                  <c:v>Coahuila</c:v>
                </c:pt>
                <c:pt idx="20">
                  <c:v>Aguascalientes</c:v>
                </c:pt>
                <c:pt idx="21">
                  <c:v>Tamaulipas</c:v>
                </c:pt>
                <c:pt idx="22">
                  <c:v>Estado de México</c:v>
                </c:pt>
                <c:pt idx="23">
                  <c:v>Querétaro</c:v>
                </c:pt>
                <c:pt idx="24">
                  <c:v>Sinaloa</c:v>
                </c:pt>
                <c:pt idx="25">
                  <c:v>Guanajuato</c:v>
                </c:pt>
                <c:pt idx="26">
                  <c:v>Chihuahua</c:v>
                </c:pt>
                <c:pt idx="27">
                  <c:v>Nuevo León</c:v>
                </c:pt>
                <c:pt idx="28">
                  <c:v>Jalisco</c:v>
                </c:pt>
                <c:pt idx="29">
                  <c:v>Sonora</c:v>
                </c:pt>
                <c:pt idx="30">
                  <c:v>Baja California</c:v>
                </c:pt>
              </c:strCache>
            </c:strRef>
          </c:cat>
          <c:val>
            <c:numRef>
              <c:f>'F65'!$D$8:$D$38</c:f>
              <c:numCache>
                <c:formatCode>#,##0</c:formatCode>
                <c:ptCount val="31"/>
                <c:pt idx="0">
                  <c:v>-3453</c:v>
                </c:pt>
                <c:pt idx="1">
                  <c:v>-2366</c:v>
                </c:pt>
                <c:pt idx="2">
                  <c:v>-2016</c:v>
                </c:pt>
                <c:pt idx="3">
                  <c:v>-2011</c:v>
                </c:pt>
                <c:pt idx="4">
                  <c:v>-694</c:v>
                </c:pt>
                <c:pt idx="5">
                  <c:v>-194</c:v>
                </c:pt>
                <c:pt idx="6">
                  <c:v>433</c:v>
                </c:pt>
                <c:pt idx="7">
                  <c:v>742</c:v>
                </c:pt>
                <c:pt idx="8">
                  <c:v>822</c:v>
                </c:pt>
                <c:pt idx="9">
                  <c:v>1075</c:v>
                </c:pt>
                <c:pt idx="10">
                  <c:v>1468</c:v>
                </c:pt>
                <c:pt idx="11">
                  <c:v>1564</c:v>
                </c:pt>
                <c:pt idx="12">
                  <c:v>2334</c:v>
                </c:pt>
                <c:pt idx="13">
                  <c:v>2629</c:v>
                </c:pt>
                <c:pt idx="14">
                  <c:v>2842</c:v>
                </c:pt>
                <c:pt idx="15">
                  <c:v>3566</c:v>
                </c:pt>
                <c:pt idx="16">
                  <c:v>3871</c:v>
                </c:pt>
                <c:pt idx="17">
                  <c:v>5094</c:v>
                </c:pt>
                <c:pt idx="18">
                  <c:v>6918</c:v>
                </c:pt>
                <c:pt idx="19">
                  <c:v>9016</c:v>
                </c:pt>
                <c:pt idx="20">
                  <c:v>9251</c:v>
                </c:pt>
                <c:pt idx="21">
                  <c:v>10268</c:v>
                </c:pt>
                <c:pt idx="22">
                  <c:v>10441</c:v>
                </c:pt>
                <c:pt idx="23">
                  <c:v>11210</c:v>
                </c:pt>
                <c:pt idx="24">
                  <c:v>11225</c:v>
                </c:pt>
                <c:pt idx="25">
                  <c:v>11734</c:v>
                </c:pt>
                <c:pt idx="26">
                  <c:v>12368</c:v>
                </c:pt>
                <c:pt idx="27">
                  <c:v>15776</c:v>
                </c:pt>
                <c:pt idx="28">
                  <c:v>20366</c:v>
                </c:pt>
                <c:pt idx="29">
                  <c:v>21960</c:v>
                </c:pt>
                <c:pt idx="30">
                  <c:v>26723</c:v>
                </c:pt>
              </c:numCache>
            </c:numRef>
          </c:val>
          <c:extLst>
            <c:ext xmlns:c16="http://schemas.microsoft.com/office/drawing/2014/chart" uri="{C3380CC4-5D6E-409C-BE32-E72D297353CC}">
              <c16:uniqueId val="{00000015-9600-4E50-A6D9-DB5A272B2DE7}"/>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50000"/>
          <c:min val="-18500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6"/>
            <c:invertIfNegative val="0"/>
            <c:bubble3D val="0"/>
            <c:extLst>
              <c:ext xmlns:c16="http://schemas.microsoft.com/office/drawing/2014/chart" uri="{C3380CC4-5D6E-409C-BE32-E72D297353CC}">
                <c16:uniqueId val="{00000000-F440-4510-98D4-5F12249BFD0B}"/>
              </c:ext>
            </c:extLst>
          </c:dPt>
          <c:dPt>
            <c:idx val="10"/>
            <c:invertIfNegative val="0"/>
            <c:bubble3D val="0"/>
            <c:spPr>
              <a:solidFill>
                <a:srgbClr val="C00000"/>
              </a:solidFill>
              <a:ln>
                <a:noFill/>
              </a:ln>
              <a:effectLst/>
            </c:spPr>
            <c:extLst>
              <c:ext xmlns:c16="http://schemas.microsoft.com/office/drawing/2014/chart" uri="{C3380CC4-5D6E-409C-BE32-E72D297353CC}">
                <c16:uniqueId val="{00000002-F440-4510-98D4-5F12249BFD0B}"/>
              </c:ext>
            </c:extLst>
          </c:dPt>
          <c:dPt>
            <c:idx val="12"/>
            <c:invertIfNegative val="0"/>
            <c:bubble3D val="0"/>
            <c:extLst>
              <c:ext xmlns:c16="http://schemas.microsoft.com/office/drawing/2014/chart" uri="{C3380CC4-5D6E-409C-BE32-E72D297353CC}">
                <c16:uniqueId val="{00000003-F440-4510-98D4-5F12249BFD0B}"/>
              </c:ext>
            </c:extLst>
          </c:dPt>
          <c:dPt>
            <c:idx val="13"/>
            <c:invertIfNegative val="0"/>
            <c:bubble3D val="0"/>
            <c:extLst>
              <c:ext xmlns:c16="http://schemas.microsoft.com/office/drawing/2014/chart" uri="{C3380CC4-5D6E-409C-BE32-E72D297353CC}">
                <c16:uniqueId val="{00000004-F440-4510-98D4-5F12249BFD0B}"/>
              </c:ext>
            </c:extLst>
          </c:dPt>
          <c:dPt>
            <c:idx val="16"/>
            <c:invertIfNegative val="0"/>
            <c:bubble3D val="0"/>
            <c:extLst>
              <c:ext xmlns:c16="http://schemas.microsoft.com/office/drawing/2014/chart" uri="{C3380CC4-5D6E-409C-BE32-E72D297353CC}">
                <c16:uniqueId val="{00000005-F440-4510-98D4-5F12249BFD0B}"/>
              </c:ext>
            </c:extLst>
          </c:dPt>
          <c:dPt>
            <c:idx val="17"/>
            <c:invertIfNegative val="0"/>
            <c:bubble3D val="0"/>
            <c:extLst>
              <c:ext xmlns:c16="http://schemas.microsoft.com/office/drawing/2014/chart" uri="{C3380CC4-5D6E-409C-BE32-E72D297353CC}">
                <c16:uniqueId val="{00000006-F440-4510-98D4-5F12249BFD0B}"/>
              </c:ext>
            </c:extLst>
          </c:dPt>
          <c:dPt>
            <c:idx val="18"/>
            <c:invertIfNegative val="0"/>
            <c:bubble3D val="0"/>
            <c:extLst>
              <c:ext xmlns:c16="http://schemas.microsoft.com/office/drawing/2014/chart" uri="{C3380CC4-5D6E-409C-BE32-E72D297353CC}">
                <c16:uniqueId val="{00000007-F440-4510-98D4-5F12249BFD0B}"/>
              </c:ext>
            </c:extLst>
          </c:dPt>
          <c:dPt>
            <c:idx val="21"/>
            <c:invertIfNegative val="0"/>
            <c:bubble3D val="0"/>
            <c:extLst>
              <c:ext xmlns:c16="http://schemas.microsoft.com/office/drawing/2014/chart" uri="{C3380CC4-5D6E-409C-BE32-E72D297353CC}">
                <c16:uniqueId val="{00000008-F440-4510-98D4-5F12249BFD0B}"/>
              </c:ext>
            </c:extLst>
          </c:dPt>
          <c:dPt>
            <c:idx val="22"/>
            <c:invertIfNegative val="0"/>
            <c:bubble3D val="0"/>
            <c:extLst>
              <c:ext xmlns:c16="http://schemas.microsoft.com/office/drawing/2014/chart" uri="{C3380CC4-5D6E-409C-BE32-E72D297353CC}">
                <c16:uniqueId val="{00000009-F440-4510-98D4-5F12249BFD0B}"/>
              </c:ext>
            </c:extLst>
          </c:dPt>
          <c:dPt>
            <c:idx val="23"/>
            <c:invertIfNegative val="0"/>
            <c:bubble3D val="0"/>
            <c:spPr>
              <a:solidFill>
                <a:srgbClr val="FFC000"/>
              </a:solidFill>
              <a:ln>
                <a:noFill/>
              </a:ln>
              <a:effectLst/>
            </c:spPr>
            <c:extLst>
              <c:ext xmlns:c16="http://schemas.microsoft.com/office/drawing/2014/chart" uri="{C3380CC4-5D6E-409C-BE32-E72D297353CC}">
                <c16:uniqueId val="{0000000B-F440-4510-98D4-5F12249BFD0B}"/>
              </c:ext>
            </c:extLst>
          </c:dPt>
          <c:dPt>
            <c:idx val="32"/>
            <c:invertIfNegative val="0"/>
            <c:bubble3D val="0"/>
            <c:extLst>
              <c:ext xmlns:c16="http://schemas.microsoft.com/office/drawing/2014/chart" uri="{C3380CC4-5D6E-409C-BE32-E72D297353CC}">
                <c16:uniqueId val="{0000000C-F440-4510-98D4-5F12249BFD0B}"/>
              </c:ext>
            </c:extLst>
          </c:dPt>
          <c:dLbls>
            <c:dLbl>
              <c:idx val="0"/>
              <c:layout>
                <c:manualLayout>
                  <c:x val="-1.28282828282828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440-4510-98D4-5F12249BFD0B}"/>
                </c:ext>
              </c:extLst>
            </c:dLbl>
            <c:dLbl>
              <c:idx val="23"/>
              <c:layout>
                <c:manualLayout>
                  <c:x val="2.5764309764309762E-3"/>
                  <c:y val="-1.9051380425788009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440-4510-98D4-5F12249BFD0B}"/>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'F66'!$A$7:$A$39</c:f>
              <c:strCache>
                <c:ptCount val="33"/>
                <c:pt idx="0">
                  <c:v>Guerrero</c:v>
                </c:pt>
                <c:pt idx="1">
                  <c:v>Baja California Sur</c:v>
                </c:pt>
                <c:pt idx="2">
                  <c:v>Ciudad de México</c:v>
                </c:pt>
                <c:pt idx="3">
                  <c:v>Quintana Roo</c:v>
                </c:pt>
                <c:pt idx="4">
                  <c:v>Veracruz</c:v>
                </c:pt>
                <c:pt idx="5">
                  <c:v>Puebla</c:v>
                </c:pt>
                <c:pt idx="6">
                  <c:v>Oaxaca</c:v>
                </c:pt>
                <c:pt idx="7">
                  <c:v>Michoacán</c:v>
                </c:pt>
                <c:pt idx="8">
                  <c:v>Morelos</c:v>
                </c:pt>
                <c:pt idx="9">
                  <c:v>Zacatecas</c:v>
                </c:pt>
                <c:pt idx="10">
                  <c:v>Estado de México</c:v>
                </c:pt>
                <c:pt idx="11">
                  <c:v>Chiapas</c:v>
                </c:pt>
                <c:pt idx="12">
                  <c:v>Colima</c:v>
                </c:pt>
                <c:pt idx="13">
                  <c:v>Nacional</c:v>
                </c:pt>
                <c:pt idx="14">
                  <c:v>Nuevo León</c:v>
                </c:pt>
                <c:pt idx="15">
                  <c:v>Yucatán</c:v>
                </c:pt>
                <c:pt idx="16">
                  <c:v>Jalisco</c:v>
                </c:pt>
                <c:pt idx="17">
                  <c:v>Campeche</c:v>
                </c:pt>
                <c:pt idx="18">
                  <c:v>Durango</c:v>
                </c:pt>
                <c:pt idx="19">
                  <c:v>Coahuila</c:v>
                </c:pt>
                <c:pt idx="20">
                  <c:v>Guanajuato</c:v>
                </c:pt>
                <c:pt idx="21">
                  <c:v>Chihuahua</c:v>
                </c:pt>
                <c:pt idx="22">
                  <c:v>Tamaulipas</c:v>
                </c:pt>
                <c:pt idx="23">
                  <c:v>Nayarit</c:v>
                </c:pt>
                <c:pt idx="24">
                  <c:v>San Luis Potosí</c:v>
                </c:pt>
                <c:pt idx="25">
                  <c:v>Hidalgo</c:v>
                </c:pt>
                <c:pt idx="26">
                  <c:v>Querétaro</c:v>
                </c:pt>
                <c:pt idx="27">
                  <c:v>Sinaloa</c:v>
                </c:pt>
                <c:pt idx="28">
                  <c:v>Tlaxcala</c:v>
                </c:pt>
                <c:pt idx="29">
                  <c:v>Baja California</c:v>
                </c:pt>
                <c:pt idx="30">
                  <c:v>Aguascalientes</c:v>
                </c:pt>
                <c:pt idx="31">
                  <c:v>Tabasco</c:v>
                </c:pt>
                <c:pt idx="32">
                  <c:v>Sonora</c:v>
                </c:pt>
              </c:strCache>
            </c:strRef>
          </c:cat>
          <c:val>
            <c:numRef>
              <c:f>'F66'!$D$7:$D$39</c:f>
              <c:numCache>
                <c:formatCode>0.00%</c:formatCode>
                <c:ptCount val="33"/>
                <c:pt idx="0">
                  <c:v>-2.35264459600329E-2</c:v>
                </c:pt>
                <c:pt idx="1">
                  <c:v>-1.3908483822422799E-2</c:v>
                </c:pt>
                <c:pt idx="2">
                  <c:v>-9.1650858156467896E-3</c:v>
                </c:pt>
                <c:pt idx="3">
                  <c:v>-5.4977951408348201E-3</c:v>
                </c:pt>
                <c:pt idx="4">
                  <c:v>-2.7799304465815399E-3</c:v>
                </c:pt>
                <c:pt idx="5">
                  <c:v>-1.1758148108615999E-3</c:v>
                </c:pt>
                <c:pt idx="6">
                  <c:v>-9.30281625978857E-4</c:v>
                </c:pt>
                <c:pt idx="7">
                  <c:v>9.3803753016663495E-4</c:v>
                </c:pt>
                <c:pt idx="8">
                  <c:v>3.6140822569017401E-3</c:v>
                </c:pt>
                <c:pt idx="9">
                  <c:v>4.3938422065426001E-3</c:v>
                </c:pt>
                <c:pt idx="10">
                  <c:v>6.55259301563005E-3</c:v>
                </c:pt>
                <c:pt idx="11">
                  <c:v>7.0621277594902204E-3</c:v>
                </c:pt>
                <c:pt idx="12">
                  <c:v>7.9076096950971807E-3</c:v>
                </c:pt>
                <c:pt idx="13">
                  <c:v>8.2536771510810496E-3</c:v>
                </c:pt>
                <c:pt idx="14">
                  <c:v>9.7965733106717395E-3</c:v>
                </c:pt>
                <c:pt idx="15">
                  <c:v>1.06215135725438E-2</c:v>
                </c:pt>
                <c:pt idx="16">
                  <c:v>1.1439214499033E-2</c:v>
                </c:pt>
                <c:pt idx="17">
                  <c:v>1.1675720387175801E-2</c:v>
                </c:pt>
                <c:pt idx="18">
                  <c:v>1.18844506891476E-2</c:v>
                </c:pt>
                <c:pt idx="19">
                  <c:v>1.19027344869058E-2</c:v>
                </c:pt>
                <c:pt idx="20">
                  <c:v>1.20547033273199E-2</c:v>
                </c:pt>
                <c:pt idx="21">
                  <c:v>1.36875632197646E-2</c:v>
                </c:pt>
                <c:pt idx="22">
                  <c:v>1.5267584188801701E-2</c:v>
                </c:pt>
                <c:pt idx="23">
                  <c:v>1.5614442355680099E-2</c:v>
                </c:pt>
                <c:pt idx="24">
                  <c:v>1.5704845164937101E-2</c:v>
                </c:pt>
                <c:pt idx="25">
                  <c:v>1.6320440825816199E-2</c:v>
                </c:pt>
                <c:pt idx="26">
                  <c:v>1.88246436583956E-2</c:v>
                </c:pt>
                <c:pt idx="27">
                  <c:v>1.9689528152955701E-2</c:v>
                </c:pt>
                <c:pt idx="28">
                  <c:v>2.6540274791281699E-2</c:v>
                </c:pt>
                <c:pt idx="29">
                  <c:v>2.8303045836890299E-2</c:v>
                </c:pt>
                <c:pt idx="30">
                  <c:v>2.8781298222908099E-2</c:v>
                </c:pt>
                <c:pt idx="31">
                  <c:v>2.9240068192385199E-2</c:v>
                </c:pt>
                <c:pt idx="32">
                  <c:v>3.81491081169349E-2</c:v>
                </c:pt>
              </c:numCache>
            </c:numRef>
          </c:val>
          <c:extLst>
            <c:ext xmlns:c16="http://schemas.microsoft.com/office/drawing/2014/chart" uri="{C3380CC4-5D6E-409C-BE32-E72D297353CC}">
              <c16:uniqueId val="{0000000E-F440-4510-98D4-5F12249BFD0B}"/>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in val="-0.27"/>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'F4'!$E$6</c:f>
              <c:strCache>
                <c:ptCount val="1"/>
                <c:pt idx="0">
                  <c:v>Jalisco</c:v>
                </c:pt>
              </c:strCache>
            </c:strRef>
          </c:tx>
          <c:spPr>
            <a:solidFill>
              <a:srgbClr val="FABB28"/>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'F4'!$F$5:$G$5</c:f>
              <c:strCache>
                <c:ptCount val="2"/>
                <c:pt idx="0">
                  <c:v>Formales</c:v>
                </c:pt>
                <c:pt idx="1">
                  <c:v>Informales</c:v>
                </c:pt>
              </c:strCache>
            </c:strRef>
          </c:cat>
          <c:val>
            <c:numRef>
              <c:f>'F4'!$F$6:$G$6</c:f>
              <c:numCache>
                <c:formatCode>0.0%</c:formatCode>
                <c:ptCount val="2"/>
                <c:pt idx="0">
                  <c:v>0.85179922182575296</c:v>
                </c:pt>
                <c:pt idx="1">
                  <c:v>0.79440519997983983</c:v>
                </c:pt>
              </c:numCache>
            </c:numRef>
          </c:val>
          <c:extLst>
            <c:ext xmlns:c16="http://schemas.microsoft.com/office/drawing/2014/chart" uri="{C3380CC4-5D6E-409C-BE32-E72D297353CC}">
              <c16:uniqueId val="{00000000-6FBB-4577-9640-63E21F06139B}"/>
            </c:ext>
          </c:extLst>
        </c:ser>
        <c:ser>
          <c:idx val="1"/>
          <c:order val="1"/>
          <c:tx>
            <c:strRef>
              <c:f>'F4'!$E$7</c:f>
              <c:strCache>
                <c:ptCount val="1"/>
                <c:pt idx="0">
                  <c:v>Nacional</c:v>
                </c:pt>
              </c:strCache>
            </c:strRef>
          </c:tx>
          <c:spPr>
            <a:solidFill>
              <a:srgbClr val="7C868D"/>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'F4'!$F$5:$G$5</c:f>
              <c:strCache>
                <c:ptCount val="2"/>
                <c:pt idx="0">
                  <c:v>Formales</c:v>
                </c:pt>
                <c:pt idx="1">
                  <c:v>Informales</c:v>
                </c:pt>
              </c:strCache>
            </c:strRef>
          </c:cat>
          <c:val>
            <c:numRef>
              <c:f>'F4'!$F$7:$G$7</c:f>
              <c:numCache>
                <c:formatCode>0.0%</c:formatCode>
                <c:ptCount val="2"/>
                <c:pt idx="0">
                  <c:v>0.82150577476552167</c:v>
                </c:pt>
                <c:pt idx="1">
                  <c:v>0.78195282508348996</c:v>
                </c:pt>
              </c:numCache>
            </c:numRef>
          </c:val>
          <c:extLst>
            <c:ext xmlns:c16="http://schemas.microsoft.com/office/drawing/2014/chart" uri="{C3380CC4-5D6E-409C-BE32-E72D297353CC}">
              <c16:uniqueId val="{00000001-6FBB-4577-9640-63E21F06139B}"/>
            </c:ext>
          </c:extLst>
        </c:ser>
        <c:dLbls>
          <c:dLblPos val="outEnd"/>
          <c:showLegendKey val="0"/>
          <c:showVal val="1"/>
          <c:showCatName val="0"/>
          <c:showSerName val="0"/>
          <c:showPercent val="0"/>
          <c:showBubbleSize val="0"/>
        </c:dLbls>
        <c:gapWidth val="75"/>
        <c:overlap val="-27"/>
        <c:axId val="422947824"/>
        <c:axId val="422948152"/>
      </c:barChart>
      <c:catAx>
        <c:axId val="42294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22948152"/>
        <c:crosses val="autoZero"/>
        <c:auto val="1"/>
        <c:lblAlgn val="ctr"/>
        <c:lblOffset val="100"/>
        <c:noMultiLvlLbl val="0"/>
      </c:catAx>
      <c:valAx>
        <c:axId val="422948152"/>
        <c:scaling>
          <c:orientation val="minMax"/>
        </c:scaling>
        <c:delete val="1"/>
        <c:axPos val="l"/>
        <c:numFmt formatCode="0.0%" sourceLinked="1"/>
        <c:majorTickMark val="none"/>
        <c:minorTickMark val="none"/>
        <c:tickLblPos val="nextTo"/>
        <c:crossAx val="42294782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chemeClr val="tx1">
              <a:lumMod val="65000"/>
              <a:lumOff val="35000"/>
            </a:schemeClr>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'F67'!$G$6</c:f>
              <c:strCache>
                <c:ptCount val="1"/>
                <c:pt idx="0">
                  <c:v>Permanentes</c:v>
                </c:pt>
              </c:strCache>
            </c:strRef>
          </c:tx>
          <c:spPr>
            <a:solidFill>
              <a:srgbClr val="FFC000"/>
            </a:solidFill>
            <a:ln>
              <a:noFill/>
            </a:ln>
            <a:effectLst/>
          </c:spPr>
          <c:invertIfNegative val="0"/>
          <c:dLbls>
            <c:dLbl>
              <c:idx val="0"/>
              <c:layout>
                <c:manualLayout>
                  <c:x val="6.809191570713174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CE-4C33-8E3C-6EDF8DADD8E7}"/>
                </c:ext>
              </c:extLst>
            </c:dLbl>
            <c:dLbl>
              <c:idx val="1"/>
              <c:layout>
                <c:manualLayout>
                  <c:x val="2.9768547017337423E-2"/>
                  <c:y val="-1.45023105284016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CE-4C33-8E3C-6EDF8DADD8E7}"/>
                </c:ext>
              </c:extLst>
            </c:dLbl>
            <c:dLbl>
              <c:idx val="3"/>
              <c:layout>
                <c:manualLayout>
                  <c:x val="-2.553499775398504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CE-4C33-8E3C-6EDF8DADD8E7}"/>
                </c:ext>
              </c:extLst>
            </c:dLbl>
            <c:dLbl>
              <c:idx val="4"/>
              <c:layout>
                <c:manualLayout>
                  <c:x val="-2.005290613169664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CE-4C33-8E3C-6EDF8DADD8E7}"/>
                </c:ext>
              </c:extLst>
            </c:dLbl>
            <c:dLbl>
              <c:idx val="5"/>
              <c:layout>
                <c:manualLayout>
                  <c:x val="-2.486799935266375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CE-4C33-8E3C-6EDF8DADD8E7}"/>
                </c:ext>
              </c:extLst>
            </c:dLbl>
            <c:dLbl>
              <c:idx val="6"/>
              <c:layout>
                <c:manualLayout>
                  <c:x val="-3.0584674766437194E-2"/>
                  <c:y val="-1.45023105284016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CE-4C33-8E3C-6EDF8DADD8E7}"/>
                </c:ext>
              </c:extLst>
            </c:dLbl>
            <c:dLbl>
              <c:idx val="7"/>
              <c:layout>
                <c:manualLayout>
                  <c:x val="-2.686324717811284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CE-4C33-8E3C-6EDF8DADD8E7}"/>
                </c:ext>
              </c:extLst>
            </c:dLbl>
            <c:dLbl>
              <c:idx val="8"/>
              <c:layout>
                <c:manualLayout>
                  <c:x val="-2.76104063850350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6CE-4C33-8E3C-6EDF8DADD8E7}"/>
                </c:ext>
              </c:extLst>
            </c:dLbl>
            <c:dLbl>
              <c:idx val="9"/>
              <c:layout>
                <c:manualLayout>
                  <c:x val="-2.1973740530059616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6CE-4C33-8E3C-6EDF8DADD8E7}"/>
                </c:ext>
              </c:extLst>
            </c:dLbl>
            <c:dLbl>
              <c:idx val="10"/>
              <c:layout>
                <c:manualLayout>
                  <c:x val="-4.1547345542983588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6CE-4C33-8E3C-6EDF8DADD8E7}"/>
                </c:ext>
              </c:extLst>
            </c:dLbl>
            <c:dLbl>
              <c:idx val="11"/>
              <c:layout>
                <c:manualLayout>
                  <c:x val="-2.639377710153658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6CE-4C33-8E3C-6EDF8DADD8E7}"/>
                </c:ext>
              </c:extLst>
            </c:dLbl>
            <c:dLbl>
              <c:idx val="12"/>
              <c:layout>
                <c:manualLayout>
                  <c:x val="5.031497146729054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6CE-4C33-8E3C-6EDF8DADD8E7}"/>
                </c:ext>
              </c:extLst>
            </c:dLbl>
            <c:dLbl>
              <c:idx val="13"/>
              <c:layout>
                <c:manualLayout>
                  <c:x val="4.4100089084366911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6CE-4C33-8E3C-6EDF8DADD8E7}"/>
                </c:ext>
              </c:extLst>
            </c:dLbl>
            <c:dLbl>
              <c:idx val="14"/>
              <c:layout>
                <c:manualLayout>
                  <c:x val="-3.6805153281072589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6CE-4C33-8E3C-6EDF8DADD8E7}"/>
                </c:ext>
              </c:extLst>
            </c:dLbl>
            <c:dLbl>
              <c:idx val="15"/>
              <c:layout>
                <c:manualLayout>
                  <c:x val="5.98819367455619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6CE-4C33-8E3C-6EDF8DADD8E7}"/>
                </c:ext>
              </c:extLst>
            </c:dLbl>
            <c:dLbl>
              <c:idx val="16"/>
              <c:layout>
                <c:manualLayout>
                  <c:x val="-4.438700426969725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6CE-4C33-8E3C-6EDF8DADD8E7}"/>
                </c:ext>
              </c:extLst>
            </c:dLbl>
            <c:dLbl>
              <c:idx val="17"/>
              <c:layout>
                <c:manualLayout>
                  <c:x val="-4.625354106577572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6CE-4C33-8E3C-6EDF8DADD8E7}"/>
                </c:ext>
              </c:extLst>
            </c:dLbl>
            <c:dLbl>
              <c:idx val="18"/>
              <c:layout>
                <c:manualLayout>
                  <c:x val="-4.1003462039321141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6CE-4C33-8E3C-6EDF8DADD8E7}"/>
                </c:ext>
              </c:extLst>
            </c:dLbl>
            <c:dLbl>
              <c:idx val="19"/>
              <c:layout>
                <c:manualLayout>
                  <c:x val="-5.58490919898180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6CE-4C33-8E3C-6EDF8DADD8E7}"/>
                </c:ext>
              </c:extLst>
            </c:dLbl>
            <c:dLbl>
              <c:idx val="20"/>
              <c:layout>
                <c:manualLayout>
                  <c:x val="-5.812777632412794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6CE-4C33-8E3C-6EDF8DADD8E7}"/>
                </c:ext>
              </c:extLst>
            </c:dLbl>
            <c:dLbl>
              <c:idx val="21"/>
              <c:layout>
                <c:manualLayout>
                  <c:x val="-5.3398742534079689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6CE-4C33-8E3C-6EDF8DADD8E7}"/>
                </c:ext>
              </c:extLst>
            </c:dLbl>
            <c:dLbl>
              <c:idx val="22"/>
              <c:layout>
                <c:manualLayout>
                  <c:x val="-4.4810797811761255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6CE-4C33-8E3C-6EDF8DADD8E7}"/>
                </c:ext>
              </c:extLst>
            </c:dLbl>
            <c:dLbl>
              <c:idx val="23"/>
              <c:layout>
                <c:manualLayout>
                  <c:x val="-5.9467520505285316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6CE-4C33-8E3C-6EDF8DADD8E7}"/>
                </c:ext>
              </c:extLst>
            </c:dLbl>
            <c:dLbl>
              <c:idx val="24"/>
              <c:layout>
                <c:manualLayout>
                  <c:x val="-7.583333207294330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6CE-4C33-8E3C-6EDF8DADD8E7}"/>
                </c:ext>
              </c:extLst>
            </c:dLbl>
            <c:dLbl>
              <c:idx val="25"/>
              <c:layout>
                <c:manualLayout>
                  <c:x val="-7.510039006550499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6CE-4C33-8E3C-6EDF8DADD8E7}"/>
                </c:ext>
              </c:extLst>
            </c:dLbl>
            <c:dLbl>
              <c:idx val="26"/>
              <c:layout>
                <c:manualLayout>
                  <c:x val="0.1205297873016208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6CE-4C33-8E3C-6EDF8DADD8E7}"/>
                </c:ext>
              </c:extLst>
            </c:dLbl>
            <c:dLbl>
              <c:idx val="27"/>
              <c:layout>
                <c:manualLayout>
                  <c:x val="-7.57731358453410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6CE-4C33-8E3C-6EDF8DADD8E7}"/>
                </c:ext>
              </c:extLst>
            </c:dLbl>
            <c:dLbl>
              <c:idx val="28"/>
              <c:layout>
                <c:manualLayout>
                  <c:x val="-9.465811416411185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6CE-4C33-8E3C-6EDF8DADD8E7}"/>
                </c:ext>
              </c:extLst>
            </c:dLbl>
            <c:dLbl>
              <c:idx val="29"/>
              <c:layout>
                <c:manualLayout>
                  <c:x val="-0.10468592845118736"/>
                  <c:y val="-9.0639440802510357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6CE-4C33-8E3C-6EDF8DADD8E7}"/>
                </c:ext>
              </c:extLst>
            </c:dLbl>
            <c:dLbl>
              <c:idx val="30"/>
              <c:layout>
                <c:manualLayout>
                  <c:x val="-0.1608940803513766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6CE-4C33-8E3C-6EDF8DADD8E7}"/>
                </c:ext>
              </c:extLst>
            </c:dLbl>
            <c:dLbl>
              <c:idx val="31"/>
              <c:layout>
                <c:manualLayout>
                  <c:x val="-6.4185210785107027E-2"/>
                  <c:y val="-4.5319720401255178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6CE-4C33-8E3C-6EDF8DADD8E7}"/>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'F67'!$A$7:$A$38</c:f>
              <c:strCache>
                <c:ptCount val="32"/>
                <c:pt idx="0">
                  <c:v>Ciudad de México</c:v>
                </c:pt>
                <c:pt idx="1">
                  <c:v>Baja California Sur</c:v>
                </c:pt>
                <c:pt idx="2">
                  <c:v>Guerrero</c:v>
                </c:pt>
                <c:pt idx="3">
                  <c:v>Morelos</c:v>
                </c:pt>
                <c:pt idx="4">
                  <c:v>Colima</c:v>
                </c:pt>
                <c:pt idx="5">
                  <c:v>Durango</c:v>
                </c:pt>
                <c:pt idx="6">
                  <c:v>Quintana Roo</c:v>
                </c:pt>
                <c:pt idx="7">
                  <c:v>Campeche</c:v>
                </c:pt>
                <c:pt idx="8">
                  <c:v>Oaxaca</c:v>
                </c:pt>
                <c:pt idx="9">
                  <c:v>Hidalgo</c:v>
                </c:pt>
                <c:pt idx="10">
                  <c:v>Nayarit</c:v>
                </c:pt>
                <c:pt idx="11">
                  <c:v>Zacatecas</c:v>
                </c:pt>
                <c:pt idx="12">
                  <c:v>Veracruz</c:v>
                </c:pt>
                <c:pt idx="13">
                  <c:v>Aguascalientes</c:v>
                </c:pt>
                <c:pt idx="14">
                  <c:v>Tlaxcala</c:v>
                </c:pt>
                <c:pt idx="15">
                  <c:v>Chihuahua</c:v>
                </c:pt>
                <c:pt idx="16">
                  <c:v>Michoacán</c:v>
                </c:pt>
                <c:pt idx="17">
                  <c:v>San Luis Potosí</c:v>
                </c:pt>
                <c:pt idx="18">
                  <c:v>Puebla</c:v>
                </c:pt>
                <c:pt idx="19">
                  <c:v>Coahuila</c:v>
                </c:pt>
                <c:pt idx="20">
                  <c:v>Yucatán</c:v>
                </c:pt>
                <c:pt idx="21">
                  <c:v>Tabasco</c:v>
                </c:pt>
                <c:pt idx="22">
                  <c:v>Sinaloa</c:v>
                </c:pt>
                <c:pt idx="23">
                  <c:v>Chiapas</c:v>
                </c:pt>
                <c:pt idx="24">
                  <c:v>Tamaulipas</c:v>
                </c:pt>
                <c:pt idx="25">
                  <c:v>Querétaro</c:v>
                </c:pt>
                <c:pt idx="26">
                  <c:v>Baja California</c:v>
                </c:pt>
                <c:pt idx="27">
                  <c:v>Nuevo León</c:v>
                </c:pt>
                <c:pt idx="28">
                  <c:v>Guanajuato</c:v>
                </c:pt>
                <c:pt idx="29">
                  <c:v>Estado de México</c:v>
                </c:pt>
                <c:pt idx="30">
                  <c:v>Jalisco</c:v>
                </c:pt>
                <c:pt idx="31">
                  <c:v>Sonora</c:v>
                </c:pt>
              </c:strCache>
            </c:strRef>
          </c:cat>
          <c:val>
            <c:numRef>
              <c:f>'F67'!$G$7:$G$38</c:f>
              <c:numCache>
                <c:formatCode>#,##0</c:formatCode>
                <c:ptCount val="32"/>
                <c:pt idx="0">
                  <c:v>3785</c:v>
                </c:pt>
                <c:pt idx="1">
                  <c:v>533</c:v>
                </c:pt>
                <c:pt idx="2">
                  <c:v>393</c:v>
                </c:pt>
                <c:pt idx="3">
                  <c:v>498</c:v>
                </c:pt>
                <c:pt idx="4">
                  <c:v>187</c:v>
                </c:pt>
                <c:pt idx="5">
                  <c:v>272</c:v>
                </c:pt>
                <c:pt idx="6">
                  <c:v>939</c:v>
                </c:pt>
                <c:pt idx="7">
                  <c:v>614</c:v>
                </c:pt>
                <c:pt idx="8">
                  <c:v>847</c:v>
                </c:pt>
                <c:pt idx="9">
                  <c:v>187</c:v>
                </c:pt>
                <c:pt idx="10">
                  <c:v>1282</c:v>
                </c:pt>
                <c:pt idx="11">
                  <c:v>573</c:v>
                </c:pt>
                <c:pt idx="12">
                  <c:v>1647</c:v>
                </c:pt>
                <c:pt idx="13">
                  <c:v>2022</c:v>
                </c:pt>
                <c:pt idx="14">
                  <c:v>979</c:v>
                </c:pt>
                <c:pt idx="15">
                  <c:v>2489</c:v>
                </c:pt>
                <c:pt idx="16">
                  <c:v>1530</c:v>
                </c:pt>
                <c:pt idx="17">
                  <c:v>1693</c:v>
                </c:pt>
                <c:pt idx="18">
                  <c:v>1570</c:v>
                </c:pt>
                <c:pt idx="19">
                  <c:v>2531</c:v>
                </c:pt>
                <c:pt idx="20">
                  <c:v>2730</c:v>
                </c:pt>
                <c:pt idx="21">
                  <c:v>2317</c:v>
                </c:pt>
                <c:pt idx="22">
                  <c:v>1567</c:v>
                </c:pt>
                <c:pt idx="23">
                  <c:v>2847</c:v>
                </c:pt>
                <c:pt idx="24">
                  <c:v>4444</c:v>
                </c:pt>
                <c:pt idx="25">
                  <c:v>4380</c:v>
                </c:pt>
                <c:pt idx="26">
                  <c:v>8264</c:v>
                </c:pt>
                <c:pt idx="27">
                  <c:v>4271</c:v>
                </c:pt>
                <c:pt idx="28">
                  <c:v>6088</c:v>
                </c:pt>
                <c:pt idx="29">
                  <c:v>6796</c:v>
                </c:pt>
                <c:pt idx="30">
                  <c:v>11407</c:v>
                </c:pt>
                <c:pt idx="31">
                  <c:v>3259</c:v>
                </c:pt>
              </c:numCache>
            </c:numRef>
          </c:val>
          <c:extLst>
            <c:ext xmlns:c16="http://schemas.microsoft.com/office/drawing/2014/chart" uri="{C3380CC4-5D6E-409C-BE32-E72D297353CC}">
              <c16:uniqueId val="{0000001F-D6CE-4C33-8E3C-6EDF8DADD8E7}"/>
            </c:ext>
          </c:extLst>
        </c:ser>
        <c:ser>
          <c:idx val="1"/>
          <c:order val="1"/>
          <c:tx>
            <c:strRef>
              <c:f>'F67'!$H$6</c:f>
              <c:strCache>
                <c:ptCount val="1"/>
                <c:pt idx="0">
                  <c:v>Eventuales</c:v>
                </c:pt>
              </c:strCache>
            </c:strRef>
          </c:tx>
          <c:spPr>
            <a:solidFill>
              <a:srgbClr val="7C878E"/>
            </a:solidFill>
            <a:ln>
              <a:noFill/>
            </a:ln>
            <a:effectLst/>
          </c:spPr>
          <c:invertIfNegative val="0"/>
          <c:dLbls>
            <c:dLbl>
              <c:idx val="0"/>
              <c:layout>
                <c:manualLayout>
                  <c:x val="-8.239956077928406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6CE-4C33-8E3C-6EDF8DADD8E7}"/>
                </c:ext>
              </c:extLst>
            </c:dLbl>
            <c:dLbl>
              <c:idx val="1"/>
              <c:layout>
                <c:manualLayout>
                  <c:x val="-2.6863095931309821E-2"/>
                  <c:y val="1.45023105284016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6CE-4C33-8E3C-6EDF8DADD8E7}"/>
                </c:ext>
              </c:extLst>
            </c:dLbl>
            <c:dLbl>
              <c:idx val="3"/>
              <c:layout>
                <c:manualLayout>
                  <c:x val="1.305940520682237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6CE-4C33-8E3C-6EDF8DADD8E7}"/>
                </c:ext>
              </c:extLst>
            </c:dLbl>
            <c:dLbl>
              <c:idx val="4"/>
              <c:layout>
                <c:manualLayout>
                  <c:x val="2.1576112684918124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6CE-4C33-8E3C-6EDF8DADD8E7}"/>
                </c:ext>
              </c:extLst>
            </c:dLbl>
            <c:dLbl>
              <c:idx val="5"/>
              <c:layout>
                <c:manualLayout>
                  <c:x val="2.67029255669107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6CE-4C33-8E3C-6EDF8DADD8E7}"/>
                </c:ext>
              </c:extLst>
            </c:dLbl>
            <c:dLbl>
              <c:idx val="6"/>
              <c:layout>
                <c:manualLayout>
                  <c:x val="2.0562607857876333E-2"/>
                  <c:y val="-1.45023105284016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6CE-4C33-8E3C-6EDF8DADD8E7}"/>
                </c:ext>
              </c:extLst>
            </c:dLbl>
            <c:dLbl>
              <c:idx val="7"/>
              <c:layout>
                <c:manualLayout>
                  <c:x val="2.405792147568480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6CE-4C33-8E3C-6EDF8DADD8E7}"/>
                </c:ext>
              </c:extLst>
            </c:dLbl>
            <c:dLbl>
              <c:idx val="8"/>
              <c:layout>
                <c:manualLayout>
                  <c:x val="2.1939558752576867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6CE-4C33-8E3C-6EDF8DADD8E7}"/>
                </c:ext>
              </c:extLst>
            </c:dLbl>
            <c:dLbl>
              <c:idx val="9"/>
              <c:layout>
                <c:manualLayout>
                  <c:x val="3.5499893371003802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6CE-4C33-8E3C-6EDF8DADD8E7}"/>
                </c:ext>
              </c:extLst>
            </c:dLbl>
            <c:dLbl>
              <c:idx val="10"/>
              <c:layout>
                <c:manualLayout>
                  <c:x val="1.5315251273876129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6CE-4C33-8E3C-6EDF8DADD8E7}"/>
                </c:ext>
              </c:extLst>
            </c:dLbl>
            <c:dLbl>
              <c:idx val="11"/>
              <c:layout>
                <c:manualLayout>
                  <c:x val="2.94167469535112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6CE-4C33-8E3C-6EDF8DADD8E7}"/>
                </c:ext>
              </c:extLst>
            </c:dLbl>
            <c:dLbl>
              <c:idx val="14"/>
              <c:layout>
                <c:manualLayout>
                  <c:x val="4.0173268337540514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6CE-4C33-8E3C-6EDF8DADD8E7}"/>
                </c:ext>
              </c:extLst>
            </c:dLbl>
            <c:dLbl>
              <c:idx val="16"/>
              <c:layout>
                <c:manualLayout>
                  <c:x val="4.28212973648269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6CE-4C33-8E3C-6EDF8DADD8E7}"/>
                </c:ext>
              </c:extLst>
            </c:dLbl>
            <c:dLbl>
              <c:idx val="17"/>
              <c:layout>
                <c:manualLayout>
                  <c:x val="3.6175512840097346E-2"/>
                  <c:y val="-7.2511552642008285E-17"/>
                </c:manualLayout>
              </c:layout>
              <c:tx>
                <c:rich>
                  <a:bodyPr/>
                  <a:lstStyle/>
                  <a:p>
                    <a:r>
                      <a:rPr lang="en-US"/>
                      <a:t>211</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6CE-4C33-8E3C-6EDF8DADD8E7}"/>
                </c:ext>
              </c:extLst>
            </c:dLbl>
            <c:dLbl>
              <c:idx val="18"/>
              <c:layout>
                <c:manualLayout>
                  <c:x val="4.1315484193952853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6CE-4C33-8E3C-6EDF8DADD8E7}"/>
                </c:ext>
              </c:extLst>
            </c:dLbl>
            <c:dLbl>
              <c:idx val="19"/>
              <c:layout>
                <c:manualLayout>
                  <c:x val="2.694915536222846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6CE-4C33-8E3C-6EDF8DADD8E7}"/>
                </c:ext>
              </c:extLst>
            </c:dLbl>
            <c:dLbl>
              <c:idx val="20"/>
              <c:layout>
                <c:manualLayout>
                  <c:x val="3.792044720654717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D6CE-4C33-8E3C-6EDF8DADD8E7}"/>
                </c:ext>
              </c:extLst>
            </c:dLbl>
            <c:dLbl>
              <c:idx val="21"/>
              <c:layout>
                <c:manualLayout>
                  <c:x val="4.5520750305140426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D6CE-4C33-8E3C-6EDF8DADD8E7}"/>
                </c:ext>
              </c:extLst>
            </c:dLbl>
            <c:dLbl>
              <c:idx val="22"/>
              <c:layout>
                <c:manualLayout>
                  <c:x val="5.1767092023092362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6CE-4C33-8E3C-6EDF8DADD8E7}"/>
                </c:ext>
              </c:extLst>
            </c:dLbl>
            <c:dLbl>
              <c:idx val="23"/>
              <c:layout>
                <c:manualLayout>
                  <c:x val="3.8106480774262631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D6CE-4C33-8E3C-6EDF8DADD8E7}"/>
                </c:ext>
              </c:extLst>
            </c:dLbl>
            <c:dLbl>
              <c:idx val="24"/>
              <c:layout>
                <c:manualLayout>
                  <c:x val="3.738215983459642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D6CE-4C33-8E3C-6EDF8DADD8E7}"/>
                </c:ext>
              </c:extLst>
            </c:dLbl>
            <c:dLbl>
              <c:idx val="25"/>
              <c:layout>
                <c:manualLayout>
                  <c:x val="4.82059860459699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D6CE-4C33-8E3C-6EDF8DADD8E7}"/>
                </c:ext>
              </c:extLst>
            </c:dLbl>
            <c:dLbl>
              <c:idx val="26"/>
              <c:layout>
                <c:manualLayout>
                  <c:x val="-4.738955580326424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D6CE-4C33-8E3C-6EDF8DADD8E7}"/>
                </c:ext>
              </c:extLst>
            </c:dLbl>
            <c:dLbl>
              <c:idx val="27"/>
              <c:layout>
                <c:manualLayout>
                  <c:x val="5.464970484186390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D6CE-4C33-8E3C-6EDF8DADD8E7}"/>
                </c:ext>
              </c:extLst>
            </c:dLbl>
            <c:dLbl>
              <c:idx val="28"/>
              <c:layout>
                <c:manualLayout>
                  <c:x val="3.325433208655551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D6CE-4C33-8E3C-6EDF8DADD8E7}"/>
                </c:ext>
              </c:extLst>
            </c:dLbl>
            <c:dLbl>
              <c:idx val="29"/>
              <c:layout>
                <c:manualLayout>
                  <c:x val="5.5099210340441358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D6CE-4C33-8E3C-6EDF8DADD8E7}"/>
                </c:ext>
              </c:extLst>
            </c:dLbl>
            <c:dLbl>
              <c:idx val="30"/>
              <c:layout>
                <c:manualLayout>
                  <c:x val="4.826315733751177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D6CE-4C33-8E3C-6EDF8DADD8E7}"/>
                </c:ext>
              </c:extLst>
            </c:dLbl>
            <c:dLbl>
              <c:idx val="31"/>
              <c:layout>
                <c:manualLayout>
                  <c:x val="0.15003894605177784"/>
                  <c:y val="-4.5319720401255178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D6CE-4C33-8E3C-6EDF8DADD8E7}"/>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'F67'!$A$7:$A$38</c:f>
              <c:strCache>
                <c:ptCount val="32"/>
                <c:pt idx="0">
                  <c:v>Ciudad de México</c:v>
                </c:pt>
                <c:pt idx="1">
                  <c:v>Baja California Sur</c:v>
                </c:pt>
                <c:pt idx="2">
                  <c:v>Guerrero</c:v>
                </c:pt>
                <c:pt idx="3">
                  <c:v>Morelos</c:v>
                </c:pt>
                <c:pt idx="4">
                  <c:v>Colima</c:v>
                </c:pt>
                <c:pt idx="5">
                  <c:v>Durango</c:v>
                </c:pt>
                <c:pt idx="6">
                  <c:v>Quintana Roo</c:v>
                </c:pt>
                <c:pt idx="7">
                  <c:v>Campeche</c:v>
                </c:pt>
                <c:pt idx="8">
                  <c:v>Oaxaca</c:v>
                </c:pt>
                <c:pt idx="9">
                  <c:v>Hidalgo</c:v>
                </c:pt>
                <c:pt idx="10">
                  <c:v>Nayarit</c:v>
                </c:pt>
                <c:pt idx="11">
                  <c:v>Zacatecas</c:v>
                </c:pt>
                <c:pt idx="12">
                  <c:v>Veracruz</c:v>
                </c:pt>
                <c:pt idx="13">
                  <c:v>Aguascalientes</c:v>
                </c:pt>
                <c:pt idx="14">
                  <c:v>Tlaxcala</c:v>
                </c:pt>
                <c:pt idx="15">
                  <c:v>Chihuahua</c:v>
                </c:pt>
                <c:pt idx="16">
                  <c:v>Michoacán</c:v>
                </c:pt>
                <c:pt idx="17">
                  <c:v>San Luis Potosí</c:v>
                </c:pt>
                <c:pt idx="18">
                  <c:v>Puebla</c:v>
                </c:pt>
                <c:pt idx="19">
                  <c:v>Coahuila</c:v>
                </c:pt>
                <c:pt idx="20">
                  <c:v>Yucatán</c:v>
                </c:pt>
                <c:pt idx="21">
                  <c:v>Tabasco</c:v>
                </c:pt>
                <c:pt idx="22">
                  <c:v>Sinaloa</c:v>
                </c:pt>
                <c:pt idx="23">
                  <c:v>Chiapas</c:v>
                </c:pt>
                <c:pt idx="24">
                  <c:v>Tamaulipas</c:v>
                </c:pt>
                <c:pt idx="25">
                  <c:v>Querétaro</c:v>
                </c:pt>
                <c:pt idx="26">
                  <c:v>Baja California</c:v>
                </c:pt>
                <c:pt idx="27">
                  <c:v>Nuevo León</c:v>
                </c:pt>
                <c:pt idx="28">
                  <c:v>Guanajuato</c:v>
                </c:pt>
                <c:pt idx="29">
                  <c:v>Estado de México</c:v>
                </c:pt>
                <c:pt idx="30">
                  <c:v>Jalisco</c:v>
                </c:pt>
                <c:pt idx="31">
                  <c:v>Sonora</c:v>
                </c:pt>
              </c:strCache>
            </c:strRef>
          </c:cat>
          <c:val>
            <c:numRef>
              <c:f>'F67'!$H$7:$H$38</c:f>
              <c:numCache>
                <c:formatCode>#,##0</c:formatCode>
                <c:ptCount val="32"/>
                <c:pt idx="0">
                  <c:v>-4772</c:v>
                </c:pt>
                <c:pt idx="1">
                  <c:v>-507</c:v>
                </c:pt>
                <c:pt idx="2">
                  <c:v>-36</c:v>
                </c:pt>
                <c:pt idx="3">
                  <c:v>4</c:v>
                </c:pt>
                <c:pt idx="4">
                  <c:v>320</c:v>
                </c:pt>
                <c:pt idx="5">
                  <c:v>600</c:v>
                </c:pt>
                <c:pt idx="6">
                  <c:v>26</c:v>
                </c:pt>
                <c:pt idx="7">
                  <c:v>369</c:v>
                </c:pt>
                <c:pt idx="8">
                  <c:v>184</c:v>
                </c:pt>
                <c:pt idx="9">
                  <c:v>865</c:v>
                </c:pt>
                <c:pt idx="10">
                  <c:v>71</c:v>
                </c:pt>
                <c:pt idx="11">
                  <c:v>837</c:v>
                </c:pt>
                <c:pt idx="12">
                  <c:v>-92</c:v>
                </c:pt>
                <c:pt idx="13">
                  <c:v>-12</c:v>
                </c:pt>
                <c:pt idx="14">
                  <c:v>1162</c:v>
                </c:pt>
                <c:pt idx="15">
                  <c:v>-89</c:v>
                </c:pt>
                <c:pt idx="16">
                  <c:v>1561</c:v>
                </c:pt>
                <c:pt idx="17">
                  <c:v>1595</c:v>
                </c:pt>
                <c:pt idx="18">
                  <c:v>1765</c:v>
                </c:pt>
                <c:pt idx="19">
                  <c:v>957</c:v>
                </c:pt>
                <c:pt idx="20">
                  <c:v>1133</c:v>
                </c:pt>
                <c:pt idx="21">
                  <c:v>1629</c:v>
                </c:pt>
                <c:pt idx="22">
                  <c:v>2510</c:v>
                </c:pt>
                <c:pt idx="23">
                  <c:v>1317</c:v>
                </c:pt>
                <c:pt idx="24">
                  <c:v>1086</c:v>
                </c:pt>
                <c:pt idx="25">
                  <c:v>2199</c:v>
                </c:pt>
                <c:pt idx="26">
                  <c:v>-1455</c:v>
                </c:pt>
                <c:pt idx="27">
                  <c:v>2594</c:v>
                </c:pt>
                <c:pt idx="28">
                  <c:v>1061</c:v>
                </c:pt>
                <c:pt idx="29">
                  <c:v>2801</c:v>
                </c:pt>
                <c:pt idx="30">
                  <c:v>2204</c:v>
                </c:pt>
                <c:pt idx="31">
                  <c:v>10459</c:v>
                </c:pt>
              </c:numCache>
            </c:numRef>
          </c:val>
          <c:extLst>
            <c:ext xmlns:c16="http://schemas.microsoft.com/office/drawing/2014/chart" uri="{C3380CC4-5D6E-409C-BE32-E72D297353CC}">
              <c16:uniqueId val="{0000003C-D6CE-4C33-8E3C-6EDF8DADD8E7}"/>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25000"/>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6DA5-423B-AA46-EB82A832B06E}"/>
              </c:ext>
            </c:extLst>
          </c:dPt>
          <c:dPt>
            <c:idx val="7"/>
            <c:invertIfNegative val="0"/>
            <c:bubble3D val="0"/>
            <c:extLst>
              <c:ext xmlns:c16="http://schemas.microsoft.com/office/drawing/2014/chart" uri="{C3380CC4-5D6E-409C-BE32-E72D297353CC}">
                <c16:uniqueId val="{00000002-6DA5-423B-AA46-EB82A832B06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'F68-71'!$B$7:$B$26</c:f>
              <c:strCache>
                <c:ptCount val="20"/>
                <c:pt idx="0">
                  <c:v>Puerto Vallarta</c:v>
                </c:pt>
                <c:pt idx="1">
                  <c:v>Zapotlán el Grande</c:v>
                </c:pt>
                <c:pt idx="2">
                  <c:v>San Martín de Bolaños</c:v>
                </c:pt>
                <c:pt idx="3">
                  <c:v>Autlán de Navarro</c:v>
                </c:pt>
                <c:pt idx="4">
                  <c:v>Gómez Farías</c:v>
                </c:pt>
                <c:pt idx="5">
                  <c:v>Zapotiltic</c:v>
                </c:pt>
                <c:pt idx="6">
                  <c:v>Chapala</c:v>
                </c:pt>
                <c:pt idx="7">
                  <c:v>La Huerta</c:v>
                </c:pt>
                <c:pt idx="8">
                  <c:v>Tuxpan</c:v>
                </c:pt>
                <c:pt idx="9">
                  <c:v>Zapotlán del Rey</c:v>
                </c:pt>
                <c:pt idx="10">
                  <c:v>Zapotlanejo</c:v>
                </c:pt>
                <c:pt idx="11">
                  <c:v>Tapalpa</c:v>
                </c:pt>
                <c:pt idx="12">
                  <c:v>Tuxcueca</c:v>
                </c:pt>
                <c:pt idx="13">
                  <c:v>Atoyac</c:v>
                </c:pt>
                <c:pt idx="14">
                  <c:v>Jamay</c:v>
                </c:pt>
                <c:pt idx="15">
                  <c:v>El Grullo</c:v>
                </c:pt>
                <c:pt idx="16">
                  <c:v>San Gabriel</c:v>
                </c:pt>
                <c:pt idx="17">
                  <c:v>Villa Hidalgo</c:v>
                </c:pt>
                <c:pt idx="18">
                  <c:v>Cuquío</c:v>
                </c:pt>
                <c:pt idx="19">
                  <c:v>Villa Purificación</c:v>
                </c:pt>
              </c:strCache>
            </c:strRef>
          </c:cat>
          <c:val>
            <c:numRef>
              <c:f>'F68-71'!$G$7:$G$26</c:f>
              <c:numCache>
                <c:formatCode>#,##0</c:formatCode>
                <c:ptCount val="20"/>
                <c:pt idx="0">
                  <c:v>-688</c:v>
                </c:pt>
                <c:pt idx="1">
                  <c:v>-248</c:v>
                </c:pt>
                <c:pt idx="2">
                  <c:v>-247</c:v>
                </c:pt>
                <c:pt idx="3">
                  <c:v>-163</c:v>
                </c:pt>
                <c:pt idx="4">
                  <c:v>-103</c:v>
                </c:pt>
                <c:pt idx="5">
                  <c:v>-91</c:v>
                </c:pt>
                <c:pt idx="6">
                  <c:v>-87</c:v>
                </c:pt>
                <c:pt idx="7">
                  <c:v>-80</c:v>
                </c:pt>
                <c:pt idx="8">
                  <c:v>-56</c:v>
                </c:pt>
                <c:pt idx="9">
                  <c:v>-26</c:v>
                </c:pt>
                <c:pt idx="10">
                  <c:v>-23</c:v>
                </c:pt>
                <c:pt idx="11">
                  <c:v>-21</c:v>
                </c:pt>
                <c:pt idx="12">
                  <c:v>-18</c:v>
                </c:pt>
                <c:pt idx="13">
                  <c:v>-18</c:v>
                </c:pt>
                <c:pt idx="14">
                  <c:v>-17</c:v>
                </c:pt>
                <c:pt idx="15">
                  <c:v>-16</c:v>
                </c:pt>
                <c:pt idx="16">
                  <c:v>-13</c:v>
                </c:pt>
                <c:pt idx="17">
                  <c:v>-13</c:v>
                </c:pt>
                <c:pt idx="18">
                  <c:v>-8</c:v>
                </c:pt>
                <c:pt idx="19">
                  <c:v>-8</c:v>
                </c:pt>
              </c:numCache>
            </c:numRef>
          </c:val>
          <c:extLst>
            <c:ext xmlns:c16="http://schemas.microsoft.com/office/drawing/2014/chart" uri="{C3380CC4-5D6E-409C-BE32-E72D297353CC}">
              <c16:uniqueId val="{00000003-6DA5-423B-AA46-EB82A832B06E}"/>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'F68-71'!$H$6</c:f>
              <c:strCache>
                <c:ptCount val="1"/>
                <c:pt idx="0">
                  <c:v>Permanentes</c:v>
                </c:pt>
              </c:strCache>
            </c:strRef>
          </c:tx>
          <c:spPr>
            <a:solidFill>
              <a:srgbClr val="FFC000"/>
            </a:solidFill>
            <a:ln>
              <a:noFill/>
            </a:ln>
            <a:effectLst/>
          </c:spPr>
          <c:invertIfNegative val="0"/>
          <c:dLbls>
            <c:dLbl>
              <c:idx val="0"/>
              <c:layout>
                <c:manualLayout>
                  <c:x val="0.21823013468013452"/>
                  <c:y val="-2.61296296296296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4E-48D8-8A06-AA89D3BE3B38}"/>
                </c:ext>
              </c:extLst>
            </c:dLbl>
            <c:dLbl>
              <c:idx val="1"/>
              <c:layout>
                <c:manualLayout>
                  <c:x val="5.6534680134680132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4E-48D8-8A06-AA89D3BE3B38}"/>
                </c:ext>
              </c:extLst>
            </c:dLbl>
            <c:dLbl>
              <c:idx val="2"/>
              <c:layout>
                <c:manualLayout>
                  <c:x val="0.12112457912457912"/>
                  <c:y val="6.172839507130990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4E-48D8-8A06-AA89D3BE3B38}"/>
                </c:ext>
              </c:extLst>
            </c:dLbl>
            <c:dLbl>
              <c:idx val="3"/>
              <c:layout>
                <c:manualLayout>
                  <c:x val="2.7714646464646466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4E-48D8-8A06-AA89D3BE3B38}"/>
                </c:ext>
              </c:extLst>
            </c:dLbl>
            <c:dLbl>
              <c:idx val="4"/>
              <c:layout>
                <c:manualLayout>
                  <c:x val="6.7284006734006738E-2"/>
                  <c:y val="2.6135802469136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4E-48D8-8A06-AA89D3BE3B38}"/>
                </c:ext>
              </c:extLst>
            </c:dLbl>
            <c:dLbl>
              <c:idx val="5"/>
              <c:layout>
                <c:manualLayout>
                  <c:x val="2.7116498316498316E-2"/>
                  <c:y val="2.057613169682430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4E-48D8-8A06-AA89D3BE3B38}"/>
                </c:ext>
              </c:extLst>
            </c:dLbl>
            <c:dLbl>
              <c:idx val="6"/>
              <c:layout>
                <c:manualLayout>
                  <c:x val="-6.4704713804713807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4E-48D8-8A06-AA89D3BE3B38}"/>
                </c:ext>
              </c:extLst>
            </c:dLbl>
            <c:dLbl>
              <c:idx val="7"/>
              <c:layout>
                <c:manualLayout>
                  <c:x val="-6.3825084175084174E-2"/>
                  <c:y val="-2.61275720164609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4E-48D8-8A06-AA89D3BE3B38}"/>
                </c:ext>
              </c:extLst>
            </c:dLbl>
            <c:dLbl>
              <c:idx val="8"/>
              <c:layout>
                <c:manualLayout>
                  <c:x val="1.7771717171717015E-2"/>
                  <c:y val="4.115226336490408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4E-48D8-8A06-AA89D3BE3B38}"/>
                </c:ext>
              </c:extLst>
            </c:dLbl>
            <c:dLbl>
              <c:idx val="9"/>
              <c:layout>
                <c:manualLayout>
                  <c:x val="-3.2383670033670112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4E-48D8-8A06-AA89D3BE3B38}"/>
                </c:ext>
              </c:extLst>
            </c:dLbl>
            <c:dLbl>
              <c:idx val="10"/>
              <c:layout>
                <c:manualLayout>
                  <c:x val="-3.5415151515151518E-2"/>
                  <c:y val="4.11522633792763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4E-48D8-8A06-AA89D3BE3B38}"/>
                </c:ext>
              </c:extLst>
            </c:dLbl>
            <c:dLbl>
              <c:idx val="11"/>
              <c:layout>
                <c:manualLayout>
                  <c:x val="1.7865824915824915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4E-48D8-8A06-AA89D3BE3B38}"/>
                </c:ext>
              </c:extLst>
            </c:dLbl>
            <c:dLbl>
              <c:idx val="12"/>
              <c:layout>
                <c:manualLayout>
                  <c:x val="1.8942929292929293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4E-48D8-8A06-AA89D3BE3B38}"/>
                </c:ext>
              </c:extLst>
            </c:dLbl>
            <c:dLbl>
              <c:idx val="13"/>
              <c:layout>
                <c:manualLayout>
                  <c:x val="2.6418013468013469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84E-48D8-8A06-AA89D3BE3B38}"/>
                </c:ext>
              </c:extLst>
            </c:dLbl>
            <c:dLbl>
              <c:idx val="14"/>
              <c:layout>
                <c:manualLayout>
                  <c:x val="-2.7864309764309765E-2"/>
                  <c:y val="-2.61255144032921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84E-48D8-8A06-AA89D3BE3B38}"/>
                </c:ext>
              </c:extLst>
            </c:dLbl>
            <c:dLbl>
              <c:idx val="15"/>
              <c:layout>
                <c:manualLayout>
                  <c:x val="2.4933333333333176E-2"/>
                  <c:y val="2.395376992323761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4E-48D8-8A06-AA89D3BE3B38}"/>
                </c:ext>
              </c:extLst>
            </c:dLbl>
            <c:dLbl>
              <c:idx val="16"/>
              <c:layout>
                <c:manualLayout>
                  <c:x val="2.4968350168350167E-2"/>
                  <c:y val="2.61358024691358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4E-48D8-8A06-AA89D3BE3B38}"/>
                </c:ext>
              </c:extLst>
            </c:dLbl>
            <c:dLbl>
              <c:idx val="17"/>
              <c:layout>
                <c:manualLayout>
                  <c:x val="-3.134427609427625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4E-48D8-8A06-AA89D3BE3B38}"/>
                </c:ext>
              </c:extLst>
            </c:dLbl>
            <c:dLbl>
              <c:idx val="18"/>
              <c:layout>
                <c:manualLayout>
                  <c:x val="-2.4690067340067338E-2"/>
                  <c:y val="-2.612345679012333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4E-48D8-8A06-AA89D3BE3B38}"/>
                </c:ext>
              </c:extLst>
            </c:dLbl>
            <c:dLbl>
              <c:idx val="19"/>
              <c:layout>
                <c:manualLayout>
                  <c:x val="1.9959764309764309E-2"/>
                  <c:y val="2.613168724279841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84E-48D8-8A06-AA89D3BE3B3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'F68-71'!$B$7:$B$26</c:f>
              <c:strCache>
                <c:ptCount val="20"/>
                <c:pt idx="0">
                  <c:v>Puerto Vallarta</c:v>
                </c:pt>
                <c:pt idx="1">
                  <c:v>Zapotlán el Grande</c:v>
                </c:pt>
                <c:pt idx="2">
                  <c:v>San Martín de Bolaños</c:v>
                </c:pt>
                <c:pt idx="3">
                  <c:v>Autlán de Navarro</c:v>
                </c:pt>
                <c:pt idx="4">
                  <c:v>Gómez Farías</c:v>
                </c:pt>
                <c:pt idx="5">
                  <c:v>Zapotiltic</c:v>
                </c:pt>
                <c:pt idx="6">
                  <c:v>Chapala</c:v>
                </c:pt>
                <c:pt idx="7">
                  <c:v>La Huerta</c:v>
                </c:pt>
                <c:pt idx="8">
                  <c:v>Tuxpan</c:v>
                </c:pt>
                <c:pt idx="9">
                  <c:v>Zapotlán del Rey</c:v>
                </c:pt>
                <c:pt idx="10">
                  <c:v>Zapotlanejo</c:v>
                </c:pt>
                <c:pt idx="11">
                  <c:v>Tapalpa</c:v>
                </c:pt>
                <c:pt idx="12">
                  <c:v>Tuxcueca</c:v>
                </c:pt>
                <c:pt idx="13">
                  <c:v>Atoyac</c:v>
                </c:pt>
                <c:pt idx="14">
                  <c:v>Jamay</c:v>
                </c:pt>
                <c:pt idx="15">
                  <c:v>El Grullo</c:v>
                </c:pt>
                <c:pt idx="16">
                  <c:v>San Gabriel</c:v>
                </c:pt>
                <c:pt idx="17">
                  <c:v>Villa Hidalgo</c:v>
                </c:pt>
                <c:pt idx="18">
                  <c:v>Cuquío</c:v>
                </c:pt>
                <c:pt idx="19">
                  <c:v>Villa Purificación</c:v>
                </c:pt>
              </c:strCache>
            </c:strRef>
          </c:cat>
          <c:val>
            <c:numRef>
              <c:f>'F68-71'!$H$7:$H$26</c:f>
              <c:numCache>
                <c:formatCode>#,##0</c:formatCode>
                <c:ptCount val="20"/>
                <c:pt idx="0">
                  <c:v>-468</c:v>
                </c:pt>
                <c:pt idx="1">
                  <c:v>-82</c:v>
                </c:pt>
                <c:pt idx="2">
                  <c:v>-235</c:v>
                </c:pt>
                <c:pt idx="3">
                  <c:v>-23</c:v>
                </c:pt>
                <c:pt idx="4">
                  <c:v>-99</c:v>
                </c:pt>
                <c:pt idx="5">
                  <c:v>11</c:v>
                </c:pt>
                <c:pt idx="6">
                  <c:v>-88</c:v>
                </c:pt>
                <c:pt idx="7">
                  <c:v>-95</c:v>
                </c:pt>
                <c:pt idx="8">
                  <c:v>14</c:v>
                </c:pt>
                <c:pt idx="9">
                  <c:v>-27</c:v>
                </c:pt>
                <c:pt idx="10">
                  <c:v>-39</c:v>
                </c:pt>
                <c:pt idx="11">
                  <c:v>8</c:v>
                </c:pt>
                <c:pt idx="12">
                  <c:v>-4</c:v>
                </c:pt>
                <c:pt idx="13">
                  <c:v>-13</c:v>
                </c:pt>
                <c:pt idx="14">
                  <c:v>-17</c:v>
                </c:pt>
                <c:pt idx="15">
                  <c:v>-8</c:v>
                </c:pt>
                <c:pt idx="16">
                  <c:v>-8</c:v>
                </c:pt>
                <c:pt idx="17">
                  <c:v>-14</c:v>
                </c:pt>
                <c:pt idx="18">
                  <c:v>-9</c:v>
                </c:pt>
                <c:pt idx="19">
                  <c:v>-7</c:v>
                </c:pt>
              </c:numCache>
            </c:numRef>
          </c:val>
          <c:extLst>
            <c:ext xmlns:c16="http://schemas.microsoft.com/office/drawing/2014/chart" uri="{C3380CC4-5D6E-409C-BE32-E72D297353CC}">
              <c16:uniqueId val="{00000014-A84E-48D8-8A06-AA89D3BE3B38}"/>
            </c:ext>
          </c:extLst>
        </c:ser>
        <c:ser>
          <c:idx val="1"/>
          <c:order val="1"/>
          <c:tx>
            <c:strRef>
              <c:f>'F68-71'!$I$6</c:f>
              <c:strCache>
                <c:ptCount val="1"/>
                <c:pt idx="0">
                  <c:v>Eventuales</c:v>
                </c:pt>
              </c:strCache>
            </c:strRef>
          </c:tx>
          <c:spPr>
            <a:solidFill>
              <a:srgbClr val="7C878E"/>
            </a:solidFill>
            <a:ln>
              <a:noFill/>
            </a:ln>
            <a:effectLst/>
          </c:spPr>
          <c:invertIfNegative val="0"/>
          <c:dLbls>
            <c:dLbl>
              <c:idx val="0"/>
              <c:layout>
                <c:manualLayout>
                  <c:x val="-0.11675151515151515"/>
                  <c:y val="2.61358024691358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84E-48D8-8A06-AA89D3BE3B38}"/>
                </c:ext>
              </c:extLst>
            </c:dLbl>
            <c:dLbl>
              <c:idx val="1"/>
              <c:layout>
                <c:manualLayout>
                  <c:x val="-9.5151683501683501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84E-48D8-8A06-AA89D3BE3B38}"/>
                </c:ext>
              </c:extLst>
            </c:dLbl>
            <c:dLbl>
              <c:idx val="2"/>
              <c:layout>
                <c:manualLayout>
                  <c:x val="-2.6873232323232323E-2"/>
                  <c:y val="2.057613170640581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84E-48D8-8A06-AA89D3BE3B38}"/>
                </c:ext>
              </c:extLst>
            </c:dLbl>
            <c:dLbl>
              <c:idx val="3"/>
              <c:layout>
                <c:manualLayout>
                  <c:x val="-7.6159427609427691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84E-48D8-8A06-AA89D3BE3B38}"/>
                </c:ext>
              </c:extLst>
            </c:dLbl>
            <c:dLbl>
              <c:idx val="4"/>
              <c:layout>
                <c:manualLayout>
                  <c:x val="-1.9353535353535352E-2"/>
                  <c:y val="4.115226338406710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84E-48D8-8A06-AA89D3BE3B38}"/>
                </c:ext>
              </c:extLst>
            </c:dLbl>
            <c:dLbl>
              <c:idx val="5"/>
              <c:layout>
                <c:manualLayout>
                  <c:x val="-6.8212289562289724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84E-48D8-8A06-AA89D3BE3B38}"/>
                </c:ext>
              </c:extLst>
            </c:dLbl>
            <c:dLbl>
              <c:idx val="6"/>
              <c:layout>
                <c:manualLayout>
                  <c:x val="9.5885521885521879E-3"/>
                  <c:y val="2.05761316776612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84E-48D8-8A06-AA89D3BE3B38}"/>
                </c:ext>
              </c:extLst>
            </c:dLbl>
            <c:dLbl>
              <c:idx val="7"/>
              <c:layout>
                <c:manualLayout>
                  <c:x val="2.0135858585858431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84E-48D8-8A06-AA89D3BE3B38}"/>
                </c:ext>
              </c:extLst>
            </c:dLbl>
            <c:dLbl>
              <c:idx val="8"/>
              <c:layout>
                <c:manualLayout>
                  <c:x val="-5.1610269360269516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84E-48D8-8A06-AA89D3BE3B38}"/>
                </c:ext>
              </c:extLst>
            </c:dLbl>
            <c:dLbl>
              <c:idx val="9"/>
              <c:layout>
                <c:manualLayout>
                  <c:x val="1.747659932659932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84E-48D8-8A06-AA89D3BE3B38}"/>
                </c:ext>
              </c:extLst>
            </c:dLbl>
            <c:dLbl>
              <c:idx val="10"/>
              <c:layout>
                <c:manualLayout>
                  <c:x val="2.2273905723905568E-2"/>
                  <c:y val="-4.790753984647523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84E-48D8-8A06-AA89D3BE3B38}"/>
                </c:ext>
              </c:extLst>
            </c:dLbl>
            <c:dLbl>
              <c:idx val="11"/>
              <c:layout>
                <c:manualLayout>
                  <c:x val="-2.8726094276094277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84E-48D8-8A06-AA89D3BE3B38}"/>
                </c:ext>
              </c:extLst>
            </c:dLbl>
            <c:dLbl>
              <c:idx val="12"/>
              <c:layout>
                <c:manualLayout>
                  <c:x val="-3.0292929292929292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84E-48D8-8A06-AA89D3BE3B38}"/>
                </c:ext>
              </c:extLst>
            </c:dLbl>
            <c:dLbl>
              <c:idx val="13"/>
              <c:layout>
                <c:manualLayout>
                  <c:x val="-2.1345454545454546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84E-48D8-8A06-AA89D3BE3B38}"/>
                </c:ext>
              </c:extLst>
            </c:dLbl>
            <c:dLbl>
              <c:idx val="14"/>
              <c:layout>
                <c:manualLayout>
                  <c:x val="1.2644107744107744E-2"/>
                  <c:y val="-2.61234567901234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84E-48D8-8A06-AA89D3BE3B38}"/>
                </c:ext>
              </c:extLst>
            </c:dLbl>
            <c:dLbl>
              <c:idx val="15"/>
              <c:layout>
                <c:manualLayout>
                  <c:x val="-2.0208754208754207E-2"/>
                  <c:y val="-2.61296296296296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84E-48D8-8A06-AA89D3BE3B38}"/>
                </c:ext>
              </c:extLst>
            </c:dLbl>
            <c:dLbl>
              <c:idx val="16"/>
              <c:layout>
                <c:manualLayout>
                  <c:x val="-2.3591414141414142E-2"/>
                  <c:y val="2.613374485596731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84E-48D8-8A06-AA89D3BE3B38}"/>
                </c:ext>
              </c:extLst>
            </c:dLbl>
            <c:dLbl>
              <c:idx val="17"/>
              <c:layout>
                <c:manualLayout>
                  <c:x val="1.563282828282828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A84E-48D8-8A06-AA89D3BE3B38}"/>
                </c:ext>
              </c:extLst>
            </c:dLbl>
            <c:dLbl>
              <c:idx val="18"/>
              <c:layout>
                <c:manualLayout>
                  <c:x val="1.1861952861952862E-2"/>
                  <c:y val="-1.19768849616188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84E-48D8-8A06-AA89D3BE3B38}"/>
                </c:ext>
              </c:extLst>
            </c:dLbl>
            <c:dLbl>
              <c:idx val="19"/>
              <c:layout>
                <c:manualLayout>
                  <c:x val="-2.1788383838383839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84E-48D8-8A06-AA89D3BE3B3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'F68-71'!$B$7:$B$26</c:f>
              <c:strCache>
                <c:ptCount val="20"/>
                <c:pt idx="0">
                  <c:v>Puerto Vallarta</c:v>
                </c:pt>
                <c:pt idx="1">
                  <c:v>Zapotlán el Grande</c:v>
                </c:pt>
                <c:pt idx="2">
                  <c:v>San Martín de Bolaños</c:v>
                </c:pt>
                <c:pt idx="3">
                  <c:v>Autlán de Navarro</c:v>
                </c:pt>
                <c:pt idx="4">
                  <c:v>Gómez Farías</c:v>
                </c:pt>
                <c:pt idx="5">
                  <c:v>Zapotiltic</c:v>
                </c:pt>
                <c:pt idx="6">
                  <c:v>Chapala</c:v>
                </c:pt>
                <c:pt idx="7">
                  <c:v>La Huerta</c:v>
                </c:pt>
                <c:pt idx="8">
                  <c:v>Tuxpan</c:v>
                </c:pt>
                <c:pt idx="9">
                  <c:v>Zapotlán del Rey</c:v>
                </c:pt>
                <c:pt idx="10">
                  <c:v>Zapotlanejo</c:v>
                </c:pt>
                <c:pt idx="11">
                  <c:v>Tapalpa</c:v>
                </c:pt>
                <c:pt idx="12">
                  <c:v>Tuxcueca</c:v>
                </c:pt>
                <c:pt idx="13">
                  <c:v>Atoyac</c:v>
                </c:pt>
                <c:pt idx="14">
                  <c:v>Jamay</c:v>
                </c:pt>
                <c:pt idx="15">
                  <c:v>El Grullo</c:v>
                </c:pt>
                <c:pt idx="16">
                  <c:v>San Gabriel</c:v>
                </c:pt>
                <c:pt idx="17">
                  <c:v>Villa Hidalgo</c:v>
                </c:pt>
                <c:pt idx="18">
                  <c:v>Cuquío</c:v>
                </c:pt>
                <c:pt idx="19">
                  <c:v>Villa Purificación</c:v>
                </c:pt>
              </c:strCache>
            </c:strRef>
          </c:cat>
          <c:val>
            <c:numRef>
              <c:f>'F68-71'!$I$7:$I$26</c:f>
              <c:numCache>
                <c:formatCode>#,##0</c:formatCode>
                <c:ptCount val="20"/>
                <c:pt idx="0">
                  <c:v>-220</c:v>
                </c:pt>
                <c:pt idx="1">
                  <c:v>-166</c:v>
                </c:pt>
                <c:pt idx="2">
                  <c:v>-12</c:v>
                </c:pt>
                <c:pt idx="3">
                  <c:v>-140</c:v>
                </c:pt>
                <c:pt idx="4">
                  <c:v>-4</c:v>
                </c:pt>
                <c:pt idx="5">
                  <c:v>-102</c:v>
                </c:pt>
                <c:pt idx="6">
                  <c:v>1</c:v>
                </c:pt>
                <c:pt idx="7">
                  <c:v>15</c:v>
                </c:pt>
                <c:pt idx="8">
                  <c:v>-70</c:v>
                </c:pt>
                <c:pt idx="9">
                  <c:v>1</c:v>
                </c:pt>
                <c:pt idx="10">
                  <c:v>16</c:v>
                </c:pt>
                <c:pt idx="11">
                  <c:v>-29</c:v>
                </c:pt>
                <c:pt idx="12">
                  <c:v>-14</c:v>
                </c:pt>
                <c:pt idx="13">
                  <c:v>-5</c:v>
                </c:pt>
                <c:pt idx="14">
                  <c:v>0</c:v>
                </c:pt>
                <c:pt idx="15">
                  <c:v>-8</c:v>
                </c:pt>
                <c:pt idx="16">
                  <c:v>-5</c:v>
                </c:pt>
                <c:pt idx="17">
                  <c:v>1</c:v>
                </c:pt>
                <c:pt idx="18">
                  <c:v>1</c:v>
                </c:pt>
                <c:pt idx="19">
                  <c:v>-1</c:v>
                </c:pt>
              </c:numCache>
            </c:numRef>
          </c:val>
          <c:extLst>
            <c:ext xmlns:c16="http://schemas.microsoft.com/office/drawing/2014/chart" uri="{C3380CC4-5D6E-409C-BE32-E72D297353CC}">
              <c16:uniqueId val="{00000029-A84E-48D8-8A06-AA89D3BE3B38}"/>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4EE1-458A-BB48-36234FF431F8}"/>
              </c:ext>
            </c:extLst>
          </c:dPt>
          <c:dPt>
            <c:idx val="19"/>
            <c:invertIfNegative val="0"/>
            <c:bubble3D val="0"/>
            <c:spPr>
              <a:solidFill>
                <a:srgbClr val="FFC000"/>
              </a:solidFill>
              <a:ln>
                <a:noFill/>
              </a:ln>
              <a:effectLst/>
            </c:spPr>
            <c:extLst>
              <c:ext xmlns:c16="http://schemas.microsoft.com/office/drawing/2014/chart" uri="{C3380CC4-5D6E-409C-BE32-E72D297353CC}">
                <c16:uniqueId val="{00000002-4EE1-458A-BB48-36234FF431F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'F68-71'!$B$111:$B$130</c:f>
              <c:strCache>
                <c:ptCount val="20"/>
                <c:pt idx="0">
                  <c:v>La Barca</c:v>
                </c:pt>
                <c:pt idx="1">
                  <c:v>San Juan de los Lagos</c:v>
                </c:pt>
                <c:pt idx="2">
                  <c:v>Acatlán de Juárez</c:v>
                </c:pt>
                <c:pt idx="3">
                  <c:v>Tequila</c:v>
                </c:pt>
                <c:pt idx="4">
                  <c:v>Unión de San Antonio</c:v>
                </c:pt>
                <c:pt idx="5">
                  <c:v>Tala</c:v>
                </c:pt>
                <c:pt idx="6">
                  <c:v>Tuxcacuesco</c:v>
                </c:pt>
                <c:pt idx="7">
                  <c:v>Teuchitlán</c:v>
                </c:pt>
                <c:pt idx="8">
                  <c:v>Ameca</c:v>
                </c:pt>
                <c:pt idx="9">
                  <c:v>Ocotlán</c:v>
                </c:pt>
                <c:pt idx="10">
                  <c:v>Sayula</c:v>
                </c:pt>
                <c:pt idx="11">
                  <c:v>Ahualulco de Mercado</c:v>
                </c:pt>
                <c:pt idx="12">
                  <c:v>El Salto</c:v>
                </c:pt>
                <c:pt idx="13">
                  <c:v>Tonalá</c:v>
                </c:pt>
                <c:pt idx="14">
                  <c:v>Zacoalco de Torres</c:v>
                </c:pt>
                <c:pt idx="15">
                  <c:v>Tepatitlán de Morelos</c:v>
                </c:pt>
                <c:pt idx="16">
                  <c:v>Arandas</c:v>
                </c:pt>
                <c:pt idx="17">
                  <c:v>Tlajomulco de Zúñiga</c:v>
                </c:pt>
                <c:pt idx="18">
                  <c:v>Tlaquepaque</c:v>
                </c:pt>
                <c:pt idx="19">
                  <c:v>Zapopan</c:v>
                </c:pt>
              </c:strCache>
            </c:strRef>
          </c:cat>
          <c:val>
            <c:numRef>
              <c:f>'F68-71'!$G$111:$G$130</c:f>
              <c:numCache>
                <c:formatCode>#,##0</c:formatCode>
                <c:ptCount val="20"/>
                <c:pt idx="0">
                  <c:v>111</c:v>
                </c:pt>
                <c:pt idx="1">
                  <c:v>113</c:v>
                </c:pt>
                <c:pt idx="2">
                  <c:v>126</c:v>
                </c:pt>
                <c:pt idx="3">
                  <c:v>148</c:v>
                </c:pt>
                <c:pt idx="4">
                  <c:v>156</c:v>
                </c:pt>
                <c:pt idx="5">
                  <c:v>157</c:v>
                </c:pt>
                <c:pt idx="6">
                  <c:v>166</c:v>
                </c:pt>
                <c:pt idx="7">
                  <c:v>185</c:v>
                </c:pt>
                <c:pt idx="8">
                  <c:v>192</c:v>
                </c:pt>
                <c:pt idx="9">
                  <c:v>222</c:v>
                </c:pt>
                <c:pt idx="10">
                  <c:v>247</c:v>
                </c:pt>
                <c:pt idx="11">
                  <c:v>319</c:v>
                </c:pt>
                <c:pt idx="12">
                  <c:v>359</c:v>
                </c:pt>
                <c:pt idx="13">
                  <c:v>366</c:v>
                </c:pt>
                <c:pt idx="14">
                  <c:v>430</c:v>
                </c:pt>
                <c:pt idx="15">
                  <c:v>504</c:v>
                </c:pt>
                <c:pt idx="16">
                  <c:v>889</c:v>
                </c:pt>
                <c:pt idx="17">
                  <c:v>1284</c:v>
                </c:pt>
                <c:pt idx="18">
                  <c:v>2088</c:v>
                </c:pt>
                <c:pt idx="19">
                  <c:v>2442</c:v>
                </c:pt>
              </c:numCache>
            </c:numRef>
          </c:val>
          <c:extLst>
            <c:ext xmlns:c16="http://schemas.microsoft.com/office/drawing/2014/chart" uri="{C3380CC4-5D6E-409C-BE32-E72D297353CC}">
              <c16:uniqueId val="{00000003-4EE1-458A-BB48-36234FF431F8}"/>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'F68-71'!$H$6</c:f>
              <c:strCache>
                <c:ptCount val="1"/>
                <c:pt idx="0">
                  <c:v>Permanentes</c:v>
                </c:pt>
              </c:strCache>
            </c:strRef>
          </c:tx>
          <c:spPr>
            <a:solidFill>
              <a:srgbClr val="FFC000"/>
            </a:solidFill>
            <a:ln>
              <a:noFill/>
            </a:ln>
            <a:effectLst/>
          </c:spPr>
          <c:invertIfNegative val="0"/>
          <c:dLbls>
            <c:dLbl>
              <c:idx val="0"/>
              <c:layout>
                <c:manualLayout>
                  <c:x val="-2.1710700209940082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76-4902-9C59-CDF65C7DFB5A}"/>
                </c:ext>
              </c:extLst>
            </c:dLbl>
            <c:dLbl>
              <c:idx val="1"/>
              <c:layout>
                <c:manualLayout>
                  <c:x val="-2.0471767520400592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76-4902-9C59-CDF65C7DFB5A}"/>
                </c:ext>
              </c:extLst>
            </c:dLbl>
            <c:dLbl>
              <c:idx val="2"/>
              <c:layout>
                <c:manualLayout>
                  <c:x val="-2.351530946380263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76-4902-9C59-CDF65C7DFB5A}"/>
                </c:ext>
              </c:extLst>
            </c:dLbl>
            <c:dLbl>
              <c:idx val="3"/>
              <c:layout>
                <c:manualLayout>
                  <c:x val="-3.0912877391288243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76-4902-9C59-CDF65C7DFB5A}"/>
                </c:ext>
              </c:extLst>
            </c:dLbl>
            <c:dLbl>
              <c:idx val="4"/>
              <c:layout>
                <c:manualLayout>
                  <c:x val="-2.39456277073769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76-4902-9C59-CDF65C7DFB5A}"/>
                </c:ext>
              </c:extLst>
            </c:dLbl>
            <c:dLbl>
              <c:idx val="5"/>
              <c:layout>
                <c:manualLayout>
                  <c:x val="-2.0588438311792207E-2"/>
                  <c:y val="2.61356001609177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76-4902-9C59-CDF65C7DFB5A}"/>
                </c:ext>
              </c:extLst>
            </c:dLbl>
            <c:dLbl>
              <c:idx val="6"/>
              <c:layout>
                <c:manualLayout>
                  <c:x val="-1.74898439170408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76-4902-9C59-CDF65C7DFB5A}"/>
                </c:ext>
              </c:extLst>
            </c:dLbl>
            <c:dLbl>
              <c:idx val="7"/>
              <c:layout>
                <c:manualLayout>
                  <c:x val="-2.003858722278064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C76-4902-9C59-CDF65C7DFB5A}"/>
                </c:ext>
              </c:extLst>
            </c:dLbl>
            <c:dLbl>
              <c:idx val="8"/>
              <c:layout>
                <c:manualLayout>
                  <c:x val="-2.829056246096242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C76-4902-9C59-CDF65C7DFB5A}"/>
                </c:ext>
              </c:extLst>
            </c:dLbl>
            <c:dLbl>
              <c:idx val="9"/>
              <c:layout>
                <c:manualLayout>
                  <c:x val="-1.8304182471097424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C76-4902-9C59-CDF65C7DFB5A}"/>
                </c:ext>
              </c:extLst>
            </c:dLbl>
            <c:dLbl>
              <c:idx val="10"/>
              <c:layout>
                <c:manualLayout>
                  <c:x val="-2.80154685603363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C76-4902-9C59-CDF65C7DFB5A}"/>
                </c:ext>
              </c:extLst>
            </c:dLbl>
            <c:dLbl>
              <c:idx val="11"/>
              <c:layout>
                <c:manualLayout>
                  <c:x val="-4.7687881221390019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C76-4902-9C59-CDF65C7DFB5A}"/>
                </c:ext>
              </c:extLst>
            </c:dLbl>
            <c:dLbl>
              <c:idx val="12"/>
              <c:layout>
                <c:manualLayout>
                  <c:x val="-3.624740942019835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C76-4902-9C59-CDF65C7DFB5A}"/>
                </c:ext>
              </c:extLst>
            </c:dLbl>
            <c:dLbl>
              <c:idx val="13"/>
              <c:layout>
                <c:manualLayout>
                  <c:x val="-1.912895910461476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C76-4902-9C59-CDF65C7DFB5A}"/>
                </c:ext>
              </c:extLst>
            </c:dLbl>
            <c:dLbl>
              <c:idx val="14"/>
              <c:layout>
                <c:manualLayout>
                  <c:x val="4.6834147335175151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C76-4902-9C59-CDF65C7DFB5A}"/>
                </c:ext>
              </c:extLst>
            </c:dLbl>
            <c:dLbl>
              <c:idx val="15"/>
              <c:layout>
                <c:manualLayout>
                  <c:x val="6.622692048035368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C76-4902-9C59-CDF65C7DFB5A}"/>
                </c:ext>
              </c:extLst>
            </c:dLbl>
            <c:dLbl>
              <c:idx val="16"/>
              <c:layout>
                <c:manualLayout>
                  <c:x val="0.16526661716996729"/>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C76-4902-9C59-CDF65C7DFB5A}"/>
                </c:ext>
              </c:extLst>
            </c:dLbl>
            <c:dLbl>
              <c:idx val="17"/>
              <c:layout>
                <c:manualLayout>
                  <c:x val="0.10381528639901411"/>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C76-4902-9C59-CDF65C7DFB5A}"/>
                </c:ext>
              </c:extLst>
            </c:dLbl>
            <c:dLbl>
              <c:idx val="18"/>
              <c:layout>
                <c:manualLayout>
                  <c:x val="-0.20236792883250082"/>
                  <c:y val="-1.197773523294707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C76-4902-9C59-CDF65C7DFB5A}"/>
                </c:ext>
              </c:extLst>
            </c:dLbl>
            <c:dLbl>
              <c:idx val="19"/>
              <c:layout>
                <c:manualLayout>
                  <c:x val="-0.19961715818236003"/>
                  <c:y val="-5.9888676164735364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C76-4902-9C59-CDF65C7DFB5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'F68-71'!$B$111:$B$130</c:f>
              <c:strCache>
                <c:ptCount val="20"/>
                <c:pt idx="0">
                  <c:v>La Barca</c:v>
                </c:pt>
                <c:pt idx="1">
                  <c:v>San Juan de los Lagos</c:v>
                </c:pt>
                <c:pt idx="2">
                  <c:v>Acatlán de Juárez</c:v>
                </c:pt>
                <c:pt idx="3">
                  <c:v>Tequila</c:v>
                </c:pt>
                <c:pt idx="4">
                  <c:v>Unión de San Antonio</c:v>
                </c:pt>
                <c:pt idx="5">
                  <c:v>Tala</c:v>
                </c:pt>
                <c:pt idx="6">
                  <c:v>Tuxcacuesco</c:v>
                </c:pt>
                <c:pt idx="7">
                  <c:v>Teuchitlán</c:v>
                </c:pt>
                <c:pt idx="8">
                  <c:v>Ameca</c:v>
                </c:pt>
                <c:pt idx="9">
                  <c:v>Ocotlán</c:v>
                </c:pt>
                <c:pt idx="10">
                  <c:v>Sayula</c:v>
                </c:pt>
                <c:pt idx="11">
                  <c:v>Ahualulco de Mercado</c:v>
                </c:pt>
                <c:pt idx="12">
                  <c:v>El Salto</c:v>
                </c:pt>
                <c:pt idx="13">
                  <c:v>Tonalá</c:v>
                </c:pt>
                <c:pt idx="14">
                  <c:v>Zacoalco de Torres</c:v>
                </c:pt>
                <c:pt idx="15">
                  <c:v>Tepatitlán de Morelos</c:v>
                </c:pt>
                <c:pt idx="16">
                  <c:v>Arandas</c:v>
                </c:pt>
                <c:pt idx="17">
                  <c:v>Tlajomulco de Zúñiga</c:v>
                </c:pt>
                <c:pt idx="18">
                  <c:v>Tlaquepaque</c:v>
                </c:pt>
                <c:pt idx="19">
                  <c:v>Zapopan</c:v>
                </c:pt>
              </c:strCache>
            </c:strRef>
          </c:cat>
          <c:val>
            <c:numRef>
              <c:f>'F68-71'!$H$111:$H$130</c:f>
              <c:numCache>
                <c:formatCode>#,##0</c:formatCode>
                <c:ptCount val="20"/>
                <c:pt idx="0">
                  <c:v>39</c:v>
                </c:pt>
                <c:pt idx="1">
                  <c:v>89</c:v>
                </c:pt>
                <c:pt idx="2">
                  <c:v>85</c:v>
                </c:pt>
                <c:pt idx="3">
                  <c:v>76</c:v>
                </c:pt>
                <c:pt idx="4">
                  <c:v>155</c:v>
                </c:pt>
                <c:pt idx="5">
                  <c:v>44</c:v>
                </c:pt>
                <c:pt idx="6">
                  <c:v>-1</c:v>
                </c:pt>
                <c:pt idx="7">
                  <c:v>2</c:v>
                </c:pt>
                <c:pt idx="8">
                  <c:v>57</c:v>
                </c:pt>
                <c:pt idx="9">
                  <c:v>198</c:v>
                </c:pt>
                <c:pt idx="10">
                  <c:v>29</c:v>
                </c:pt>
                <c:pt idx="11">
                  <c:v>146</c:v>
                </c:pt>
                <c:pt idx="12">
                  <c:v>288</c:v>
                </c:pt>
                <c:pt idx="13">
                  <c:v>306</c:v>
                </c:pt>
                <c:pt idx="14">
                  <c:v>39</c:v>
                </c:pt>
                <c:pt idx="15">
                  <c:v>441</c:v>
                </c:pt>
                <c:pt idx="16">
                  <c:v>894</c:v>
                </c:pt>
                <c:pt idx="17">
                  <c:v>1316</c:v>
                </c:pt>
                <c:pt idx="18">
                  <c:v>1433</c:v>
                </c:pt>
                <c:pt idx="19">
                  <c:v>3012</c:v>
                </c:pt>
              </c:numCache>
            </c:numRef>
          </c:val>
          <c:extLst>
            <c:ext xmlns:c16="http://schemas.microsoft.com/office/drawing/2014/chart" uri="{C3380CC4-5D6E-409C-BE32-E72D297353CC}">
              <c16:uniqueId val="{00000014-4C76-4902-9C59-CDF65C7DFB5A}"/>
            </c:ext>
          </c:extLst>
        </c:ser>
        <c:ser>
          <c:idx val="1"/>
          <c:order val="1"/>
          <c:tx>
            <c:strRef>
              <c:f>'F68-71'!$I$6</c:f>
              <c:strCache>
                <c:ptCount val="1"/>
                <c:pt idx="0">
                  <c:v>Eventuales</c:v>
                </c:pt>
              </c:strCache>
            </c:strRef>
          </c:tx>
          <c:spPr>
            <a:solidFill>
              <a:srgbClr val="7C878E"/>
            </a:solidFill>
            <a:ln>
              <a:noFill/>
            </a:ln>
            <a:effectLst/>
          </c:spPr>
          <c:invertIfNegative val="0"/>
          <c:dLbls>
            <c:dLbl>
              <c:idx val="0"/>
              <c:layout>
                <c:manualLayout>
                  <c:x val="2.0941312740012694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C76-4902-9C59-CDF65C7DFB5A}"/>
                </c:ext>
              </c:extLst>
            </c:dLbl>
            <c:dLbl>
              <c:idx val="1"/>
              <c:layout>
                <c:manualLayout>
                  <c:x val="2.2918487017217742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C76-4902-9C59-CDF65C7DFB5A}"/>
                </c:ext>
              </c:extLst>
            </c:dLbl>
            <c:dLbl>
              <c:idx val="2"/>
              <c:layout>
                <c:manualLayout>
                  <c:x val="2.4403387998565566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C76-4902-9C59-CDF65C7DFB5A}"/>
                </c:ext>
              </c:extLst>
            </c:dLbl>
            <c:dLbl>
              <c:idx val="3"/>
              <c:layout>
                <c:manualLayout>
                  <c:x val="3.371903720501903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C76-4902-9C59-CDF65C7DFB5A}"/>
                </c:ext>
              </c:extLst>
            </c:dLbl>
            <c:dLbl>
              <c:idx val="4"/>
              <c:layout>
                <c:manualLayout>
                  <c:x val="3.19780665646428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C76-4902-9C59-CDF65C7DFB5A}"/>
                </c:ext>
              </c:extLst>
            </c:dLbl>
            <c:dLbl>
              <c:idx val="5"/>
              <c:layout>
                <c:manualLayout>
                  <c:x val="3.63684574707187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C76-4902-9C59-CDF65C7DFB5A}"/>
                </c:ext>
              </c:extLst>
            </c:dLbl>
            <c:dLbl>
              <c:idx val="6"/>
              <c:layout>
                <c:manualLayout>
                  <c:x val="3.51101638273407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C76-4902-9C59-CDF65C7DFB5A}"/>
                </c:ext>
              </c:extLst>
            </c:dLbl>
            <c:dLbl>
              <c:idx val="7"/>
              <c:layout>
                <c:manualLayout>
                  <c:x val="3.302035930563205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C76-4902-9C59-CDF65C7DFB5A}"/>
                </c:ext>
              </c:extLst>
            </c:dLbl>
            <c:dLbl>
              <c:idx val="8"/>
              <c:layout>
                <c:manualLayout>
                  <c:x val="3.055225858153238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C76-4902-9C59-CDF65C7DFB5A}"/>
                </c:ext>
              </c:extLst>
            </c:dLbl>
            <c:dLbl>
              <c:idx val="9"/>
              <c:layout>
                <c:manualLayout>
                  <c:x val="3.4395323740401558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C76-4902-9C59-CDF65C7DFB5A}"/>
                </c:ext>
              </c:extLst>
            </c:dLbl>
            <c:dLbl>
              <c:idx val="10"/>
              <c:layout>
                <c:manualLayout>
                  <c:x val="3.077230003080920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C76-4902-9C59-CDF65C7DFB5A}"/>
                </c:ext>
              </c:extLst>
            </c:dLbl>
            <c:dLbl>
              <c:idx val="11"/>
              <c:layout>
                <c:manualLayout>
                  <c:x val="2.0686589929947017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C76-4902-9C59-CDF65C7DFB5A}"/>
                </c:ext>
              </c:extLst>
            </c:dLbl>
            <c:dLbl>
              <c:idx val="12"/>
              <c:layout>
                <c:manualLayout>
                  <c:x val="4.372612499768514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C76-4902-9C59-CDF65C7DFB5A}"/>
                </c:ext>
              </c:extLst>
            </c:dLbl>
            <c:dLbl>
              <c:idx val="13"/>
              <c:layout>
                <c:manualLayout>
                  <c:x val="2.9584042533490243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C76-4902-9C59-CDF65C7DFB5A}"/>
                </c:ext>
              </c:extLst>
            </c:dLbl>
            <c:dLbl>
              <c:idx val="14"/>
              <c:layout>
                <c:manualLayout>
                  <c:x val="-1.7364250251271508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C76-4902-9C59-CDF65C7DFB5A}"/>
                </c:ext>
              </c:extLst>
            </c:dLbl>
            <c:dLbl>
              <c:idx val="15"/>
              <c:layout>
                <c:manualLayout>
                  <c:x val="-2.2967310292114705E-2"/>
                  <c:y val="2.057759244705294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C76-4902-9C59-CDF65C7DFB5A}"/>
                </c:ext>
              </c:extLst>
            </c:dLbl>
            <c:dLbl>
              <c:idx val="16"/>
              <c:layout>
                <c:manualLayout>
                  <c:x val="-0.1991013150296559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C76-4902-9C59-CDF65C7DFB5A}"/>
                </c:ext>
              </c:extLst>
            </c:dLbl>
            <c:dLbl>
              <c:idx val="17"/>
              <c:layout>
                <c:manualLayout>
                  <c:x val="-5.611915572772775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C76-4902-9C59-CDF65C7DFB5A}"/>
                </c:ext>
              </c:extLst>
            </c:dLbl>
            <c:dLbl>
              <c:idx val="18"/>
              <c:layout>
                <c:manualLayout>
                  <c:x val="0.10084800977812347"/>
                  <c:y val="-1.197773523294707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C76-4902-9C59-CDF65C7DFB5A}"/>
                </c:ext>
              </c:extLst>
            </c:dLbl>
            <c:dLbl>
              <c:idx val="19"/>
              <c:layout>
                <c:manualLayout>
                  <c:x val="0.1136434116357649"/>
                  <c:y val="-5.9888676164735364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C76-4902-9C59-CDF65C7DFB5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'F68-71'!$B$111:$B$130</c:f>
              <c:strCache>
                <c:ptCount val="20"/>
                <c:pt idx="0">
                  <c:v>La Barca</c:v>
                </c:pt>
                <c:pt idx="1">
                  <c:v>San Juan de los Lagos</c:v>
                </c:pt>
                <c:pt idx="2">
                  <c:v>Acatlán de Juárez</c:v>
                </c:pt>
                <c:pt idx="3">
                  <c:v>Tequila</c:v>
                </c:pt>
                <c:pt idx="4">
                  <c:v>Unión de San Antonio</c:v>
                </c:pt>
                <c:pt idx="5">
                  <c:v>Tala</c:v>
                </c:pt>
                <c:pt idx="6">
                  <c:v>Tuxcacuesco</c:v>
                </c:pt>
                <c:pt idx="7">
                  <c:v>Teuchitlán</c:v>
                </c:pt>
                <c:pt idx="8">
                  <c:v>Ameca</c:v>
                </c:pt>
                <c:pt idx="9">
                  <c:v>Ocotlán</c:v>
                </c:pt>
                <c:pt idx="10">
                  <c:v>Sayula</c:v>
                </c:pt>
                <c:pt idx="11">
                  <c:v>Ahualulco de Mercado</c:v>
                </c:pt>
                <c:pt idx="12">
                  <c:v>El Salto</c:v>
                </c:pt>
                <c:pt idx="13">
                  <c:v>Tonalá</c:v>
                </c:pt>
                <c:pt idx="14">
                  <c:v>Zacoalco de Torres</c:v>
                </c:pt>
                <c:pt idx="15">
                  <c:v>Tepatitlán de Morelos</c:v>
                </c:pt>
                <c:pt idx="16">
                  <c:v>Arandas</c:v>
                </c:pt>
                <c:pt idx="17">
                  <c:v>Tlajomulco de Zúñiga</c:v>
                </c:pt>
                <c:pt idx="18">
                  <c:v>Tlaquepaque</c:v>
                </c:pt>
                <c:pt idx="19">
                  <c:v>Zapopan</c:v>
                </c:pt>
              </c:strCache>
            </c:strRef>
          </c:cat>
          <c:val>
            <c:numRef>
              <c:f>'F68-71'!$I$112:$I$131</c:f>
              <c:numCache>
                <c:formatCode>#,##0</c:formatCode>
                <c:ptCount val="20"/>
                <c:pt idx="0">
                  <c:v>24</c:v>
                </c:pt>
                <c:pt idx="1">
                  <c:v>41</c:v>
                </c:pt>
                <c:pt idx="2">
                  <c:v>72</c:v>
                </c:pt>
                <c:pt idx="3">
                  <c:v>1</c:v>
                </c:pt>
                <c:pt idx="4">
                  <c:v>113</c:v>
                </c:pt>
                <c:pt idx="5">
                  <c:v>167</c:v>
                </c:pt>
                <c:pt idx="6">
                  <c:v>183</c:v>
                </c:pt>
                <c:pt idx="7">
                  <c:v>135</c:v>
                </c:pt>
                <c:pt idx="8">
                  <c:v>24</c:v>
                </c:pt>
                <c:pt idx="9">
                  <c:v>218</c:v>
                </c:pt>
                <c:pt idx="10">
                  <c:v>173</c:v>
                </c:pt>
                <c:pt idx="11">
                  <c:v>71</c:v>
                </c:pt>
                <c:pt idx="12">
                  <c:v>60</c:v>
                </c:pt>
                <c:pt idx="13">
                  <c:v>391</c:v>
                </c:pt>
                <c:pt idx="14">
                  <c:v>63</c:v>
                </c:pt>
                <c:pt idx="15">
                  <c:v>-5</c:v>
                </c:pt>
                <c:pt idx="16">
                  <c:v>-32</c:v>
                </c:pt>
                <c:pt idx="17">
                  <c:v>655</c:v>
                </c:pt>
                <c:pt idx="18">
                  <c:v>-570</c:v>
                </c:pt>
                <c:pt idx="19">
                  <c:v>952</c:v>
                </c:pt>
              </c:numCache>
            </c:numRef>
          </c:val>
          <c:extLst>
            <c:ext xmlns:c16="http://schemas.microsoft.com/office/drawing/2014/chart" uri="{C3380CC4-5D6E-409C-BE32-E72D297353CC}">
              <c16:uniqueId val="{00000029-4C76-4902-9C59-CDF65C7DFB5A}"/>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6000"/>
          <c:min val="-1000"/>
        </c:scaling>
        <c:delete val="0"/>
        <c:axPos val="b"/>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209601752536838E-2"/>
          <c:y val="0.18551655440660278"/>
          <c:w val="0.89966840367081913"/>
          <c:h val="0.54751260804441326"/>
        </c:manualLayout>
      </c:layout>
      <c:barChart>
        <c:barDir val="col"/>
        <c:grouping val="clustered"/>
        <c:varyColors val="0"/>
        <c:ser>
          <c:idx val="0"/>
          <c:order val="0"/>
          <c:tx>
            <c:strRef>
              <c:f>'F72'!$A$6</c:f>
              <c:strCache>
                <c:ptCount val="1"/>
                <c:pt idx="0">
                  <c:v>2013</c:v>
                </c:pt>
              </c:strCache>
            </c:strRef>
          </c:tx>
          <c:spPr>
            <a:solidFill>
              <a:srgbClr val="FBBB27"/>
            </a:solidFill>
          </c:spPr>
          <c:invertIfNegative val="0"/>
          <c:dLbls>
            <c:dLbl>
              <c:idx val="0"/>
              <c:layout>
                <c:manualLayout>
                  <c:x val="-3.397027600849257E-3"/>
                  <c:y val="-8.0808080808080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0B-47A6-9D98-724AA125878C}"/>
                </c:ext>
              </c:extLst>
            </c:dLbl>
            <c:dLbl>
              <c:idx val="1"/>
              <c:layout>
                <c:manualLayout>
                  <c:x val="-5.0955414012738851E-3"/>
                  <c:y val="3.7036609186967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0B-47A6-9D98-724AA125878C}"/>
                </c:ext>
              </c:extLst>
            </c:dLbl>
            <c:dLbl>
              <c:idx val="2"/>
              <c:layout>
                <c:manualLayout>
                  <c:x val="-3.397027600849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0B-47A6-9D98-724AA125878C}"/>
                </c:ext>
              </c:extLst>
            </c:dLbl>
            <c:dLbl>
              <c:idx val="3"/>
              <c:layout>
                <c:manualLayout>
                  <c:x val="-5.09554140127388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0B-47A6-9D98-724AA125878C}"/>
                </c:ext>
              </c:extLst>
            </c:dLbl>
            <c:spPr>
              <a:noFill/>
              <a:ln>
                <a:noFill/>
              </a:ln>
              <a:effectLst/>
            </c:spPr>
            <c:txPr>
              <a:bodyPr rot="-5400000" vert="horz"/>
              <a:lstStyle/>
              <a:p>
                <a:pPr>
                  <a:defRPr sz="7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'F72'!$B$6:$I$6</c:f>
              <c:numCache>
                <c:formatCode>#,##0</c:formatCode>
                <c:ptCount val="8"/>
                <c:pt idx="0">
                  <c:v>70246</c:v>
                </c:pt>
                <c:pt idx="1">
                  <c:v>282499</c:v>
                </c:pt>
                <c:pt idx="2">
                  <c:v>98394</c:v>
                </c:pt>
                <c:pt idx="3">
                  <c:v>9369</c:v>
                </c:pt>
                <c:pt idx="4">
                  <c:v>347298</c:v>
                </c:pt>
                <c:pt idx="5">
                  <c:v>3034</c:v>
                </c:pt>
                <c:pt idx="6">
                  <c:v>523456</c:v>
                </c:pt>
                <c:pt idx="7">
                  <c:v>62952</c:v>
                </c:pt>
              </c:numCache>
            </c:numRef>
          </c:val>
          <c:extLst>
            <c:ext xmlns:c16="http://schemas.microsoft.com/office/drawing/2014/chart" uri="{C3380CC4-5D6E-409C-BE32-E72D297353CC}">
              <c16:uniqueId val="{00000004-CA0B-47A6-9D98-724AA125878C}"/>
            </c:ext>
          </c:extLst>
        </c:ser>
        <c:ser>
          <c:idx val="1"/>
          <c:order val="1"/>
          <c:tx>
            <c:strRef>
              <c:f>'F72'!$A$7</c:f>
              <c:strCache>
                <c:ptCount val="1"/>
                <c:pt idx="0">
                  <c:v>2014</c:v>
                </c:pt>
              </c:strCache>
            </c:strRef>
          </c:tx>
          <c:spPr>
            <a:solidFill>
              <a:srgbClr val="FAD49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'F72'!$B$7:$I$7</c:f>
              <c:numCache>
                <c:formatCode>#,##0</c:formatCode>
                <c:ptCount val="8"/>
                <c:pt idx="0">
                  <c:v>77509</c:v>
                </c:pt>
                <c:pt idx="1">
                  <c:v>295797</c:v>
                </c:pt>
                <c:pt idx="2">
                  <c:v>107248</c:v>
                </c:pt>
                <c:pt idx="3">
                  <c:v>9548</c:v>
                </c:pt>
                <c:pt idx="4">
                  <c:v>363344</c:v>
                </c:pt>
                <c:pt idx="5">
                  <c:v>2860</c:v>
                </c:pt>
                <c:pt idx="6">
                  <c:v>540644</c:v>
                </c:pt>
                <c:pt idx="7">
                  <c:v>66390</c:v>
                </c:pt>
              </c:numCache>
            </c:numRef>
          </c:val>
          <c:extLst>
            <c:ext xmlns:c16="http://schemas.microsoft.com/office/drawing/2014/chart" uri="{C3380CC4-5D6E-409C-BE32-E72D297353CC}">
              <c16:uniqueId val="{00000005-CA0B-47A6-9D98-724AA125878C}"/>
            </c:ext>
          </c:extLst>
        </c:ser>
        <c:ser>
          <c:idx val="2"/>
          <c:order val="2"/>
          <c:tx>
            <c:strRef>
              <c:f>'F72'!$A$8</c:f>
              <c:strCache>
                <c:ptCount val="1"/>
                <c:pt idx="0">
                  <c:v>2015</c:v>
                </c:pt>
              </c:strCache>
            </c:strRef>
          </c:tx>
          <c:spPr>
            <a:solidFill>
              <a:srgbClr val="95682B"/>
            </a:solidFill>
          </c:spPr>
          <c:invertIfNegative val="0"/>
          <c:dPt>
            <c:idx val="6"/>
            <c:invertIfNegative val="0"/>
            <c:bubble3D val="0"/>
            <c:extLst>
              <c:ext xmlns:c16="http://schemas.microsoft.com/office/drawing/2014/chart" uri="{C3380CC4-5D6E-409C-BE32-E72D297353CC}">
                <c16:uniqueId val="{00000006-CA0B-47A6-9D98-724AA125878C}"/>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'F72'!$B$8:$I$8</c:f>
              <c:numCache>
                <c:formatCode>#,##0</c:formatCode>
                <c:ptCount val="8"/>
                <c:pt idx="0">
                  <c:v>82606</c:v>
                </c:pt>
                <c:pt idx="1">
                  <c:v>312586</c:v>
                </c:pt>
                <c:pt idx="2">
                  <c:v>119587</c:v>
                </c:pt>
                <c:pt idx="3">
                  <c:v>9329</c:v>
                </c:pt>
                <c:pt idx="4">
                  <c:v>385457</c:v>
                </c:pt>
                <c:pt idx="5">
                  <c:v>2875</c:v>
                </c:pt>
                <c:pt idx="6">
                  <c:v>551836</c:v>
                </c:pt>
                <c:pt idx="7">
                  <c:v>70979</c:v>
                </c:pt>
              </c:numCache>
            </c:numRef>
          </c:val>
          <c:extLst>
            <c:ext xmlns:c16="http://schemas.microsoft.com/office/drawing/2014/chart" uri="{C3380CC4-5D6E-409C-BE32-E72D297353CC}">
              <c16:uniqueId val="{00000007-CA0B-47A6-9D98-724AA125878C}"/>
            </c:ext>
          </c:extLst>
        </c:ser>
        <c:ser>
          <c:idx val="3"/>
          <c:order val="3"/>
          <c:tx>
            <c:strRef>
              <c:f>'F72'!$A$9</c:f>
              <c:strCache>
                <c:ptCount val="1"/>
                <c:pt idx="0">
                  <c:v>2016</c:v>
                </c:pt>
              </c:strCache>
            </c:strRef>
          </c:tx>
          <c:spPr>
            <a:solidFill>
              <a:srgbClr val="C495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'F72'!$B$9:$I$9</c:f>
              <c:numCache>
                <c:formatCode>#,##0</c:formatCode>
                <c:ptCount val="8"/>
                <c:pt idx="0">
                  <c:v>89558</c:v>
                </c:pt>
                <c:pt idx="1">
                  <c:v>334254</c:v>
                </c:pt>
                <c:pt idx="2">
                  <c:v>130890</c:v>
                </c:pt>
                <c:pt idx="3">
                  <c:v>9329</c:v>
                </c:pt>
                <c:pt idx="4">
                  <c:v>407270</c:v>
                </c:pt>
                <c:pt idx="5">
                  <c:v>3040</c:v>
                </c:pt>
                <c:pt idx="6">
                  <c:v>575641</c:v>
                </c:pt>
                <c:pt idx="7">
                  <c:v>74255</c:v>
                </c:pt>
              </c:numCache>
            </c:numRef>
          </c:val>
          <c:extLst>
            <c:ext xmlns:c16="http://schemas.microsoft.com/office/drawing/2014/chart" uri="{C3380CC4-5D6E-409C-BE32-E72D297353CC}">
              <c16:uniqueId val="{00000008-CA0B-47A6-9D98-724AA125878C}"/>
            </c:ext>
          </c:extLst>
        </c:ser>
        <c:ser>
          <c:idx val="4"/>
          <c:order val="4"/>
          <c:tx>
            <c:strRef>
              <c:f>'F72'!$A$10</c:f>
              <c:strCache>
                <c:ptCount val="1"/>
                <c:pt idx="0">
                  <c:v>2017</c:v>
                </c:pt>
              </c:strCache>
            </c:strRef>
          </c:tx>
          <c:spPr>
            <a:solidFill>
              <a:srgbClr val="BDCFD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'F72'!$B$10:$I$10</c:f>
              <c:numCache>
                <c:formatCode>#,##0</c:formatCode>
                <c:ptCount val="8"/>
                <c:pt idx="0">
                  <c:v>96726</c:v>
                </c:pt>
                <c:pt idx="1">
                  <c:v>343480</c:v>
                </c:pt>
                <c:pt idx="2">
                  <c:v>144472</c:v>
                </c:pt>
                <c:pt idx="3">
                  <c:v>9194</c:v>
                </c:pt>
                <c:pt idx="4">
                  <c:v>435724</c:v>
                </c:pt>
                <c:pt idx="5">
                  <c:v>3204</c:v>
                </c:pt>
                <c:pt idx="6">
                  <c:v>605107</c:v>
                </c:pt>
                <c:pt idx="7">
                  <c:v>79961</c:v>
                </c:pt>
              </c:numCache>
            </c:numRef>
          </c:val>
          <c:extLst>
            <c:ext xmlns:c16="http://schemas.microsoft.com/office/drawing/2014/chart" uri="{C3380CC4-5D6E-409C-BE32-E72D297353CC}">
              <c16:uniqueId val="{00000009-CA0B-47A6-9D98-724AA125878C}"/>
            </c:ext>
          </c:extLst>
        </c:ser>
        <c:ser>
          <c:idx val="5"/>
          <c:order val="5"/>
          <c:tx>
            <c:strRef>
              <c:f>'F72'!$A$11</c:f>
              <c:strCache>
                <c:ptCount val="1"/>
                <c:pt idx="0">
                  <c:v>2018</c:v>
                </c:pt>
              </c:strCache>
            </c:strRef>
          </c:tx>
          <c:spPr>
            <a:solidFill>
              <a:srgbClr val="393D3F"/>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'F72'!$B$11:$I$11</c:f>
              <c:numCache>
                <c:formatCode>#,##0</c:formatCode>
                <c:ptCount val="8"/>
                <c:pt idx="0">
                  <c:v>104065</c:v>
                </c:pt>
                <c:pt idx="1">
                  <c:v>354114</c:v>
                </c:pt>
                <c:pt idx="2">
                  <c:v>141254</c:v>
                </c:pt>
                <c:pt idx="3">
                  <c:v>9458</c:v>
                </c:pt>
                <c:pt idx="4">
                  <c:v>452017</c:v>
                </c:pt>
                <c:pt idx="5">
                  <c:v>2703</c:v>
                </c:pt>
                <c:pt idx="6">
                  <c:v>614655</c:v>
                </c:pt>
                <c:pt idx="7">
                  <c:v>82734</c:v>
                </c:pt>
              </c:numCache>
            </c:numRef>
          </c:val>
          <c:extLst>
            <c:ext xmlns:c16="http://schemas.microsoft.com/office/drawing/2014/chart" uri="{C3380CC4-5D6E-409C-BE32-E72D297353CC}">
              <c16:uniqueId val="{0000000A-CA0B-47A6-9D98-724AA125878C}"/>
            </c:ext>
          </c:extLst>
        </c:ser>
        <c:ser>
          <c:idx val="6"/>
          <c:order val="6"/>
          <c:tx>
            <c:strRef>
              <c:f>'F72'!$A$12</c:f>
              <c:strCache>
                <c:ptCount val="1"/>
                <c:pt idx="0">
                  <c:v>2019</c:v>
                </c:pt>
              </c:strCache>
            </c:strRef>
          </c:tx>
          <c:spPr>
            <a:solidFill>
              <a:srgbClr val="7C878E"/>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'F72'!$B$12:$I$12</c:f>
              <c:numCache>
                <c:formatCode>#,##0</c:formatCode>
                <c:ptCount val="8"/>
                <c:pt idx="0">
                  <c:v>109333</c:v>
                </c:pt>
                <c:pt idx="1">
                  <c:v>363625</c:v>
                </c:pt>
                <c:pt idx="2">
                  <c:v>141943</c:v>
                </c:pt>
                <c:pt idx="3">
                  <c:v>9697</c:v>
                </c:pt>
                <c:pt idx="4">
                  <c:v>458198</c:v>
                </c:pt>
                <c:pt idx="5">
                  <c:v>2683</c:v>
                </c:pt>
                <c:pt idx="6">
                  <c:v>640252</c:v>
                </c:pt>
                <c:pt idx="7">
                  <c:v>86968</c:v>
                </c:pt>
              </c:numCache>
            </c:numRef>
          </c:val>
          <c:extLst>
            <c:ext xmlns:c16="http://schemas.microsoft.com/office/drawing/2014/chart" uri="{C3380CC4-5D6E-409C-BE32-E72D297353CC}">
              <c16:uniqueId val="{0000000B-CA0B-47A6-9D98-724AA125878C}"/>
            </c:ext>
          </c:extLst>
        </c:ser>
        <c:ser>
          <c:idx val="7"/>
          <c:order val="7"/>
          <c:tx>
            <c:strRef>
              <c:f>'F72'!$A$13</c:f>
              <c:strCache>
                <c:ptCount val="1"/>
                <c:pt idx="0">
                  <c:v>2020</c:v>
                </c:pt>
              </c:strCache>
            </c:strRef>
          </c:tx>
          <c:invertIfNegative val="0"/>
          <c:dLbls>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BF-4DDF-AD8D-6E6BD225678B}"/>
                </c:ext>
              </c:extLst>
            </c:dLbl>
            <c:spPr>
              <a:noFill/>
              <a:ln>
                <a:noFill/>
              </a:ln>
              <a:effectLst/>
            </c:spPr>
            <c:txPr>
              <a:bodyPr rot="-5400000" vert="horz" wrap="square" lIns="38100" tIns="19050" rIns="38100" bIns="19050" anchor="ctr">
                <a:spAutoFit/>
              </a:bodyPr>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'F72'!$B$13:$I$13</c:f>
              <c:numCache>
                <c:formatCode>#,##0</c:formatCode>
                <c:ptCount val="8"/>
                <c:pt idx="0">
                  <c:v>111767</c:v>
                </c:pt>
                <c:pt idx="1">
                  <c:v>366999</c:v>
                </c:pt>
                <c:pt idx="2">
                  <c:v>133149</c:v>
                </c:pt>
                <c:pt idx="3">
                  <c:v>9984</c:v>
                </c:pt>
                <c:pt idx="4">
                  <c:v>452541</c:v>
                </c:pt>
                <c:pt idx="5">
                  <c:v>2738</c:v>
                </c:pt>
                <c:pt idx="6">
                  <c:v>614772</c:v>
                </c:pt>
                <c:pt idx="7">
                  <c:v>88417</c:v>
                </c:pt>
              </c:numCache>
            </c:numRef>
          </c:val>
          <c:extLst>
            <c:ext xmlns:c16="http://schemas.microsoft.com/office/drawing/2014/chart" uri="{C3380CC4-5D6E-409C-BE32-E72D297353CC}">
              <c16:uniqueId val="{00000001-E7BF-4DDF-AD8D-6E6BD225678B}"/>
            </c:ext>
          </c:extLst>
        </c:ser>
        <c:ser>
          <c:idx val="8"/>
          <c:order val="8"/>
          <c:tx>
            <c:strRef>
              <c:f>'F72'!$A$14</c:f>
              <c:strCache>
                <c:ptCount val="1"/>
                <c:pt idx="0">
                  <c:v>feb-21</c:v>
                </c:pt>
              </c:strCache>
            </c:strRef>
          </c:tx>
          <c:invertIfNegative val="0"/>
          <c:dLbls>
            <c:spPr>
              <a:noFill/>
              <a:ln>
                <a:noFill/>
              </a:ln>
              <a:effectLst/>
            </c:spPr>
            <c:txPr>
              <a:bodyPr rot="-5400000" vert="horz" wrap="square" lIns="38100" tIns="19050" rIns="38100" bIns="19050" anchor="ctr">
                <a:spAutoFit/>
              </a:bodyPr>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'F72'!$B$14:$I$14</c:f>
              <c:numCache>
                <c:formatCode>#,##0</c:formatCode>
                <c:ptCount val="8"/>
                <c:pt idx="0">
                  <c:v>114511</c:v>
                </c:pt>
                <c:pt idx="1">
                  <c:v>367054</c:v>
                </c:pt>
                <c:pt idx="2">
                  <c:v>135332</c:v>
                </c:pt>
                <c:pt idx="3">
                  <c:v>10000</c:v>
                </c:pt>
                <c:pt idx="4">
                  <c:v>461408</c:v>
                </c:pt>
                <c:pt idx="5">
                  <c:v>2577</c:v>
                </c:pt>
                <c:pt idx="6">
                  <c:v>621192</c:v>
                </c:pt>
                <c:pt idx="7">
                  <c:v>88659</c:v>
                </c:pt>
              </c:numCache>
            </c:numRef>
          </c:val>
          <c:extLst>
            <c:ext xmlns:c16="http://schemas.microsoft.com/office/drawing/2014/chart" uri="{C3380CC4-5D6E-409C-BE32-E72D297353CC}">
              <c16:uniqueId val="{00000004-E7BF-4DDF-AD8D-6E6BD225678B}"/>
            </c:ext>
          </c:extLst>
        </c:ser>
        <c:dLbls>
          <c:showLegendKey val="0"/>
          <c:showVal val="0"/>
          <c:showCatName val="0"/>
          <c:showSerName val="0"/>
          <c:showPercent val="0"/>
          <c:showBubbleSize val="0"/>
        </c:dLbls>
        <c:gapWidth val="150"/>
        <c:axId val="60090240"/>
        <c:axId val="60091776"/>
      </c:barChart>
      <c:catAx>
        <c:axId val="60090240"/>
        <c:scaling>
          <c:orientation val="minMax"/>
        </c:scaling>
        <c:delete val="0"/>
        <c:axPos val="b"/>
        <c:numFmt formatCode="General" sourceLinked="0"/>
        <c:majorTickMark val="out"/>
        <c:minorTickMark val="none"/>
        <c:tickLblPos val="nextTo"/>
        <c:crossAx val="60091776"/>
        <c:crosses val="autoZero"/>
        <c:auto val="1"/>
        <c:lblAlgn val="ctr"/>
        <c:lblOffset val="100"/>
        <c:noMultiLvlLbl val="0"/>
      </c:catAx>
      <c:valAx>
        <c:axId val="60091776"/>
        <c:scaling>
          <c:orientation val="minMax"/>
        </c:scaling>
        <c:delete val="1"/>
        <c:axPos val="l"/>
        <c:majorGridlines>
          <c:spPr>
            <a:ln>
              <a:noFill/>
            </a:ln>
          </c:spPr>
        </c:majorGridlines>
        <c:numFmt formatCode="#,##0" sourceLinked="1"/>
        <c:majorTickMark val="out"/>
        <c:minorTickMark val="none"/>
        <c:tickLblPos val="nextTo"/>
        <c:crossAx val="60090240"/>
        <c:crosses val="autoZero"/>
        <c:crossBetween val="between"/>
      </c:valAx>
    </c:plotArea>
    <c:legend>
      <c:legendPos val="r"/>
      <c:layout>
        <c:manualLayout>
          <c:xMode val="edge"/>
          <c:yMode val="edge"/>
          <c:x val="0.14271216097987754"/>
          <c:y val="0.90615057771740415"/>
          <c:w val="0.72588491399205024"/>
          <c:h val="3.7680916766046173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170285921100252"/>
          <c:y val="0.14110467419290948"/>
          <c:w val="0.58901556279406442"/>
          <c:h val="0.80582788671023964"/>
        </c:manualLayout>
      </c:layout>
      <c:pieChart>
        <c:varyColors val="1"/>
        <c:ser>
          <c:idx val="0"/>
          <c:order val="0"/>
          <c:spPr>
            <a:ln>
              <a:noFill/>
            </a:ln>
          </c:spPr>
          <c:dPt>
            <c:idx val="0"/>
            <c:bubble3D val="0"/>
            <c:spPr>
              <a:solidFill>
                <a:srgbClr val="BDCFD6"/>
              </a:solidFill>
              <a:ln>
                <a:noFill/>
              </a:ln>
            </c:spPr>
            <c:extLst>
              <c:ext xmlns:c16="http://schemas.microsoft.com/office/drawing/2014/chart" uri="{C3380CC4-5D6E-409C-BE32-E72D297353CC}">
                <c16:uniqueId val="{00000001-F7F6-48E4-BDE9-CF8A8F47AB12}"/>
              </c:ext>
            </c:extLst>
          </c:dPt>
          <c:dPt>
            <c:idx val="1"/>
            <c:bubble3D val="0"/>
            <c:spPr>
              <a:solidFill>
                <a:srgbClr val="FAD496"/>
              </a:solidFill>
              <a:ln>
                <a:noFill/>
              </a:ln>
            </c:spPr>
            <c:extLst>
              <c:ext xmlns:c16="http://schemas.microsoft.com/office/drawing/2014/chart" uri="{C3380CC4-5D6E-409C-BE32-E72D297353CC}">
                <c16:uniqueId val="{00000003-F7F6-48E4-BDE9-CF8A8F47AB12}"/>
              </c:ext>
            </c:extLst>
          </c:dPt>
          <c:dPt>
            <c:idx val="2"/>
            <c:bubble3D val="0"/>
            <c:spPr>
              <a:solidFill>
                <a:srgbClr val="663300"/>
              </a:solidFill>
              <a:ln>
                <a:noFill/>
              </a:ln>
            </c:spPr>
            <c:extLst>
              <c:ext xmlns:c16="http://schemas.microsoft.com/office/drawing/2014/chart" uri="{C3380CC4-5D6E-409C-BE32-E72D297353CC}">
                <c16:uniqueId val="{00000005-F7F6-48E4-BDE9-CF8A8F47AB12}"/>
              </c:ext>
            </c:extLst>
          </c:dPt>
          <c:dPt>
            <c:idx val="3"/>
            <c:bubble3D val="0"/>
            <c:spPr>
              <a:solidFill>
                <a:srgbClr val="95682B"/>
              </a:solidFill>
              <a:ln>
                <a:noFill/>
              </a:ln>
            </c:spPr>
            <c:extLst>
              <c:ext xmlns:c16="http://schemas.microsoft.com/office/drawing/2014/chart" uri="{C3380CC4-5D6E-409C-BE32-E72D297353CC}">
                <c16:uniqueId val="{00000007-F7F6-48E4-BDE9-CF8A8F47AB12}"/>
              </c:ext>
            </c:extLst>
          </c:dPt>
          <c:dPt>
            <c:idx val="4"/>
            <c:bubble3D val="0"/>
            <c:spPr>
              <a:solidFill>
                <a:srgbClr val="FBBB27"/>
              </a:solidFill>
              <a:ln>
                <a:noFill/>
              </a:ln>
            </c:spPr>
            <c:extLst>
              <c:ext xmlns:c16="http://schemas.microsoft.com/office/drawing/2014/chart" uri="{C3380CC4-5D6E-409C-BE32-E72D297353CC}">
                <c16:uniqueId val="{00000009-F7F6-48E4-BDE9-CF8A8F47AB12}"/>
              </c:ext>
            </c:extLst>
          </c:dPt>
          <c:dPt>
            <c:idx val="5"/>
            <c:bubble3D val="0"/>
            <c:spPr>
              <a:solidFill>
                <a:srgbClr val="663300"/>
              </a:solidFill>
              <a:ln>
                <a:noFill/>
              </a:ln>
            </c:spPr>
            <c:extLst>
              <c:ext xmlns:c16="http://schemas.microsoft.com/office/drawing/2014/chart" uri="{C3380CC4-5D6E-409C-BE32-E72D297353CC}">
                <c16:uniqueId val="{0000000B-F7F6-48E4-BDE9-CF8A8F47AB12}"/>
              </c:ext>
            </c:extLst>
          </c:dPt>
          <c:dPt>
            <c:idx val="6"/>
            <c:bubble3D val="0"/>
            <c:spPr>
              <a:solidFill>
                <a:srgbClr val="7C878E"/>
              </a:solidFill>
              <a:ln>
                <a:noFill/>
              </a:ln>
            </c:spPr>
            <c:extLst>
              <c:ext xmlns:c16="http://schemas.microsoft.com/office/drawing/2014/chart" uri="{C3380CC4-5D6E-409C-BE32-E72D297353CC}">
                <c16:uniqueId val="{0000000D-F7F6-48E4-BDE9-CF8A8F47AB12}"/>
              </c:ext>
            </c:extLst>
          </c:dPt>
          <c:dPt>
            <c:idx val="7"/>
            <c:bubble3D val="0"/>
            <c:spPr>
              <a:solidFill>
                <a:srgbClr val="393D3F"/>
              </a:solidFill>
              <a:ln>
                <a:noFill/>
              </a:ln>
            </c:spPr>
            <c:extLst>
              <c:ext xmlns:c16="http://schemas.microsoft.com/office/drawing/2014/chart" uri="{C3380CC4-5D6E-409C-BE32-E72D297353CC}">
                <c16:uniqueId val="{0000000F-F7F6-48E4-BDE9-CF8A8F47AB12}"/>
              </c:ext>
            </c:extLst>
          </c:dPt>
          <c:dLbls>
            <c:dLbl>
              <c:idx val="0"/>
              <c:layout>
                <c:manualLayout>
                  <c:x val="0.17667731926672792"/>
                  <c:y val="1.32255434090156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F6-48E4-BDE9-CF8A8F47AB12}"/>
                </c:ext>
              </c:extLst>
            </c:dLbl>
            <c:dLbl>
              <c:idx val="1"/>
              <c:layout>
                <c:manualLayout>
                  <c:x val="7.522699207287116E-2"/>
                  <c:y val="-3.15148963639680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F6-48E4-BDE9-CF8A8F47AB12}"/>
                </c:ext>
              </c:extLst>
            </c:dLbl>
            <c:dLbl>
              <c:idx val="2"/>
              <c:layout>
                <c:manualLayout>
                  <c:x val="4.1568252535043572E-2"/>
                  <c:y val="-7.54950251898005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F6-48E4-BDE9-CF8A8F47AB12}"/>
                </c:ext>
              </c:extLst>
            </c:dLbl>
            <c:dLbl>
              <c:idx val="3"/>
              <c:layout>
                <c:manualLayout>
                  <c:x val="5.6129299627020304E-2"/>
                  <c:y val="-5.108507777991165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F6-48E4-BDE9-CF8A8F47AB12}"/>
                </c:ext>
              </c:extLst>
            </c:dLbl>
            <c:dLbl>
              <c:idx val="4"/>
              <c:layout>
                <c:manualLayout>
                  <c:x val="0.16427166468368024"/>
                  <c:y val="-2.725546403473759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7F6-48E4-BDE9-CF8A8F47AB12}"/>
                </c:ext>
              </c:extLst>
            </c:dLbl>
            <c:dLbl>
              <c:idx val="5"/>
              <c:layout>
                <c:manualLayout>
                  <c:x val="-8.8705678232042243E-2"/>
                  <c:y val="-4.655692614266268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7F6-48E4-BDE9-CF8A8F47AB12}"/>
                </c:ext>
              </c:extLst>
            </c:dLbl>
            <c:dLbl>
              <c:idx val="6"/>
              <c:layout>
                <c:manualLayout>
                  <c:x val="-2.1295046098864127E-2"/>
                  <c:y val="-0.1428106970499655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7F6-48E4-BDE9-CF8A8F47AB12}"/>
                </c:ext>
              </c:extLst>
            </c:dLbl>
            <c:dLbl>
              <c:idx val="7"/>
              <c:layout>
                <c:manualLayout>
                  <c:x val="-5.4655849300456333E-2"/>
                  <c:y val="-8.244011282785332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7F6-48E4-BDE9-CF8A8F47AB12}"/>
                </c:ext>
              </c:extLst>
            </c:dLbl>
            <c:numFmt formatCode="0.00%" sourceLinked="0"/>
            <c:spPr>
              <a:noFill/>
              <a:ln>
                <a:noFill/>
              </a:ln>
              <a:effectLst/>
            </c:spPr>
            <c:txPr>
              <a:bodyPr/>
              <a:lstStyle/>
              <a:p>
                <a:pPr>
                  <a:defRPr sz="1000"/>
                </a:pPr>
                <a:endParaRPr lang="es-MX"/>
              </a:p>
            </c:txPr>
            <c:showLegendKey val="0"/>
            <c:showVal val="0"/>
            <c:showCatName val="1"/>
            <c:showSerName val="0"/>
            <c:showPercent val="1"/>
            <c:showBubbleSize val="0"/>
            <c:showLeaderLines val="1"/>
            <c:leaderLines>
              <c:spPr>
                <a:ln>
                  <a:solidFill>
                    <a:srgbClr val="BA9B44"/>
                  </a:solidFill>
                </a:ln>
              </c:spPr>
            </c:leaderLines>
            <c:extLst>
              <c:ext xmlns:c15="http://schemas.microsoft.com/office/drawing/2012/chart" uri="{CE6537A1-D6FC-4f65-9D91-7224C49458BB}"/>
            </c:extLst>
          </c:dLbls>
          <c:cat>
            <c:strRef>
              <c:f>'F73'!$A$5:$A$12</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'F73'!$C$5:$C$12</c:f>
              <c:numCache>
                <c:formatCode>0.00%</c:formatCode>
                <c:ptCount val="8"/>
                <c:pt idx="0">
                  <c:v>6.3591326420963018E-2</c:v>
                </c:pt>
                <c:pt idx="1">
                  <c:v>0.20383588238789427</c:v>
                </c:pt>
                <c:pt idx="2">
                  <c:v>7.5153840130657901E-2</c:v>
                </c:pt>
                <c:pt idx="3">
                  <c:v>5.5532941307789661E-3</c:v>
                </c:pt>
                <c:pt idx="4">
                  <c:v>0.25623343382944613</c:v>
                </c:pt>
                <c:pt idx="5">
                  <c:v>1.4310838975017395E-3</c:v>
                </c:pt>
                <c:pt idx="6">
                  <c:v>0.34496618876868473</c:v>
                </c:pt>
                <c:pt idx="7">
                  <c:v>4.9234950434073235E-2</c:v>
                </c:pt>
              </c:numCache>
            </c:numRef>
          </c:val>
          <c:extLst>
            <c:ext xmlns:c16="http://schemas.microsoft.com/office/drawing/2014/chart" uri="{C3380CC4-5D6E-409C-BE32-E72D297353CC}">
              <c16:uniqueId val="{00000010-F7F6-48E4-BDE9-CF8A8F47AB1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4586288416075651E-2"/>
          <c:y val="1.1761529808773905E-2"/>
          <c:w val="0.95839243498817972"/>
          <c:h val="0.91302245839959661"/>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81FF-4F6D-A09F-40F457F7AE6E}"/>
              </c:ext>
            </c:extLst>
          </c:dPt>
          <c:dPt>
            <c:idx val="5"/>
            <c:invertIfNegative val="0"/>
            <c:bubble3D val="0"/>
            <c:extLst>
              <c:ext xmlns:c16="http://schemas.microsoft.com/office/drawing/2014/chart" uri="{C3380CC4-5D6E-409C-BE32-E72D297353CC}">
                <c16:uniqueId val="{00000001-81FF-4F6D-A09F-40F457F7AE6E}"/>
              </c:ext>
            </c:extLst>
          </c:dPt>
          <c:dPt>
            <c:idx val="6"/>
            <c:invertIfNegative val="0"/>
            <c:bubble3D val="0"/>
            <c:spPr>
              <a:solidFill>
                <a:srgbClr val="7C878E"/>
              </a:solidFill>
              <a:ln>
                <a:noFill/>
              </a:ln>
              <a:effectLst/>
            </c:spPr>
            <c:extLst>
              <c:ext xmlns:c16="http://schemas.microsoft.com/office/drawing/2014/chart" uri="{C3380CC4-5D6E-409C-BE32-E72D297353CC}">
                <c16:uniqueId val="{00000003-81FF-4F6D-A09F-40F457F7AE6E}"/>
              </c:ext>
            </c:extLst>
          </c:dPt>
          <c:dPt>
            <c:idx val="7"/>
            <c:invertIfNegative val="0"/>
            <c:bubble3D val="0"/>
            <c:spPr>
              <a:solidFill>
                <a:srgbClr val="7C878E"/>
              </a:solidFill>
              <a:ln>
                <a:noFill/>
              </a:ln>
              <a:effectLst/>
            </c:spPr>
            <c:extLst>
              <c:ext xmlns:c16="http://schemas.microsoft.com/office/drawing/2014/chart" uri="{C3380CC4-5D6E-409C-BE32-E72D297353CC}">
                <c16:uniqueId val="{00000005-81FF-4F6D-A09F-40F457F7AE6E}"/>
              </c:ext>
            </c:extLst>
          </c:dPt>
          <c:dPt>
            <c:idx val="8"/>
            <c:invertIfNegative val="0"/>
            <c:bubble3D val="0"/>
            <c:spPr>
              <a:solidFill>
                <a:srgbClr val="FFC000"/>
              </a:solidFill>
              <a:ln>
                <a:noFill/>
              </a:ln>
              <a:effectLst/>
            </c:spPr>
            <c:extLst>
              <c:ext xmlns:c16="http://schemas.microsoft.com/office/drawing/2014/chart" uri="{C3380CC4-5D6E-409C-BE32-E72D297353CC}">
                <c16:uniqueId val="{0000000F-3D86-4119-A4E6-A90AE10FAFE7}"/>
              </c:ext>
            </c:extLst>
          </c:dPt>
          <c:dPt>
            <c:idx val="17"/>
            <c:invertIfNegative val="0"/>
            <c:bubble3D val="0"/>
            <c:extLst>
              <c:ext xmlns:c16="http://schemas.microsoft.com/office/drawing/2014/chart" uri="{C3380CC4-5D6E-409C-BE32-E72D297353CC}">
                <c16:uniqueId val="{00000006-81FF-4F6D-A09F-40F457F7AE6E}"/>
              </c:ext>
            </c:extLst>
          </c:dPt>
          <c:dPt>
            <c:idx val="18"/>
            <c:invertIfNegative val="0"/>
            <c:bubble3D val="0"/>
            <c:extLst>
              <c:ext xmlns:c16="http://schemas.microsoft.com/office/drawing/2014/chart" uri="{C3380CC4-5D6E-409C-BE32-E72D297353CC}">
                <c16:uniqueId val="{00000007-81FF-4F6D-A09F-40F457F7AE6E}"/>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'F74'!$A$6:$A$14</c:f>
              <c:numCache>
                <c:formatCode>General</c:formatCode>
                <c:ptCount val="9"/>
                <c:pt idx="0">
                  <c:v>2013</c:v>
                </c:pt>
                <c:pt idx="1">
                  <c:v>2014</c:v>
                </c:pt>
                <c:pt idx="2">
                  <c:v>2015</c:v>
                </c:pt>
                <c:pt idx="3">
                  <c:v>2016</c:v>
                </c:pt>
                <c:pt idx="4">
                  <c:v>2017</c:v>
                </c:pt>
                <c:pt idx="5">
                  <c:v>2018</c:v>
                </c:pt>
                <c:pt idx="6">
                  <c:v>2019</c:v>
                </c:pt>
                <c:pt idx="7">
                  <c:v>2020</c:v>
                </c:pt>
                <c:pt idx="8" formatCode="mmm\-yy">
                  <c:v>44228</c:v>
                </c:pt>
              </c:numCache>
            </c:numRef>
          </c:cat>
          <c:val>
            <c:numRef>
              <c:f>'F74'!$B$6:$B$14</c:f>
              <c:numCache>
                <c:formatCode>#,##0</c:formatCode>
                <c:ptCount val="9"/>
                <c:pt idx="0">
                  <c:v>70246</c:v>
                </c:pt>
                <c:pt idx="1">
                  <c:v>77509</c:v>
                </c:pt>
                <c:pt idx="2">
                  <c:v>82606</c:v>
                </c:pt>
                <c:pt idx="3">
                  <c:v>89558</c:v>
                </c:pt>
                <c:pt idx="4">
                  <c:v>96726</c:v>
                </c:pt>
                <c:pt idx="5">
                  <c:v>104065</c:v>
                </c:pt>
                <c:pt idx="6">
                  <c:v>109333</c:v>
                </c:pt>
                <c:pt idx="7">
                  <c:v>111767</c:v>
                </c:pt>
                <c:pt idx="8">
                  <c:v>114511</c:v>
                </c:pt>
              </c:numCache>
            </c:numRef>
          </c:val>
          <c:extLst>
            <c:ext xmlns:c16="http://schemas.microsoft.com/office/drawing/2014/chart" uri="{C3380CC4-5D6E-409C-BE32-E72D297353CC}">
              <c16:uniqueId val="{00000008-81FF-4F6D-A09F-40F457F7AE6E}"/>
            </c:ext>
          </c:extLst>
        </c:ser>
        <c:dLbls>
          <c:dLblPos val="outEnd"/>
          <c:showLegendKey val="0"/>
          <c:showVal val="1"/>
          <c:showCatName val="0"/>
          <c:showSerName val="0"/>
          <c:showPercent val="0"/>
          <c:showBubbleSize val="0"/>
        </c:dLbls>
        <c:gapWidth val="80"/>
        <c:overlap val="-27"/>
        <c:axId val="62213504"/>
        <c:axId val="62237696"/>
      </c:barChart>
      <c:catAx>
        <c:axId val="622135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2237696"/>
        <c:crosses val="autoZero"/>
        <c:auto val="1"/>
        <c:lblAlgn val="ctr"/>
        <c:lblOffset val="100"/>
        <c:noMultiLvlLbl val="0"/>
      </c:catAx>
      <c:valAx>
        <c:axId val="62237696"/>
        <c:scaling>
          <c:orientation val="minMax"/>
        </c:scaling>
        <c:delete val="1"/>
        <c:axPos val="l"/>
        <c:numFmt formatCode="#,##0" sourceLinked="1"/>
        <c:majorTickMark val="out"/>
        <c:minorTickMark val="none"/>
        <c:tickLblPos val="nextTo"/>
        <c:crossAx val="6221350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811726441631506"/>
          <c:y val="0.1825259937745877"/>
          <c:w val="0.60472732067510548"/>
          <c:h val="0.8166403133903134"/>
        </c:manualLayout>
      </c:layout>
      <c:pieChart>
        <c:varyColors val="1"/>
        <c:ser>
          <c:idx val="0"/>
          <c:order val="0"/>
          <c:dPt>
            <c:idx val="0"/>
            <c:bubble3D val="0"/>
            <c:spPr>
              <a:solidFill>
                <a:schemeClr val="accent6"/>
              </a:solidFill>
              <a:ln>
                <a:noFill/>
              </a:ln>
              <a:effectLst/>
            </c:spPr>
            <c:extLst>
              <c:ext xmlns:c16="http://schemas.microsoft.com/office/drawing/2014/chart" uri="{C3380CC4-5D6E-409C-BE32-E72D297353CC}">
                <c16:uniqueId val="{00000001-DC93-40B0-B823-B348CFB9B4A3}"/>
              </c:ext>
            </c:extLst>
          </c:dPt>
          <c:dPt>
            <c:idx val="1"/>
            <c:bubble3D val="0"/>
            <c:spPr>
              <a:solidFill>
                <a:schemeClr val="accent5"/>
              </a:solidFill>
              <a:ln>
                <a:noFill/>
              </a:ln>
              <a:effectLst/>
            </c:spPr>
            <c:extLst>
              <c:ext xmlns:c16="http://schemas.microsoft.com/office/drawing/2014/chart" uri="{C3380CC4-5D6E-409C-BE32-E72D297353CC}">
                <c16:uniqueId val="{00000003-DC93-40B0-B823-B348CFB9B4A3}"/>
              </c:ext>
            </c:extLst>
          </c:dPt>
          <c:dPt>
            <c:idx val="2"/>
            <c:bubble3D val="0"/>
            <c:spPr>
              <a:solidFill>
                <a:schemeClr val="accent4"/>
              </a:solidFill>
              <a:ln>
                <a:noFill/>
              </a:ln>
              <a:effectLst/>
            </c:spPr>
            <c:extLst>
              <c:ext xmlns:c16="http://schemas.microsoft.com/office/drawing/2014/chart" uri="{C3380CC4-5D6E-409C-BE32-E72D297353CC}">
                <c16:uniqueId val="{00000005-DC93-40B0-B823-B348CFB9B4A3}"/>
              </c:ext>
            </c:extLst>
          </c:dPt>
          <c:dPt>
            <c:idx val="3"/>
            <c:bubble3D val="0"/>
            <c:spPr>
              <a:solidFill>
                <a:schemeClr val="accent6">
                  <a:lumMod val="60000"/>
                </a:schemeClr>
              </a:solidFill>
              <a:ln>
                <a:noFill/>
              </a:ln>
              <a:effectLst/>
            </c:spPr>
            <c:extLst>
              <c:ext xmlns:c16="http://schemas.microsoft.com/office/drawing/2014/chart" uri="{C3380CC4-5D6E-409C-BE32-E72D297353CC}">
                <c16:uniqueId val="{00000007-DC93-40B0-B823-B348CFB9B4A3}"/>
              </c:ext>
            </c:extLst>
          </c:dPt>
          <c:dPt>
            <c:idx val="4"/>
            <c:bubble3D val="0"/>
            <c:spPr>
              <a:solidFill>
                <a:schemeClr val="accent5">
                  <a:lumMod val="60000"/>
                </a:schemeClr>
              </a:solidFill>
              <a:ln>
                <a:noFill/>
              </a:ln>
              <a:effectLst/>
            </c:spPr>
            <c:extLst>
              <c:ext xmlns:c16="http://schemas.microsoft.com/office/drawing/2014/chart" uri="{C3380CC4-5D6E-409C-BE32-E72D297353CC}">
                <c16:uniqueId val="{00000009-DC93-40B0-B823-B348CFB9B4A3}"/>
              </c:ext>
            </c:extLst>
          </c:dPt>
          <c:dPt>
            <c:idx val="5"/>
            <c:bubble3D val="0"/>
            <c:spPr>
              <a:solidFill>
                <a:schemeClr val="accent4">
                  <a:lumMod val="60000"/>
                </a:schemeClr>
              </a:solidFill>
              <a:ln>
                <a:noFill/>
              </a:ln>
              <a:effectLst/>
            </c:spPr>
            <c:extLst>
              <c:ext xmlns:c16="http://schemas.microsoft.com/office/drawing/2014/chart" uri="{C3380CC4-5D6E-409C-BE32-E72D297353CC}">
                <c16:uniqueId val="{0000000B-DC93-40B0-B823-B348CFB9B4A3}"/>
              </c:ext>
            </c:extLst>
          </c:dPt>
          <c:dPt>
            <c:idx val="6"/>
            <c:bubble3D val="0"/>
            <c:spPr>
              <a:solidFill>
                <a:schemeClr val="accent6">
                  <a:lumMod val="80000"/>
                  <a:lumOff val="20000"/>
                </a:schemeClr>
              </a:solidFill>
              <a:ln>
                <a:noFill/>
              </a:ln>
              <a:effectLst/>
            </c:spPr>
            <c:extLst>
              <c:ext xmlns:c16="http://schemas.microsoft.com/office/drawing/2014/chart" uri="{C3380CC4-5D6E-409C-BE32-E72D297353CC}">
                <c16:uniqueId val="{0000000D-DC93-40B0-B823-B348CFB9B4A3}"/>
              </c:ext>
            </c:extLst>
          </c:dPt>
          <c:dLbls>
            <c:dLbl>
              <c:idx val="0"/>
              <c:layout>
                <c:manualLayout>
                  <c:x val="0.14550489907622757"/>
                  <c:y val="-9.55793226381461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C93-40B0-B823-B348CFB9B4A3}"/>
                </c:ext>
              </c:extLst>
            </c:dLbl>
            <c:dLbl>
              <c:idx val="1"/>
              <c:layout>
                <c:manualLayout>
                  <c:x val="-0.13064206387013011"/>
                  <c:y val="6.80017404241582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C93-40B0-B823-B348CFB9B4A3}"/>
                </c:ext>
              </c:extLst>
            </c:dLbl>
            <c:dLbl>
              <c:idx val="2"/>
              <c:layout>
                <c:manualLayout>
                  <c:x val="-6.8252398165531802E-2"/>
                  <c:y val="-4.56822041629822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C93-40B0-B823-B348CFB9B4A3}"/>
                </c:ext>
              </c:extLst>
            </c:dLbl>
            <c:dLbl>
              <c:idx val="3"/>
              <c:layout>
                <c:manualLayout>
                  <c:x val="-0.12472842585068325"/>
                  <c:y val="-6.859488820581918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C93-40B0-B823-B348CFB9B4A3}"/>
                </c:ext>
              </c:extLst>
            </c:dLbl>
            <c:dLbl>
              <c:idx val="4"/>
              <c:layout>
                <c:manualLayout>
                  <c:x val="0.21522991565556085"/>
                  <c:y val="-5.77079736690667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C93-40B0-B823-B348CFB9B4A3}"/>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6350" cap="flat" cmpd="sng" algn="ctr">
                  <a:solidFill>
                    <a:schemeClr val="accent4">
                      <a:lumMod val="75000"/>
                    </a:schemeClr>
                  </a:solidFill>
                  <a:prstDash val="solid"/>
                  <a:round/>
                </a:ln>
                <a:effectLst/>
              </c:spPr>
            </c:leaderLines>
            <c:extLst>
              <c:ext xmlns:c15="http://schemas.microsoft.com/office/drawing/2012/chart" uri="{CE6537A1-D6FC-4f65-9D91-7224C49458BB}"/>
            </c:extLst>
          </c:dLbls>
          <c:cat>
            <c:strRef>
              <c:f>'F75'!$A$6:$A$10</c:f>
              <c:strCache>
                <c:ptCount val="5"/>
                <c:pt idx="0">
                  <c:v>Agricultura</c:v>
                </c:pt>
                <c:pt idx="1">
                  <c:v>Caza</c:v>
                </c:pt>
                <c:pt idx="2">
                  <c:v>Ganadería</c:v>
                </c:pt>
                <c:pt idx="3">
                  <c:v>Pesca</c:v>
                </c:pt>
                <c:pt idx="4">
                  <c:v>Silvicultura</c:v>
                </c:pt>
              </c:strCache>
            </c:strRef>
          </c:cat>
          <c:val>
            <c:numRef>
              <c:f>'F75'!$B$6:$B$10</c:f>
              <c:numCache>
                <c:formatCode>0.00%</c:formatCode>
                <c:ptCount val="5"/>
                <c:pt idx="0">
                  <c:v>0.80212381343277062</c:v>
                </c:pt>
                <c:pt idx="1">
                  <c:v>3.8424256184995331E-4</c:v>
                </c:pt>
                <c:pt idx="2">
                  <c:v>0.18979835998288375</c:v>
                </c:pt>
                <c:pt idx="3">
                  <c:v>3.720166621547275E-3</c:v>
                </c:pt>
                <c:pt idx="4">
                  <c:v>3.9734174009483803E-3</c:v>
                </c:pt>
              </c:numCache>
            </c:numRef>
          </c:val>
          <c:extLst>
            <c:ext xmlns:c16="http://schemas.microsoft.com/office/drawing/2014/chart" uri="{C3380CC4-5D6E-409C-BE32-E72D297353CC}">
              <c16:uniqueId val="{0000000E-DC93-40B0-B823-B348CFB9B4A3}"/>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F39-43CF-BD47-A12F2C571D32}"/>
              </c:ext>
            </c:extLst>
          </c:dPt>
          <c:dPt>
            <c:idx val="5"/>
            <c:invertIfNegative val="0"/>
            <c:bubble3D val="0"/>
            <c:extLst>
              <c:ext xmlns:c16="http://schemas.microsoft.com/office/drawing/2014/chart" uri="{C3380CC4-5D6E-409C-BE32-E72D297353CC}">
                <c16:uniqueId val="{00000002-9F39-43CF-BD47-A12F2C571D32}"/>
              </c:ext>
            </c:extLst>
          </c:dPt>
          <c:dPt>
            <c:idx val="6"/>
            <c:invertIfNegative val="0"/>
            <c:bubble3D val="0"/>
            <c:extLst>
              <c:ext xmlns:c16="http://schemas.microsoft.com/office/drawing/2014/chart" uri="{C3380CC4-5D6E-409C-BE32-E72D297353CC}">
                <c16:uniqueId val="{00000003-9F39-43CF-BD47-A12F2C571D32}"/>
              </c:ext>
            </c:extLst>
          </c:dPt>
          <c:dPt>
            <c:idx val="7"/>
            <c:invertIfNegative val="0"/>
            <c:bubble3D val="0"/>
            <c:extLst>
              <c:ext xmlns:c16="http://schemas.microsoft.com/office/drawing/2014/chart" uri="{C3380CC4-5D6E-409C-BE32-E72D297353CC}">
                <c16:uniqueId val="{00000005-9F39-43CF-BD47-A12F2C571D32}"/>
              </c:ext>
            </c:extLst>
          </c:dPt>
          <c:dPt>
            <c:idx val="8"/>
            <c:invertIfNegative val="0"/>
            <c:bubble3D val="0"/>
            <c:spPr>
              <a:solidFill>
                <a:srgbClr val="FFC000"/>
              </a:solidFill>
              <a:ln>
                <a:noFill/>
              </a:ln>
              <a:effectLst/>
            </c:spPr>
            <c:extLst>
              <c:ext xmlns:c16="http://schemas.microsoft.com/office/drawing/2014/chart" uri="{C3380CC4-5D6E-409C-BE32-E72D297353CC}">
                <c16:uniqueId val="{0000000B-07AF-475A-8E51-2557482821C9}"/>
              </c:ext>
            </c:extLst>
          </c:dPt>
          <c:dPt>
            <c:idx val="17"/>
            <c:invertIfNegative val="0"/>
            <c:bubble3D val="0"/>
            <c:extLst>
              <c:ext xmlns:c16="http://schemas.microsoft.com/office/drawing/2014/chart" uri="{C3380CC4-5D6E-409C-BE32-E72D297353CC}">
                <c16:uniqueId val="{00000006-9F39-43CF-BD47-A12F2C571D32}"/>
              </c:ext>
            </c:extLst>
          </c:dPt>
          <c:dPt>
            <c:idx val="18"/>
            <c:invertIfNegative val="0"/>
            <c:bubble3D val="0"/>
            <c:extLst>
              <c:ext xmlns:c16="http://schemas.microsoft.com/office/drawing/2014/chart" uri="{C3380CC4-5D6E-409C-BE32-E72D297353CC}">
                <c16:uniqueId val="{00000007-9F39-43CF-BD47-A12F2C571D32}"/>
              </c:ext>
            </c:extLst>
          </c:dPt>
          <c:dLbls>
            <c:dLbl>
              <c:idx val="1"/>
              <c:layout>
                <c:manualLayout>
                  <c:x val="-2.0072991555785711E-17"/>
                  <c:y val="1.56862745098039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39-43CF-BD47-A12F2C571D32}"/>
                </c:ext>
              </c:extLst>
            </c:dLbl>
            <c:dLbl>
              <c:idx val="2"/>
              <c:layout>
                <c:manualLayout>
                  <c:x val="2.1898061935305881E-3"/>
                  <c:y val="1.0457516339869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39-43CF-BD47-A12F2C571D32}"/>
                </c:ext>
              </c:extLst>
            </c:dLbl>
            <c:dLbl>
              <c:idx val="3"/>
              <c:layout>
                <c:manualLayout>
                  <c:x val="2.1898061935305881E-3"/>
                  <c:y val="1.56862745098039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39-43CF-BD47-A12F2C571D32}"/>
                </c:ext>
              </c:extLst>
            </c:dLbl>
            <c:dLbl>
              <c:idx val="4"/>
              <c:layout>
                <c:manualLayout>
                  <c:x val="2.1898061935305881E-3"/>
                  <c:y val="1.5686274509803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F39-43CF-BD47-A12F2C571D32}"/>
                </c:ext>
              </c:extLst>
            </c:dLbl>
            <c:dLbl>
              <c:idx val="5"/>
              <c:layout>
                <c:manualLayout>
                  <c:x val="2.1898061935305881E-3"/>
                  <c:y val="2.09150326797385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39-43CF-BD47-A12F2C571D32}"/>
                </c:ext>
              </c:extLst>
            </c:dLbl>
            <c:dLbl>
              <c:idx val="6"/>
              <c:layout>
                <c:manualLayout>
                  <c:x val="2.1898061935305881E-3"/>
                  <c:y val="1.56862745098039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39-43CF-BD47-A12F2C571D32}"/>
                </c:ext>
              </c:extLst>
            </c:dLbl>
            <c:dLbl>
              <c:idx val="7"/>
              <c:layout>
                <c:manualLayout>
                  <c:x val="0"/>
                  <c:y val="1.56862745098039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39-43CF-BD47-A12F2C571D32}"/>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'F76'!$A$6:$A$14</c:f>
              <c:numCache>
                <c:formatCode>General</c:formatCode>
                <c:ptCount val="9"/>
                <c:pt idx="0">
                  <c:v>2013</c:v>
                </c:pt>
                <c:pt idx="1">
                  <c:v>2014</c:v>
                </c:pt>
                <c:pt idx="2">
                  <c:v>2015</c:v>
                </c:pt>
                <c:pt idx="3">
                  <c:v>2016</c:v>
                </c:pt>
                <c:pt idx="4">
                  <c:v>2017</c:v>
                </c:pt>
                <c:pt idx="5">
                  <c:v>2018</c:v>
                </c:pt>
                <c:pt idx="6">
                  <c:v>2019</c:v>
                </c:pt>
                <c:pt idx="7">
                  <c:v>2020</c:v>
                </c:pt>
                <c:pt idx="8" formatCode="mmm\-yy">
                  <c:v>44228</c:v>
                </c:pt>
              </c:numCache>
            </c:numRef>
          </c:cat>
          <c:val>
            <c:numRef>
              <c:f>'F76'!$B$6:$B$14</c:f>
              <c:numCache>
                <c:formatCode>#,##0</c:formatCode>
                <c:ptCount val="9"/>
                <c:pt idx="0">
                  <c:v>347298</c:v>
                </c:pt>
                <c:pt idx="1">
                  <c:v>363344</c:v>
                </c:pt>
                <c:pt idx="2">
                  <c:v>385457</c:v>
                </c:pt>
                <c:pt idx="3">
                  <c:v>407270</c:v>
                </c:pt>
                <c:pt idx="4">
                  <c:v>435724</c:v>
                </c:pt>
                <c:pt idx="5">
                  <c:v>452017</c:v>
                </c:pt>
                <c:pt idx="6">
                  <c:v>458198</c:v>
                </c:pt>
                <c:pt idx="7">
                  <c:v>452541</c:v>
                </c:pt>
                <c:pt idx="8">
                  <c:v>461408</c:v>
                </c:pt>
              </c:numCache>
            </c:numRef>
          </c:val>
          <c:extLst>
            <c:ext xmlns:c16="http://schemas.microsoft.com/office/drawing/2014/chart" uri="{C3380CC4-5D6E-409C-BE32-E72D297353CC}">
              <c16:uniqueId val="{0000000C-9F39-43CF-BD47-A12F2C571D32}"/>
            </c:ext>
          </c:extLst>
        </c:ser>
        <c:dLbls>
          <c:dLblPos val="outEnd"/>
          <c:showLegendKey val="0"/>
          <c:showVal val="1"/>
          <c:showCatName val="0"/>
          <c:showSerName val="0"/>
          <c:showPercent val="0"/>
          <c:showBubbleSize val="0"/>
        </c:dLbls>
        <c:gapWidth val="80"/>
        <c:overlap val="-27"/>
        <c:axId val="61280640"/>
        <c:axId val="61296640"/>
      </c:barChart>
      <c:catAx>
        <c:axId val="61280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1296640"/>
        <c:crosses val="autoZero"/>
        <c:auto val="1"/>
        <c:lblAlgn val="ctr"/>
        <c:lblOffset val="100"/>
        <c:noMultiLvlLbl val="0"/>
      </c:catAx>
      <c:valAx>
        <c:axId val="61296640"/>
        <c:scaling>
          <c:orientation val="minMax"/>
        </c:scaling>
        <c:delete val="1"/>
        <c:axPos val="l"/>
        <c:numFmt formatCode="#,##0" sourceLinked="1"/>
        <c:majorTickMark val="out"/>
        <c:minorTickMark val="none"/>
        <c:tickLblPos val="nextTo"/>
        <c:crossAx val="6128064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'F5'!$A$14</c:f>
              <c:strCache>
                <c:ptCount val="1"/>
                <c:pt idx="0">
                  <c:v>Pymes</c:v>
                </c:pt>
              </c:strCache>
            </c:strRef>
          </c:tx>
          <c:spPr>
            <a:solidFill>
              <a:srgbClr val="FABB28"/>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'F5'!$B$13:$G$13</c:f>
              <c:strCache>
                <c:ptCount val="6"/>
                <c:pt idx="0">
                  <c:v>Ninguna</c:v>
                </c:pt>
                <c:pt idx="1">
                  <c:v>Otras</c:v>
                </c:pt>
                <c:pt idx="2">
                  <c:v>Uso de redes sociales</c:v>
                </c:pt>
                <c:pt idx="3">
                  <c:v>Reduccion de producción</c:v>
                </c:pt>
                <c:pt idx="4">
                  <c:v>Ajuste en precios</c:v>
                </c:pt>
                <c:pt idx="5">
                  <c:v>Entregas a domicilio</c:v>
                </c:pt>
              </c:strCache>
            </c:strRef>
          </c:cat>
          <c:val>
            <c:numRef>
              <c:f>'F5'!$B$14:$G$14</c:f>
              <c:numCache>
                <c:formatCode>0.0%</c:formatCode>
                <c:ptCount val="6"/>
                <c:pt idx="0">
                  <c:v>0.31096024437986525</c:v>
                </c:pt>
                <c:pt idx="1">
                  <c:v>0.50511019483928332</c:v>
                </c:pt>
                <c:pt idx="2">
                  <c:v>0.16781211750286673</c:v>
                </c:pt>
                <c:pt idx="3">
                  <c:v>0.20919360590777816</c:v>
                </c:pt>
                <c:pt idx="4">
                  <c:v>0.14160794911669114</c:v>
                </c:pt>
                <c:pt idx="5">
                  <c:v>0.15477193668105715</c:v>
                </c:pt>
              </c:numCache>
            </c:numRef>
          </c:val>
          <c:extLst>
            <c:ext xmlns:c16="http://schemas.microsoft.com/office/drawing/2014/chart" uri="{C3380CC4-5D6E-409C-BE32-E72D297353CC}">
              <c16:uniqueId val="{00000000-F473-4801-9107-01BA321AF19D}"/>
            </c:ext>
          </c:extLst>
        </c:ser>
        <c:ser>
          <c:idx val="1"/>
          <c:order val="1"/>
          <c:tx>
            <c:strRef>
              <c:f>'F5'!$A$15</c:f>
              <c:strCache>
                <c:ptCount val="1"/>
                <c:pt idx="0">
                  <c:v>Micro</c:v>
                </c:pt>
              </c:strCache>
            </c:strRef>
          </c:tx>
          <c:spPr>
            <a:solidFill>
              <a:srgbClr val="7C868D"/>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'F5'!$B$13:$G$13</c:f>
              <c:strCache>
                <c:ptCount val="6"/>
                <c:pt idx="0">
                  <c:v>Ninguna</c:v>
                </c:pt>
                <c:pt idx="1">
                  <c:v>Otras</c:v>
                </c:pt>
                <c:pt idx="2">
                  <c:v>Uso de redes sociales</c:v>
                </c:pt>
                <c:pt idx="3">
                  <c:v>Reduccion de producción</c:v>
                </c:pt>
                <c:pt idx="4">
                  <c:v>Ajuste en precios</c:v>
                </c:pt>
                <c:pt idx="5">
                  <c:v>Entregas a domicilio</c:v>
                </c:pt>
              </c:strCache>
            </c:strRef>
          </c:cat>
          <c:val>
            <c:numRef>
              <c:f>'F5'!$B$15:$G$15</c:f>
              <c:numCache>
                <c:formatCode>0.0%</c:formatCode>
                <c:ptCount val="6"/>
                <c:pt idx="0">
                  <c:v>0.48123460881386121</c:v>
                </c:pt>
                <c:pt idx="1">
                  <c:v>0.33102366664736066</c:v>
                </c:pt>
                <c:pt idx="2">
                  <c:v>6.0144647927664954E-2</c:v>
                </c:pt>
                <c:pt idx="3">
                  <c:v>0.10737885421932654</c:v>
                </c:pt>
                <c:pt idx="4">
                  <c:v>0.14803185334505689</c:v>
                </c:pt>
                <c:pt idx="5">
                  <c:v>0.1107811816100189</c:v>
                </c:pt>
              </c:numCache>
            </c:numRef>
          </c:val>
          <c:extLst>
            <c:ext xmlns:c16="http://schemas.microsoft.com/office/drawing/2014/chart" uri="{C3380CC4-5D6E-409C-BE32-E72D297353CC}">
              <c16:uniqueId val="{00000001-F473-4801-9107-01BA321AF19D}"/>
            </c:ext>
          </c:extLst>
        </c:ser>
        <c:dLbls>
          <c:dLblPos val="outEnd"/>
          <c:showLegendKey val="0"/>
          <c:showVal val="1"/>
          <c:showCatName val="0"/>
          <c:showSerName val="0"/>
          <c:showPercent val="0"/>
          <c:showBubbleSize val="0"/>
        </c:dLbls>
        <c:gapWidth val="75"/>
        <c:axId val="422947824"/>
        <c:axId val="422948152"/>
      </c:barChart>
      <c:catAx>
        <c:axId val="422947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22948152"/>
        <c:crosses val="autoZero"/>
        <c:auto val="1"/>
        <c:lblAlgn val="ctr"/>
        <c:lblOffset val="100"/>
        <c:noMultiLvlLbl val="0"/>
      </c:catAx>
      <c:valAx>
        <c:axId val="422948152"/>
        <c:scaling>
          <c:orientation val="minMax"/>
        </c:scaling>
        <c:delete val="1"/>
        <c:axPos val="b"/>
        <c:numFmt formatCode="0.0%" sourceLinked="1"/>
        <c:majorTickMark val="none"/>
        <c:minorTickMark val="none"/>
        <c:tickLblPos val="nextTo"/>
        <c:crossAx val="42294782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chemeClr val="tx1">
              <a:lumMod val="65000"/>
              <a:lumOff val="35000"/>
            </a:schemeClr>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054555416116004"/>
          <c:y val="0.18896005432333907"/>
          <c:w val="0.53019085218225837"/>
          <c:h val="0.67871936882795014"/>
        </c:manualLayout>
      </c:layout>
      <c:pieChart>
        <c:varyColors val="1"/>
        <c:ser>
          <c:idx val="0"/>
          <c:order val="0"/>
          <c:dPt>
            <c:idx val="0"/>
            <c:bubble3D val="0"/>
            <c:spPr>
              <a:solidFill>
                <a:srgbClr val="7C878E"/>
              </a:solidFill>
            </c:spPr>
            <c:extLst>
              <c:ext xmlns:c16="http://schemas.microsoft.com/office/drawing/2014/chart" uri="{C3380CC4-5D6E-409C-BE32-E72D297353CC}">
                <c16:uniqueId val="{00000001-8E2A-47B6-A181-D2ADE711A4E0}"/>
              </c:ext>
            </c:extLst>
          </c:dPt>
          <c:dPt>
            <c:idx val="1"/>
            <c:bubble3D val="0"/>
            <c:spPr>
              <a:solidFill>
                <a:srgbClr val="393D3F"/>
              </a:solidFill>
            </c:spPr>
            <c:extLst>
              <c:ext xmlns:c16="http://schemas.microsoft.com/office/drawing/2014/chart" uri="{C3380CC4-5D6E-409C-BE32-E72D297353CC}">
                <c16:uniqueId val="{00000003-8E2A-47B6-A181-D2ADE711A4E0}"/>
              </c:ext>
            </c:extLst>
          </c:dPt>
          <c:dPt>
            <c:idx val="2"/>
            <c:bubble3D val="0"/>
            <c:spPr>
              <a:solidFill>
                <a:srgbClr val="BDCFD6"/>
              </a:solidFill>
            </c:spPr>
            <c:extLst>
              <c:ext xmlns:c16="http://schemas.microsoft.com/office/drawing/2014/chart" uri="{C3380CC4-5D6E-409C-BE32-E72D297353CC}">
                <c16:uniqueId val="{00000005-8E2A-47B6-A181-D2ADE711A4E0}"/>
              </c:ext>
            </c:extLst>
          </c:dPt>
          <c:dPt>
            <c:idx val="3"/>
            <c:bubble3D val="0"/>
            <c:spPr>
              <a:solidFill>
                <a:srgbClr val="4F81BD">
                  <a:lumMod val="20000"/>
                  <a:lumOff val="80000"/>
                </a:srgbClr>
              </a:solidFill>
            </c:spPr>
            <c:extLst>
              <c:ext xmlns:c16="http://schemas.microsoft.com/office/drawing/2014/chart" uri="{C3380CC4-5D6E-409C-BE32-E72D297353CC}">
                <c16:uniqueId val="{00000007-8E2A-47B6-A181-D2ADE711A4E0}"/>
              </c:ext>
            </c:extLst>
          </c:dPt>
          <c:dPt>
            <c:idx val="4"/>
            <c:bubble3D val="0"/>
            <c:spPr>
              <a:solidFill>
                <a:srgbClr val="EEECE1">
                  <a:lumMod val="75000"/>
                </a:srgbClr>
              </a:solidFill>
            </c:spPr>
            <c:extLst>
              <c:ext xmlns:c16="http://schemas.microsoft.com/office/drawing/2014/chart" uri="{C3380CC4-5D6E-409C-BE32-E72D297353CC}">
                <c16:uniqueId val="{00000009-8E2A-47B6-A181-D2ADE711A4E0}"/>
              </c:ext>
            </c:extLst>
          </c:dPt>
          <c:dPt>
            <c:idx val="5"/>
            <c:bubble3D val="0"/>
            <c:spPr>
              <a:solidFill>
                <a:srgbClr val="9E6900"/>
              </a:solidFill>
            </c:spPr>
            <c:extLst>
              <c:ext xmlns:c16="http://schemas.microsoft.com/office/drawing/2014/chart" uri="{C3380CC4-5D6E-409C-BE32-E72D297353CC}">
                <c16:uniqueId val="{0000000B-8E2A-47B6-A181-D2ADE711A4E0}"/>
              </c:ext>
            </c:extLst>
          </c:dPt>
          <c:dPt>
            <c:idx val="6"/>
            <c:bubble3D val="0"/>
            <c:spPr>
              <a:solidFill>
                <a:srgbClr val="663300"/>
              </a:solidFill>
            </c:spPr>
            <c:extLst>
              <c:ext xmlns:c16="http://schemas.microsoft.com/office/drawing/2014/chart" uri="{C3380CC4-5D6E-409C-BE32-E72D297353CC}">
                <c16:uniqueId val="{0000000D-8E2A-47B6-A181-D2ADE711A4E0}"/>
              </c:ext>
            </c:extLst>
          </c:dPt>
          <c:dPt>
            <c:idx val="7"/>
            <c:bubble3D val="0"/>
            <c:spPr>
              <a:solidFill>
                <a:srgbClr val="FAD496"/>
              </a:solidFill>
            </c:spPr>
            <c:extLst>
              <c:ext xmlns:c16="http://schemas.microsoft.com/office/drawing/2014/chart" uri="{C3380CC4-5D6E-409C-BE32-E72D297353CC}">
                <c16:uniqueId val="{0000000F-8E2A-47B6-A181-D2ADE711A4E0}"/>
              </c:ext>
            </c:extLst>
          </c:dPt>
          <c:dPt>
            <c:idx val="8"/>
            <c:bubble3D val="0"/>
            <c:spPr>
              <a:solidFill>
                <a:srgbClr val="FBBB27"/>
              </a:solidFill>
            </c:spPr>
            <c:extLst>
              <c:ext xmlns:c16="http://schemas.microsoft.com/office/drawing/2014/chart" uri="{C3380CC4-5D6E-409C-BE32-E72D297353CC}">
                <c16:uniqueId val="{00000011-8E2A-47B6-A181-D2ADE711A4E0}"/>
              </c:ext>
            </c:extLst>
          </c:dPt>
          <c:dLbls>
            <c:dLbl>
              <c:idx val="0"/>
              <c:layout>
                <c:manualLayout>
                  <c:x val="8.7642752989209677E-2"/>
                  <c:y val="6.41434471780926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E2A-47B6-A181-D2ADE711A4E0}"/>
                </c:ext>
              </c:extLst>
            </c:dLbl>
            <c:dLbl>
              <c:idx val="1"/>
              <c:layout>
                <c:manualLayout>
                  <c:x val="6.1327604132585922E-2"/>
                  <c:y val="-7.770218765432751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E2A-47B6-A181-D2ADE711A4E0}"/>
                </c:ext>
              </c:extLst>
            </c:dLbl>
            <c:dLbl>
              <c:idx val="2"/>
              <c:layout>
                <c:manualLayout>
                  <c:x val="0.11671108978413709"/>
                  <c:y val="-1.7336281924250465E-1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E2A-47B6-A181-D2ADE711A4E0}"/>
                </c:ext>
              </c:extLst>
            </c:dLbl>
            <c:dLbl>
              <c:idx val="3"/>
              <c:layout>
                <c:manualLayout>
                  <c:x val="3.1287039346326053E-3"/>
                  <c:y val="2.605091284487156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E2A-47B6-A181-D2ADE711A4E0}"/>
                </c:ext>
              </c:extLst>
            </c:dLbl>
            <c:dLbl>
              <c:idx val="4"/>
              <c:layout>
                <c:manualLayout>
                  <c:x val="1.7780541889245504E-2"/>
                  <c:y val="0.1041907045308825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E2A-47B6-A181-D2ADE711A4E0}"/>
                </c:ext>
              </c:extLst>
            </c:dLbl>
            <c:dLbl>
              <c:idx val="5"/>
              <c:layout>
                <c:manualLayout>
                  <c:x val="-3.4339893033732777E-2"/>
                  <c:y val="6.661910246120512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E2A-47B6-A181-D2ADE711A4E0}"/>
                </c:ext>
              </c:extLst>
            </c:dLbl>
            <c:dLbl>
              <c:idx val="6"/>
              <c:layout>
                <c:manualLayout>
                  <c:x val="-8.8404782735491391E-2"/>
                  <c:y val="2.652942680392079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E2A-47B6-A181-D2ADE711A4E0}"/>
                </c:ext>
              </c:extLst>
            </c:dLbl>
            <c:dLbl>
              <c:idx val="7"/>
              <c:layout>
                <c:manualLayout>
                  <c:x val="4.5195821110596467E-2"/>
                  <c:y val="-3.166156907445386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8E2A-47B6-A181-D2ADE711A4E0}"/>
                </c:ext>
              </c:extLst>
            </c:dLbl>
            <c:dLbl>
              <c:idx val="8"/>
              <c:layout>
                <c:manualLayout>
                  <c:x val="0.35809682123067949"/>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8E2A-47B6-A181-D2ADE711A4E0}"/>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'F77'!$A$5:$A$13</c:f>
              <c:strCache>
                <c:ptCount val="9"/>
                <c:pt idx="0">
                  <c:v>Elaboración de alimentos.</c:v>
                </c:pt>
                <c:pt idx="1">
                  <c:v>Fabricación y ensamble de maquinaria, equipos, aparatos y accesorios y artículos eléctricos, electrónicos y sus partes.</c:v>
                </c:pt>
                <c:pt idx="2">
                  <c:v>Fabricación de productos metálicos, excepto maquinaria y equipo.</c:v>
                </c:pt>
                <c:pt idx="3">
                  <c:v>Industria química.</c:v>
                </c:pt>
                <c:pt idx="4">
                  <c:v>Fabricación de productos de hule y plástico.</c:v>
                </c:pt>
                <c:pt idx="5">
                  <c:v>Construcción, reconstrucción y ensamble de equipo de transporte y sus partes.</c:v>
                </c:pt>
                <c:pt idx="6">
                  <c:v>Fabricación y/o reparación de muebles de madera y sus partes; excepto de metal y de plástico moldeado.</c:v>
                </c:pt>
                <c:pt idx="7">
                  <c:v>Elaboración de bebidas.</c:v>
                </c:pt>
                <c:pt idx="8">
                  <c:v>Fabricación, ensamble y reparación de maquinaria, equipo y sus partes; excepto los eléctricos.</c:v>
                </c:pt>
              </c:strCache>
            </c:strRef>
          </c:cat>
          <c:val>
            <c:numRef>
              <c:f>'F77'!$B$5:$B$13</c:f>
              <c:numCache>
                <c:formatCode>0.00%</c:formatCode>
                <c:ptCount val="9"/>
                <c:pt idx="0">
                  <c:v>0.21415753519661557</c:v>
                </c:pt>
                <c:pt idx="1">
                  <c:v>0.12457954781885013</c:v>
                </c:pt>
                <c:pt idx="2">
                  <c:v>0.10129429918857064</c:v>
                </c:pt>
                <c:pt idx="3">
                  <c:v>0.10012180109577641</c:v>
                </c:pt>
                <c:pt idx="4">
                  <c:v>8.822993966294472E-2</c:v>
                </c:pt>
                <c:pt idx="5">
                  <c:v>6.0534277689160136E-2</c:v>
                </c:pt>
                <c:pt idx="6">
                  <c:v>4.6702701296899921E-2</c:v>
                </c:pt>
                <c:pt idx="7">
                  <c:v>4.5636399889035298E-2</c:v>
                </c:pt>
                <c:pt idx="8">
                  <c:v>3.8339170538872321E-2</c:v>
                </c:pt>
              </c:numCache>
            </c:numRef>
          </c:val>
          <c:extLst>
            <c:ext xmlns:c16="http://schemas.microsoft.com/office/drawing/2014/chart" uri="{C3380CC4-5D6E-409C-BE32-E72D297353CC}">
              <c16:uniqueId val="{00000012-8E2A-47B6-A181-D2ADE711A4E0}"/>
            </c:ext>
          </c:extLst>
        </c:ser>
        <c:dLbls>
          <c:showLegendKey val="0"/>
          <c:showVal val="0"/>
          <c:showCatName val="0"/>
          <c:showSerName val="0"/>
          <c:showPercent val="0"/>
          <c:showBubbleSize val="0"/>
          <c:showLeaderLines val="1"/>
        </c:dLbls>
        <c:firstSliceAng val="0"/>
      </c:pieChart>
      <c:spPr>
        <a:ln>
          <a:noFill/>
        </a:ln>
      </c:spPr>
    </c:plotArea>
    <c:plotVisOnly val="1"/>
    <c:dispBlanksAs val="gap"/>
    <c:showDLblsOverMax val="0"/>
  </c:chart>
  <c:spPr>
    <a:ln>
      <a:solidFill>
        <a:sysClr val="window" lastClr="FFFFFF">
          <a:lumMod val="95000"/>
        </a:sysClr>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7D3-4D7F-8265-4AB8B5201F51}"/>
              </c:ext>
            </c:extLst>
          </c:dPt>
          <c:dPt>
            <c:idx val="5"/>
            <c:invertIfNegative val="0"/>
            <c:bubble3D val="0"/>
            <c:extLst>
              <c:ext xmlns:c16="http://schemas.microsoft.com/office/drawing/2014/chart" uri="{C3380CC4-5D6E-409C-BE32-E72D297353CC}">
                <c16:uniqueId val="{00000002-87D3-4D7F-8265-4AB8B5201F51}"/>
              </c:ext>
            </c:extLst>
          </c:dPt>
          <c:dPt>
            <c:idx val="6"/>
            <c:invertIfNegative val="0"/>
            <c:bubble3D val="0"/>
            <c:extLst>
              <c:ext xmlns:c16="http://schemas.microsoft.com/office/drawing/2014/chart" uri="{C3380CC4-5D6E-409C-BE32-E72D297353CC}">
                <c16:uniqueId val="{00000003-87D3-4D7F-8265-4AB8B5201F51}"/>
              </c:ext>
            </c:extLst>
          </c:dPt>
          <c:dPt>
            <c:idx val="7"/>
            <c:invertIfNegative val="0"/>
            <c:bubble3D val="0"/>
            <c:extLst>
              <c:ext xmlns:c16="http://schemas.microsoft.com/office/drawing/2014/chart" uri="{C3380CC4-5D6E-409C-BE32-E72D297353CC}">
                <c16:uniqueId val="{00000005-87D3-4D7F-8265-4AB8B5201F51}"/>
              </c:ext>
            </c:extLst>
          </c:dPt>
          <c:dPt>
            <c:idx val="8"/>
            <c:invertIfNegative val="0"/>
            <c:bubble3D val="0"/>
            <c:spPr>
              <a:solidFill>
                <a:srgbClr val="FFC000"/>
              </a:solidFill>
              <a:ln>
                <a:noFill/>
              </a:ln>
              <a:effectLst/>
            </c:spPr>
            <c:extLst>
              <c:ext xmlns:c16="http://schemas.microsoft.com/office/drawing/2014/chart" uri="{C3380CC4-5D6E-409C-BE32-E72D297353CC}">
                <c16:uniqueId val="{0000000F-0866-45C4-A53E-6A9168089325}"/>
              </c:ext>
            </c:extLst>
          </c:dPt>
          <c:dPt>
            <c:idx val="17"/>
            <c:invertIfNegative val="0"/>
            <c:bubble3D val="0"/>
            <c:extLst>
              <c:ext xmlns:c16="http://schemas.microsoft.com/office/drawing/2014/chart" uri="{C3380CC4-5D6E-409C-BE32-E72D297353CC}">
                <c16:uniqueId val="{00000006-87D3-4D7F-8265-4AB8B5201F51}"/>
              </c:ext>
            </c:extLst>
          </c:dPt>
          <c:dPt>
            <c:idx val="18"/>
            <c:invertIfNegative val="0"/>
            <c:bubble3D val="0"/>
            <c:extLst>
              <c:ext xmlns:c16="http://schemas.microsoft.com/office/drawing/2014/chart" uri="{C3380CC4-5D6E-409C-BE32-E72D297353CC}">
                <c16:uniqueId val="{00000007-87D3-4D7F-8265-4AB8B5201F51}"/>
              </c:ext>
            </c:extLst>
          </c:dPt>
          <c:dLbls>
            <c:dLbl>
              <c:idx val="0"/>
              <c:layout>
                <c:manualLayout>
                  <c:x val="4.1798314902580305E-3"/>
                  <c:y val="9.63873709775349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3-4D7F-8265-4AB8B5201F51}"/>
                </c:ext>
              </c:extLst>
            </c:dLbl>
            <c:dLbl>
              <c:idx val="1"/>
              <c:layout>
                <c:manualLayout>
                  <c:x val="0"/>
                  <c:y val="9.6387370977535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D3-4D7F-8265-4AB8B5201F51}"/>
                </c:ext>
              </c:extLst>
            </c:dLbl>
            <c:dLbl>
              <c:idx val="2"/>
              <c:layout>
                <c:manualLayout>
                  <c:x val="-2.0899157451290153E-3"/>
                  <c:y val="1.2851649463671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D3-4D7F-8265-4AB8B5201F51}"/>
                </c:ext>
              </c:extLst>
            </c:dLbl>
            <c:dLbl>
              <c:idx val="3"/>
              <c:layout>
                <c:manualLayout>
                  <c:x val="0"/>
                  <c:y val="6.4258247318356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D3-4D7F-8265-4AB8B5201F51}"/>
                </c:ext>
              </c:extLst>
            </c:dLbl>
            <c:dLbl>
              <c:idx val="4"/>
              <c:layout>
                <c:manualLayout>
                  <c:x val="7.6629358759172472E-17"/>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D3-4D7F-8265-4AB8B5201F51}"/>
                </c:ext>
              </c:extLst>
            </c:dLbl>
            <c:dLbl>
              <c:idx val="5"/>
              <c:layout>
                <c:manualLayout>
                  <c:x val="0"/>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D3-4D7F-8265-4AB8B5201F51}"/>
                </c:ext>
              </c:extLst>
            </c:dLbl>
            <c:dLbl>
              <c:idx val="6"/>
              <c:layout>
                <c:manualLayout>
                  <c:x val="-6.1758373017745507E-3"/>
                  <c:y val="1.543484429311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3-4D7F-8265-4AB8B5201F51}"/>
                </c:ext>
              </c:extLst>
            </c:dLbl>
            <c:dLbl>
              <c:idx val="7"/>
              <c:layout>
                <c:manualLayout>
                  <c:x val="-3.8095238095238095E-3"/>
                  <c:y val="1.83696900114810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D3-4D7F-8265-4AB8B5201F51}"/>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'F78'!$A$6:$A$14</c:f>
              <c:numCache>
                <c:formatCode>General</c:formatCode>
                <c:ptCount val="9"/>
                <c:pt idx="0">
                  <c:v>2013</c:v>
                </c:pt>
                <c:pt idx="1">
                  <c:v>2014</c:v>
                </c:pt>
                <c:pt idx="2">
                  <c:v>2015</c:v>
                </c:pt>
                <c:pt idx="3">
                  <c:v>2016</c:v>
                </c:pt>
                <c:pt idx="4">
                  <c:v>2017</c:v>
                </c:pt>
                <c:pt idx="5">
                  <c:v>2018</c:v>
                </c:pt>
                <c:pt idx="6">
                  <c:v>2019</c:v>
                </c:pt>
                <c:pt idx="7">
                  <c:v>2020</c:v>
                </c:pt>
                <c:pt idx="8" formatCode="mmm\-yy">
                  <c:v>44228</c:v>
                </c:pt>
              </c:numCache>
            </c:numRef>
          </c:cat>
          <c:val>
            <c:numRef>
              <c:f>'F78'!$B$6:$B$14</c:f>
              <c:numCache>
                <c:formatCode>#,##0</c:formatCode>
                <c:ptCount val="9"/>
                <c:pt idx="0">
                  <c:v>282499</c:v>
                </c:pt>
                <c:pt idx="1">
                  <c:v>295797</c:v>
                </c:pt>
                <c:pt idx="2">
                  <c:v>312586</c:v>
                </c:pt>
                <c:pt idx="3">
                  <c:v>334254</c:v>
                </c:pt>
                <c:pt idx="4">
                  <c:v>343480</c:v>
                </c:pt>
                <c:pt idx="5">
                  <c:v>354114</c:v>
                </c:pt>
                <c:pt idx="6">
                  <c:v>363625</c:v>
                </c:pt>
                <c:pt idx="7">
                  <c:v>366999</c:v>
                </c:pt>
                <c:pt idx="8">
                  <c:v>367054</c:v>
                </c:pt>
              </c:numCache>
            </c:numRef>
          </c:val>
          <c:extLst>
            <c:ext xmlns:c16="http://schemas.microsoft.com/office/drawing/2014/chart" uri="{C3380CC4-5D6E-409C-BE32-E72D297353CC}">
              <c16:uniqueId val="{0000000C-87D3-4D7F-8265-4AB8B5201F51}"/>
            </c:ext>
          </c:extLst>
        </c:ser>
        <c:dLbls>
          <c:dLblPos val="outEnd"/>
          <c:showLegendKey val="0"/>
          <c:showVal val="1"/>
          <c:showCatName val="0"/>
          <c:showSerName val="0"/>
          <c:showPercent val="0"/>
          <c:showBubbleSize val="0"/>
        </c:dLbls>
        <c:gapWidth val="80"/>
        <c:overlap val="-27"/>
        <c:axId val="87621632"/>
        <c:axId val="87625088"/>
      </c:barChart>
      <c:catAx>
        <c:axId val="87621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7625088"/>
        <c:crosses val="autoZero"/>
        <c:auto val="1"/>
        <c:lblAlgn val="ctr"/>
        <c:lblOffset val="100"/>
        <c:noMultiLvlLbl val="0"/>
      </c:catAx>
      <c:valAx>
        <c:axId val="87625088"/>
        <c:scaling>
          <c:orientation val="minMax"/>
        </c:scaling>
        <c:delete val="1"/>
        <c:axPos val="l"/>
        <c:numFmt formatCode="#,##0" sourceLinked="1"/>
        <c:majorTickMark val="out"/>
        <c:minorTickMark val="none"/>
        <c:tickLblPos val="nextTo"/>
        <c:crossAx val="8762163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315906398104266"/>
          <c:y val="0.14448076901779683"/>
          <c:w val="0.58291417739827989"/>
          <c:h val="0.6731789869549889"/>
        </c:manualLayout>
      </c:layout>
      <c:pieChart>
        <c:varyColors val="1"/>
        <c:ser>
          <c:idx val="0"/>
          <c:order val="0"/>
          <c:spPr>
            <a:ln>
              <a:noFill/>
            </a:ln>
          </c:spPr>
          <c:dPt>
            <c:idx val="0"/>
            <c:bubble3D val="0"/>
            <c:spPr>
              <a:solidFill>
                <a:srgbClr val="393D3F"/>
              </a:solidFill>
              <a:ln>
                <a:noFill/>
              </a:ln>
            </c:spPr>
            <c:extLst>
              <c:ext xmlns:c16="http://schemas.microsoft.com/office/drawing/2014/chart" uri="{C3380CC4-5D6E-409C-BE32-E72D297353CC}">
                <c16:uniqueId val="{00000001-2BF5-4460-A596-482585189B4C}"/>
              </c:ext>
            </c:extLst>
          </c:dPt>
          <c:dPt>
            <c:idx val="1"/>
            <c:bubble3D val="0"/>
            <c:spPr>
              <a:solidFill>
                <a:srgbClr val="FBD1AF"/>
              </a:solidFill>
              <a:ln>
                <a:noFill/>
              </a:ln>
            </c:spPr>
            <c:extLst>
              <c:ext xmlns:c16="http://schemas.microsoft.com/office/drawing/2014/chart" uri="{C3380CC4-5D6E-409C-BE32-E72D297353CC}">
                <c16:uniqueId val="{00000003-2BF5-4460-A596-482585189B4C}"/>
              </c:ext>
            </c:extLst>
          </c:dPt>
          <c:dPt>
            <c:idx val="2"/>
            <c:bubble3D val="0"/>
            <c:spPr>
              <a:solidFill>
                <a:srgbClr val="C9C943"/>
              </a:solidFill>
              <a:ln>
                <a:noFill/>
              </a:ln>
            </c:spPr>
            <c:extLst>
              <c:ext xmlns:c16="http://schemas.microsoft.com/office/drawing/2014/chart" uri="{C3380CC4-5D6E-409C-BE32-E72D297353CC}">
                <c16:uniqueId val="{00000005-2BF5-4460-A596-482585189B4C}"/>
              </c:ext>
            </c:extLst>
          </c:dPt>
          <c:dPt>
            <c:idx val="3"/>
            <c:bubble3D val="0"/>
            <c:spPr>
              <a:solidFill>
                <a:srgbClr val="663300"/>
              </a:solidFill>
              <a:ln>
                <a:noFill/>
              </a:ln>
            </c:spPr>
            <c:extLst>
              <c:ext xmlns:c16="http://schemas.microsoft.com/office/drawing/2014/chart" uri="{C3380CC4-5D6E-409C-BE32-E72D297353CC}">
                <c16:uniqueId val="{00000007-2BF5-4460-A596-482585189B4C}"/>
              </c:ext>
            </c:extLst>
          </c:dPt>
          <c:dPt>
            <c:idx val="4"/>
            <c:bubble3D val="0"/>
            <c:spPr>
              <a:solidFill>
                <a:srgbClr val="9E6900"/>
              </a:solidFill>
              <a:ln>
                <a:noFill/>
              </a:ln>
            </c:spPr>
            <c:extLst>
              <c:ext xmlns:c16="http://schemas.microsoft.com/office/drawing/2014/chart" uri="{C3380CC4-5D6E-409C-BE32-E72D297353CC}">
                <c16:uniqueId val="{00000009-2BF5-4460-A596-482585189B4C}"/>
              </c:ext>
            </c:extLst>
          </c:dPt>
          <c:dPt>
            <c:idx val="5"/>
            <c:bubble3D val="0"/>
            <c:spPr>
              <a:solidFill>
                <a:srgbClr val="FAD496"/>
              </a:solidFill>
              <a:ln>
                <a:noFill/>
              </a:ln>
            </c:spPr>
            <c:extLst>
              <c:ext xmlns:c16="http://schemas.microsoft.com/office/drawing/2014/chart" uri="{C3380CC4-5D6E-409C-BE32-E72D297353CC}">
                <c16:uniqueId val="{0000000B-2BF5-4460-A596-482585189B4C}"/>
              </c:ext>
            </c:extLst>
          </c:dPt>
          <c:dPt>
            <c:idx val="6"/>
            <c:bubble3D val="0"/>
            <c:spPr>
              <a:solidFill>
                <a:srgbClr val="FBBB27"/>
              </a:solidFill>
              <a:ln>
                <a:noFill/>
              </a:ln>
            </c:spPr>
            <c:extLst>
              <c:ext xmlns:c16="http://schemas.microsoft.com/office/drawing/2014/chart" uri="{C3380CC4-5D6E-409C-BE32-E72D297353CC}">
                <c16:uniqueId val="{0000000D-2BF5-4460-A596-482585189B4C}"/>
              </c:ext>
            </c:extLst>
          </c:dPt>
          <c:dPt>
            <c:idx val="7"/>
            <c:bubble3D val="0"/>
            <c:spPr>
              <a:solidFill>
                <a:srgbClr val="BDCFD6"/>
              </a:solidFill>
              <a:ln>
                <a:noFill/>
              </a:ln>
            </c:spPr>
            <c:extLst>
              <c:ext xmlns:c16="http://schemas.microsoft.com/office/drawing/2014/chart" uri="{C3380CC4-5D6E-409C-BE32-E72D297353CC}">
                <c16:uniqueId val="{0000000F-2BF5-4460-A596-482585189B4C}"/>
              </c:ext>
            </c:extLst>
          </c:dPt>
          <c:dPt>
            <c:idx val="8"/>
            <c:bubble3D val="0"/>
            <c:spPr>
              <a:solidFill>
                <a:srgbClr val="7C878E"/>
              </a:solidFill>
              <a:ln>
                <a:noFill/>
              </a:ln>
            </c:spPr>
            <c:extLst>
              <c:ext xmlns:c16="http://schemas.microsoft.com/office/drawing/2014/chart" uri="{C3380CC4-5D6E-409C-BE32-E72D297353CC}">
                <c16:uniqueId val="{00000011-2BF5-4460-A596-482585189B4C}"/>
              </c:ext>
            </c:extLst>
          </c:dPt>
          <c:dLbls>
            <c:dLbl>
              <c:idx val="0"/>
              <c:layout>
                <c:manualLayout>
                  <c:x val="2.6812125354690457E-2"/>
                  <c:y val="3.420477974724699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BF5-4460-A596-482585189B4C}"/>
                </c:ext>
              </c:extLst>
            </c:dLbl>
            <c:dLbl>
              <c:idx val="1"/>
              <c:layout>
                <c:manualLayout>
                  <c:x val="1.8857766228484805E-2"/>
                  <c:y val="-7.74336550076130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BF5-4460-A596-482585189B4C}"/>
                </c:ext>
              </c:extLst>
            </c:dLbl>
            <c:dLbl>
              <c:idx val="2"/>
              <c:layout>
                <c:manualLayout>
                  <c:x val="4.0484222738862381E-2"/>
                  <c:y val="2.30984572359918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BF5-4460-A596-482585189B4C}"/>
                </c:ext>
              </c:extLst>
            </c:dLbl>
            <c:dLbl>
              <c:idx val="3"/>
              <c:layout>
                <c:manualLayout>
                  <c:x val="6.6509503532602238E-2"/>
                  <c:y val="2.844638949671764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BF5-4460-A596-482585189B4C}"/>
                </c:ext>
              </c:extLst>
            </c:dLbl>
            <c:dLbl>
              <c:idx val="4"/>
              <c:layout>
                <c:manualLayout>
                  <c:x val="-7.7321407331636421E-2"/>
                  <c:y val="8.42781577904512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BF5-4460-A596-482585189B4C}"/>
                </c:ext>
              </c:extLst>
            </c:dLbl>
            <c:dLbl>
              <c:idx val="5"/>
              <c:layout>
                <c:manualLayout>
                  <c:x val="-0.2168407196834535"/>
                  <c:y val="1.466479436241148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BF5-4460-A596-482585189B4C}"/>
                </c:ext>
              </c:extLst>
            </c:dLbl>
            <c:dLbl>
              <c:idx val="6"/>
              <c:layout>
                <c:manualLayout>
                  <c:x val="-9.6105970137418617E-2"/>
                  <c:y val="-5.71377866606936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BF5-4460-A596-482585189B4C}"/>
                </c:ext>
              </c:extLst>
            </c:dLbl>
            <c:dLbl>
              <c:idx val="7"/>
              <c:layout>
                <c:manualLayout>
                  <c:x val="-3.8817063886331139E-2"/>
                  <c:y val="-4.99339919972180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2BF5-4460-A596-482585189B4C}"/>
                </c:ext>
              </c:extLst>
            </c:dLbl>
            <c:dLbl>
              <c:idx val="8"/>
              <c:layout>
                <c:manualLayout>
                  <c:x val="0.12167571286598884"/>
                  <c:y val="-1.300860955599755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2BF5-4460-A596-482585189B4C}"/>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'F79'!$A$6:$A$14</c:f>
              <c:strCache>
                <c:ptCount val="9"/>
                <c:pt idx="0">
                  <c:v>Compraventa de alimentos, bebidas y productos del tabaco.</c:v>
                </c:pt>
                <c:pt idx="1">
                  <c:v>Compraventa de prendas de vestir y artículos de uso personal.</c:v>
                </c:pt>
                <c:pt idx="2">
                  <c:v>Compraventa de materias primas, materiales y auxiliares.</c:v>
                </c:pt>
                <c:pt idx="3">
                  <c:v>Compraventa en tiendas de autoservicios y departamentos especializados.</c:v>
                </c:pt>
                <c:pt idx="4">
                  <c:v>Compraventa de maquinaria, equipo, instrumentos, aparatos, herramientas.</c:v>
                </c:pt>
                <c:pt idx="5">
                  <c:v>Compraventa de equipo de transporte; sus refacciones y accesorios.</c:v>
                </c:pt>
                <c:pt idx="6">
                  <c:v>Compraventa de gases, combustibles y lubricantes.</c:v>
                </c:pt>
                <c:pt idx="7">
                  <c:v>Compraventa de artículos para el hogar.</c:v>
                </c:pt>
                <c:pt idx="8">
                  <c:v>Compraventa de inmuebles y artículos diversos.</c:v>
                </c:pt>
              </c:strCache>
            </c:strRef>
          </c:cat>
          <c:val>
            <c:numRef>
              <c:f>'F79'!$B$6:$B$14</c:f>
              <c:numCache>
                <c:formatCode>0.00%</c:formatCode>
                <c:ptCount val="9"/>
                <c:pt idx="0">
                  <c:v>0.18928005143657337</c:v>
                </c:pt>
                <c:pt idx="1">
                  <c:v>5.1142338729451252E-2</c:v>
                </c:pt>
                <c:pt idx="2">
                  <c:v>8.219499038288644E-2</c:v>
                </c:pt>
                <c:pt idx="3">
                  <c:v>6.2938968108234752E-2</c:v>
                </c:pt>
                <c:pt idx="4">
                  <c:v>3.7536711219602566E-2</c:v>
                </c:pt>
                <c:pt idx="5">
                  <c:v>0.11623357871048946</c:v>
                </c:pt>
                <c:pt idx="6">
                  <c:v>0.15036207206569061</c:v>
                </c:pt>
                <c:pt idx="7">
                  <c:v>0.17264217254136993</c:v>
                </c:pt>
                <c:pt idx="8">
                  <c:v>0.13766911680570162</c:v>
                </c:pt>
              </c:numCache>
            </c:numRef>
          </c:val>
          <c:extLst>
            <c:ext xmlns:c16="http://schemas.microsoft.com/office/drawing/2014/chart" uri="{C3380CC4-5D6E-409C-BE32-E72D297353CC}">
              <c16:uniqueId val="{00000012-2BF5-4460-A596-482585189B4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1591555732460598E-2"/>
          <c:y val="2.1211313263065017E-2"/>
          <c:w val="0.95661760139121799"/>
          <c:h val="0.8884991784760730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0588-454C-B8BB-8FB84CF05657}"/>
              </c:ext>
            </c:extLst>
          </c:dPt>
          <c:dPt>
            <c:idx val="5"/>
            <c:invertIfNegative val="0"/>
            <c:bubble3D val="0"/>
            <c:extLst>
              <c:ext xmlns:c16="http://schemas.microsoft.com/office/drawing/2014/chart" uri="{C3380CC4-5D6E-409C-BE32-E72D297353CC}">
                <c16:uniqueId val="{00000001-0588-454C-B8BB-8FB84CF05657}"/>
              </c:ext>
            </c:extLst>
          </c:dPt>
          <c:dPt>
            <c:idx val="6"/>
            <c:invertIfNegative val="0"/>
            <c:bubble3D val="0"/>
            <c:spPr>
              <a:solidFill>
                <a:srgbClr val="7C878E"/>
              </a:solidFill>
              <a:ln>
                <a:noFill/>
              </a:ln>
              <a:effectLst/>
            </c:spPr>
            <c:extLst>
              <c:ext xmlns:c16="http://schemas.microsoft.com/office/drawing/2014/chart" uri="{C3380CC4-5D6E-409C-BE32-E72D297353CC}">
                <c16:uniqueId val="{00000003-0588-454C-B8BB-8FB84CF05657}"/>
              </c:ext>
            </c:extLst>
          </c:dPt>
          <c:dPt>
            <c:idx val="7"/>
            <c:invertIfNegative val="0"/>
            <c:bubble3D val="0"/>
            <c:spPr>
              <a:solidFill>
                <a:srgbClr val="7C878E"/>
              </a:solidFill>
              <a:ln>
                <a:noFill/>
              </a:ln>
              <a:effectLst/>
            </c:spPr>
            <c:extLst>
              <c:ext xmlns:c16="http://schemas.microsoft.com/office/drawing/2014/chart" uri="{C3380CC4-5D6E-409C-BE32-E72D297353CC}">
                <c16:uniqueId val="{00000005-0588-454C-B8BB-8FB84CF05657}"/>
              </c:ext>
            </c:extLst>
          </c:dPt>
          <c:dPt>
            <c:idx val="8"/>
            <c:invertIfNegative val="0"/>
            <c:bubble3D val="0"/>
            <c:spPr>
              <a:solidFill>
                <a:srgbClr val="FFC000"/>
              </a:solidFill>
              <a:ln>
                <a:noFill/>
              </a:ln>
              <a:effectLst/>
            </c:spPr>
            <c:extLst>
              <c:ext xmlns:c16="http://schemas.microsoft.com/office/drawing/2014/chart" uri="{C3380CC4-5D6E-409C-BE32-E72D297353CC}">
                <c16:uniqueId val="{0000000C-698A-45B0-8355-0F02627B0D92}"/>
              </c:ext>
            </c:extLst>
          </c:dPt>
          <c:dPt>
            <c:idx val="17"/>
            <c:invertIfNegative val="0"/>
            <c:bubble3D val="0"/>
            <c:extLst>
              <c:ext xmlns:c16="http://schemas.microsoft.com/office/drawing/2014/chart" uri="{C3380CC4-5D6E-409C-BE32-E72D297353CC}">
                <c16:uniqueId val="{00000006-0588-454C-B8BB-8FB84CF05657}"/>
              </c:ext>
            </c:extLst>
          </c:dPt>
          <c:dPt>
            <c:idx val="18"/>
            <c:invertIfNegative val="0"/>
            <c:bubble3D val="0"/>
            <c:extLst>
              <c:ext xmlns:c16="http://schemas.microsoft.com/office/drawing/2014/chart" uri="{C3380CC4-5D6E-409C-BE32-E72D297353CC}">
                <c16:uniqueId val="{00000007-0588-454C-B8BB-8FB84CF05657}"/>
              </c:ext>
            </c:extLst>
          </c:dPt>
          <c:dLbls>
            <c:dLbl>
              <c:idx val="5"/>
              <c:layout>
                <c:manualLayout>
                  <c:x val="1.9930244145490781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88-454C-B8BB-8FB84CF05657}"/>
                </c:ext>
              </c:extLst>
            </c:dLbl>
            <c:dLbl>
              <c:idx val="6"/>
              <c:layout>
                <c:manualLayout>
                  <c:x val="0"/>
                  <c:y val="1.37772625266414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88-454C-B8BB-8FB84CF05657}"/>
                </c:ext>
              </c:extLst>
            </c:dLbl>
            <c:dLbl>
              <c:idx val="7"/>
              <c:layout>
                <c:manualLayout>
                  <c:x val="0"/>
                  <c:y val="1.40515170659547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88-454C-B8BB-8FB84CF05657}"/>
                </c:ext>
              </c:extLst>
            </c:dLbl>
            <c:spPr>
              <a:noFill/>
              <a:ln>
                <a:noFill/>
              </a:ln>
              <a:effectLst/>
            </c:spPr>
            <c:txPr>
              <a:bodyPr/>
              <a:lstStyle/>
              <a:p>
                <a:pPr>
                  <a:defRPr sz="10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'F80'!$A$6:$A$14</c:f>
              <c:numCache>
                <c:formatCode>General</c:formatCode>
                <c:ptCount val="9"/>
                <c:pt idx="0">
                  <c:v>2013</c:v>
                </c:pt>
                <c:pt idx="1">
                  <c:v>2014</c:v>
                </c:pt>
                <c:pt idx="2">
                  <c:v>2015</c:v>
                </c:pt>
                <c:pt idx="3">
                  <c:v>2016</c:v>
                </c:pt>
                <c:pt idx="4">
                  <c:v>2017</c:v>
                </c:pt>
                <c:pt idx="5">
                  <c:v>2018</c:v>
                </c:pt>
                <c:pt idx="6">
                  <c:v>2019</c:v>
                </c:pt>
                <c:pt idx="7">
                  <c:v>2020</c:v>
                </c:pt>
                <c:pt idx="8" formatCode="mmm\-yy">
                  <c:v>44228</c:v>
                </c:pt>
              </c:numCache>
            </c:numRef>
          </c:cat>
          <c:val>
            <c:numRef>
              <c:f>'F80'!$B$6:$B$14</c:f>
              <c:numCache>
                <c:formatCode>#,##0</c:formatCode>
                <c:ptCount val="9"/>
                <c:pt idx="0">
                  <c:v>523456</c:v>
                </c:pt>
                <c:pt idx="1">
                  <c:v>540644</c:v>
                </c:pt>
                <c:pt idx="2">
                  <c:v>551836</c:v>
                </c:pt>
                <c:pt idx="3">
                  <c:v>575641</c:v>
                </c:pt>
                <c:pt idx="4">
                  <c:v>605107</c:v>
                </c:pt>
                <c:pt idx="5">
                  <c:v>614655</c:v>
                </c:pt>
                <c:pt idx="6">
                  <c:v>640252</c:v>
                </c:pt>
                <c:pt idx="7">
                  <c:v>614772</c:v>
                </c:pt>
                <c:pt idx="8">
                  <c:v>621192</c:v>
                </c:pt>
              </c:numCache>
            </c:numRef>
          </c:val>
          <c:extLst>
            <c:ext xmlns:c16="http://schemas.microsoft.com/office/drawing/2014/chart" uri="{C3380CC4-5D6E-409C-BE32-E72D297353CC}">
              <c16:uniqueId val="{00000008-0588-454C-B8BB-8FB84CF05657}"/>
            </c:ext>
          </c:extLst>
        </c:ser>
        <c:dLbls>
          <c:dLblPos val="outEnd"/>
          <c:showLegendKey val="0"/>
          <c:showVal val="1"/>
          <c:showCatName val="0"/>
          <c:showSerName val="0"/>
          <c:showPercent val="0"/>
          <c:showBubbleSize val="0"/>
        </c:dLbls>
        <c:gapWidth val="80"/>
        <c:overlap val="-27"/>
        <c:axId val="62133760"/>
        <c:axId val="62137472"/>
      </c:barChart>
      <c:catAx>
        <c:axId val="62133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2137472"/>
        <c:crosses val="autoZero"/>
        <c:auto val="1"/>
        <c:lblAlgn val="ctr"/>
        <c:lblOffset val="100"/>
        <c:noMultiLvlLbl val="0"/>
      </c:catAx>
      <c:valAx>
        <c:axId val="62137472"/>
        <c:scaling>
          <c:orientation val="minMax"/>
        </c:scaling>
        <c:delete val="1"/>
        <c:axPos val="l"/>
        <c:numFmt formatCode="#,##0" sourceLinked="1"/>
        <c:majorTickMark val="out"/>
        <c:minorTickMark val="none"/>
        <c:tickLblPos val="nextTo"/>
        <c:crossAx val="6213376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654073710156246"/>
          <c:y val="0.17994516405530442"/>
          <c:w val="0.63771957891908004"/>
          <c:h val="0.80854950940463066"/>
        </c:manualLayout>
      </c:layout>
      <c:pieChart>
        <c:varyColors val="1"/>
        <c:ser>
          <c:idx val="0"/>
          <c:order val="0"/>
          <c:dPt>
            <c:idx val="0"/>
            <c:bubble3D val="0"/>
            <c:spPr>
              <a:solidFill>
                <a:srgbClr val="7C878E"/>
              </a:solidFill>
            </c:spPr>
            <c:extLst>
              <c:ext xmlns:c16="http://schemas.microsoft.com/office/drawing/2014/chart" uri="{C3380CC4-5D6E-409C-BE32-E72D297353CC}">
                <c16:uniqueId val="{00000001-EE87-4837-BCDC-C8822D6A6C32}"/>
              </c:ext>
            </c:extLst>
          </c:dPt>
          <c:dPt>
            <c:idx val="1"/>
            <c:bubble3D val="0"/>
            <c:spPr>
              <a:solidFill>
                <a:srgbClr val="FBBB27"/>
              </a:solidFill>
            </c:spPr>
            <c:extLst>
              <c:ext xmlns:c16="http://schemas.microsoft.com/office/drawing/2014/chart" uri="{C3380CC4-5D6E-409C-BE32-E72D297353CC}">
                <c16:uniqueId val="{00000003-EE87-4837-BCDC-C8822D6A6C32}"/>
              </c:ext>
            </c:extLst>
          </c:dPt>
          <c:dPt>
            <c:idx val="2"/>
            <c:bubble3D val="0"/>
            <c:spPr>
              <a:solidFill>
                <a:srgbClr val="FAD496"/>
              </a:solidFill>
            </c:spPr>
            <c:extLst>
              <c:ext xmlns:c16="http://schemas.microsoft.com/office/drawing/2014/chart" uri="{C3380CC4-5D6E-409C-BE32-E72D297353CC}">
                <c16:uniqueId val="{00000005-EE87-4837-BCDC-C8822D6A6C32}"/>
              </c:ext>
            </c:extLst>
          </c:dPt>
          <c:dPt>
            <c:idx val="3"/>
            <c:bubble3D val="0"/>
            <c:spPr>
              <a:solidFill>
                <a:srgbClr val="663300"/>
              </a:solidFill>
            </c:spPr>
            <c:extLst>
              <c:ext xmlns:c16="http://schemas.microsoft.com/office/drawing/2014/chart" uri="{C3380CC4-5D6E-409C-BE32-E72D297353CC}">
                <c16:uniqueId val="{00000007-EE87-4837-BCDC-C8822D6A6C32}"/>
              </c:ext>
            </c:extLst>
          </c:dPt>
          <c:dPt>
            <c:idx val="4"/>
            <c:bubble3D val="0"/>
            <c:spPr>
              <a:solidFill>
                <a:srgbClr val="95682B"/>
              </a:solidFill>
            </c:spPr>
            <c:extLst>
              <c:ext xmlns:c16="http://schemas.microsoft.com/office/drawing/2014/chart" uri="{C3380CC4-5D6E-409C-BE32-E72D297353CC}">
                <c16:uniqueId val="{00000009-EE87-4837-BCDC-C8822D6A6C32}"/>
              </c:ext>
            </c:extLst>
          </c:dPt>
          <c:dPt>
            <c:idx val="5"/>
            <c:bubble3D val="0"/>
            <c:spPr>
              <a:solidFill>
                <a:srgbClr val="B5B367"/>
              </a:solidFill>
            </c:spPr>
            <c:extLst>
              <c:ext xmlns:c16="http://schemas.microsoft.com/office/drawing/2014/chart" uri="{C3380CC4-5D6E-409C-BE32-E72D297353CC}">
                <c16:uniqueId val="{0000000B-EE87-4837-BCDC-C8822D6A6C32}"/>
              </c:ext>
            </c:extLst>
          </c:dPt>
          <c:dPt>
            <c:idx val="6"/>
            <c:bubble3D val="0"/>
            <c:spPr>
              <a:solidFill>
                <a:srgbClr val="FFF915"/>
              </a:solidFill>
            </c:spPr>
            <c:extLst>
              <c:ext xmlns:c16="http://schemas.microsoft.com/office/drawing/2014/chart" uri="{C3380CC4-5D6E-409C-BE32-E72D297353CC}">
                <c16:uniqueId val="{0000000D-EE87-4837-BCDC-C8822D6A6C32}"/>
              </c:ext>
            </c:extLst>
          </c:dPt>
          <c:dPt>
            <c:idx val="7"/>
            <c:bubble3D val="0"/>
            <c:spPr>
              <a:solidFill>
                <a:srgbClr val="CC9900"/>
              </a:solidFill>
            </c:spPr>
            <c:extLst>
              <c:ext xmlns:c16="http://schemas.microsoft.com/office/drawing/2014/chart" uri="{C3380CC4-5D6E-409C-BE32-E72D297353CC}">
                <c16:uniqueId val="{0000000F-EE87-4837-BCDC-C8822D6A6C32}"/>
              </c:ext>
            </c:extLst>
          </c:dPt>
          <c:dPt>
            <c:idx val="8"/>
            <c:bubble3D val="0"/>
            <c:spPr>
              <a:solidFill>
                <a:srgbClr val="BDCFD6"/>
              </a:solidFill>
            </c:spPr>
            <c:extLst>
              <c:ext xmlns:c16="http://schemas.microsoft.com/office/drawing/2014/chart" uri="{C3380CC4-5D6E-409C-BE32-E72D297353CC}">
                <c16:uniqueId val="{00000011-EE87-4837-BCDC-C8822D6A6C32}"/>
              </c:ext>
            </c:extLst>
          </c:dPt>
          <c:dPt>
            <c:idx val="9"/>
            <c:bubble3D val="0"/>
            <c:spPr>
              <a:solidFill>
                <a:srgbClr val="4F81BD">
                  <a:lumMod val="60000"/>
                  <a:lumOff val="40000"/>
                </a:srgbClr>
              </a:solidFill>
            </c:spPr>
            <c:extLst>
              <c:ext xmlns:c16="http://schemas.microsoft.com/office/drawing/2014/chart" uri="{C3380CC4-5D6E-409C-BE32-E72D297353CC}">
                <c16:uniqueId val="{00000013-EE87-4837-BCDC-C8822D6A6C32}"/>
              </c:ext>
            </c:extLst>
          </c:dPt>
          <c:dPt>
            <c:idx val="10"/>
            <c:bubble3D val="0"/>
            <c:spPr>
              <a:solidFill>
                <a:srgbClr val="393D3F"/>
              </a:solidFill>
            </c:spPr>
            <c:extLst>
              <c:ext xmlns:c16="http://schemas.microsoft.com/office/drawing/2014/chart" uri="{C3380CC4-5D6E-409C-BE32-E72D297353CC}">
                <c16:uniqueId val="{00000015-EE87-4837-BCDC-C8822D6A6C32}"/>
              </c:ext>
            </c:extLst>
          </c:dPt>
          <c:dPt>
            <c:idx val="11"/>
            <c:bubble3D val="0"/>
            <c:spPr>
              <a:solidFill>
                <a:schemeClr val="bg1">
                  <a:lumMod val="65000"/>
                </a:schemeClr>
              </a:solidFill>
            </c:spPr>
            <c:extLst>
              <c:ext xmlns:c16="http://schemas.microsoft.com/office/drawing/2014/chart" uri="{C3380CC4-5D6E-409C-BE32-E72D297353CC}">
                <c16:uniqueId val="{00000017-EE87-4837-BCDC-C8822D6A6C32}"/>
              </c:ext>
            </c:extLst>
          </c:dPt>
          <c:dPt>
            <c:idx val="12"/>
            <c:bubble3D val="0"/>
            <c:spPr>
              <a:solidFill>
                <a:schemeClr val="bg1">
                  <a:lumMod val="50000"/>
                </a:schemeClr>
              </a:solidFill>
            </c:spPr>
            <c:extLst>
              <c:ext xmlns:c16="http://schemas.microsoft.com/office/drawing/2014/chart" uri="{C3380CC4-5D6E-409C-BE32-E72D297353CC}">
                <c16:uniqueId val="{00000019-EE87-4837-BCDC-C8822D6A6C32}"/>
              </c:ext>
            </c:extLst>
          </c:dPt>
          <c:dPt>
            <c:idx val="13"/>
            <c:bubble3D val="0"/>
            <c:spPr>
              <a:solidFill>
                <a:schemeClr val="bg2">
                  <a:lumMod val="75000"/>
                </a:schemeClr>
              </a:solidFill>
            </c:spPr>
            <c:extLst>
              <c:ext xmlns:c16="http://schemas.microsoft.com/office/drawing/2014/chart" uri="{C3380CC4-5D6E-409C-BE32-E72D297353CC}">
                <c16:uniqueId val="{0000001B-EE87-4837-BCDC-C8822D6A6C32}"/>
              </c:ext>
            </c:extLst>
          </c:dPt>
          <c:dLbls>
            <c:dLbl>
              <c:idx val="0"/>
              <c:layout>
                <c:manualLayout>
                  <c:x val="4.6673133206521965E-2"/>
                  <c:y val="-3.535877328581726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E87-4837-BCDC-C8822D6A6C32}"/>
                </c:ext>
              </c:extLst>
            </c:dLbl>
            <c:dLbl>
              <c:idx val="1"/>
              <c:layout>
                <c:manualLayout>
                  <c:x val="6.0695614930148774E-3"/>
                  <c:y val="1.15286191491759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E87-4837-BCDC-C8822D6A6C32}"/>
                </c:ext>
              </c:extLst>
            </c:dLbl>
            <c:dLbl>
              <c:idx val="2"/>
              <c:layout>
                <c:manualLayout>
                  <c:x val="-6.0103366708791031E-2"/>
                  <c:y val="0.1500832817444169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E87-4837-BCDC-C8822D6A6C32}"/>
                </c:ext>
              </c:extLst>
            </c:dLbl>
            <c:dLbl>
              <c:idx val="3"/>
              <c:layout>
                <c:manualLayout>
                  <c:x val="-0.14742215093483685"/>
                  <c:y val="9.004159040996478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E87-4837-BCDC-C8822D6A6C32}"/>
                </c:ext>
              </c:extLst>
            </c:dLbl>
            <c:dLbl>
              <c:idx val="4"/>
              <c:layout>
                <c:manualLayout>
                  <c:x val="-0.17245244807362042"/>
                  <c:y val="-4.510524805429966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E87-4837-BCDC-C8822D6A6C32}"/>
                </c:ext>
              </c:extLst>
            </c:dLbl>
            <c:dLbl>
              <c:idx val="5"/>
              <c:layout>
                <c:manualLayout>
                  <c:x val="-7.987754661257683E-2"/>
                  <c:y val="-5.164002371997462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EE87-4837-BCDC-C8822D6A6C32}"/>
                </c:ext>
              </c:extLst>
            </c:dLbl>
            <c:dLbl>
              <c:idx val="6"/>
              <c:layout>
                <c:manualLayout>
                  <c:x val="7.3701726461294387E-2"/>
                  <c:y val="-5.99077946772340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E87-4837-BCDC-C8822D6A6C32}"/>
                </c:ext>
              </c:extLst>
            </c:dLbl>
            <c:dLbl>
              <c:idx val="7"/>
              <c:layout>
                <c:manualLayout>
                  <c:x val="7.3404969157964128E-2"/>
                  <c:y val="6.945079386005014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EE87-4837-BCDC-C8822D6A6C32}"/>
                </c:ext>
              </c:extLst>
            </c:dLbl>
            <c:dLbl>
              <c:idx val="8"/>
              <c:layout>
                <c:manualLayout>
                  <c:x val="5.4334387295348709E-2"/>
                  <c:y val="0.1153640678124674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EE87-4837-BCDC-C8822D6A6C32}"/>
                </c:ext>
              </c:extLst>
            </c:dLbl>
            <c:dLbl>
              <c:idx val="9"/>
              <c:layout>
                <c:manualLayout>
                  <c:x val="4.054369323406775E-2"/>
                  <c:y val="0.1530166044010486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EE87-4837-BCDC-C8822D6A6C32}"/>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'F81'!$A$6:$A$15</c:f>
              <c:strCache>
                <c:ptCount val="10"/>
                <c:pt idx="0">
                  <c:v>Servicios de administración pública y seguridad social.</c:v>
                </c:pt>
                <c:pt idx="1">
                  <c:v>Servicios profesionales y técnicos.</c:v>
                </c:pt>
                <c:pt idx="2">
                  <c:v>Servicios personales para el hogar y diversos.</c:v>
                </c:pt>
                <c:pt idx="3">
                  <c:v>Preparación y servicio de alimentos y bebidas.</c:v>
                </c:pt>
                <c:pt idx="4">
                  <c:v>Servicios de enseñanza, investigación científica y difusión cultural.</c:v>
                </c:pt>
                <c:pt idx="5">
                  <c:v>Servicios médicos, asistencia social y veterinarios.</c:v>
                </c:pt>
                <c:pt idx="6">
                  <c:v>Servicios de alojamiento temporal.</c:v>
                </c:pt>
                <c:pt idx="7">
                  <c:v>Servicios financieros y de seguros (bancos, financieras).</c:v>
                </c:pt>
                <c:pt idx="8">
                  <c:v>Servicios recreativos y de esparcimiento.</c:v>
                </c:pt>
                <c:pt idx="9">
                  <c:v>Otros</c:v>
                </c:pt>
              </c:strCache>
            </c:strRef>
          </c:cat>
          <c:val>
            <c:numRef>
              <c:f>'F81'!$B$6:$B$15</c:f>
              <c:numCache>
                <c:formatCode>0.00%</c:formatCode>
                <c:ptCount val="10"/>
                <c:pt idx="0">
                  <c:v>0.30994281961132791</c:v>
                </c:pt>
                <c:pt idx="1">
                  <c:v>0.29581031307550643</c:v>
                </c:pt>
                <c:pt idx="2">
                  <c:v>7.5026722816778066E-2</c:v>
                </c:pt>
                <c:pt idx="3">
                  <c:v>7.2402735386160794E-2</c:v>
                </c:pt>
                <c:pt idx="4">
                  <c:v>7.2328684207137242E-2</c:v>
                </c:pt>
                <c:pt idx="5">
                  <c:v>4.6452626563123801E-2</c:v>
                </c:pt>
                <c:pt idx="6">
                  <c:v>4.0238766758103776E-2</c:v>
                </c:pt>
                <c:pt idx="7">
                  <c:v>2.5325503226055712E-2</c:v>
                </c:pt>
                <c:pt idx="8">
                  <c:v>2.3295535035866528E-2</c:v>
                </c:pt>
                <c:pt idx="9">
                  <c:v>3.9176293319939728E-2</c:v>
                </c:pt>
              </c:numCache>
            </c:numRef>
          </c:val>
          <c:extLst>
            <c:ext xmlns:c16="http://schemas.microsoft.com/office/drawing/2014/chart" uri="{C3380CC4-5D6E-409C-BE32-E72D297353CC}">
              <c16:uniqueId val="{0000001C-EE87-4837-BCDC-C8822D6A6C32}"/>
            </c:ext>
          </c:extLst>
        </c:ser>
        <c:dLbls>
          <c:showLegendKey val="0"/>
          <c:showVal val="0"/>
          <c:showCatName val="0"/>
          <c:showSerName val="0"/>
          <c:showPercent val="0"/>
          <c:showBubbleSize val="0"/>
          <c:showLeaderLines val="1"/>
        </c:dLbls>
        <c:firstSliceAng val="80"/>
      </c:pieChart>
    </c:plotArea>
    <c:plotVisOnly val="1"/>
    <c:dispBlanksAs val="gap"/>
    <c:showDLblsOverMax val="0"/>
  </c:chart>
  <c:spPr>
    <a:ln>
      <a:solidFill>
        <a:sysClr val="window" lastClr="FFFFFF">
          <a:lumMod val="95000"/>
        </a:sysClr>
      </a:solidFill>
    </a:ln>
  </c:sp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26565185247239"/>
          <c:y val="0.17578853362179567"/>
          <c:w val="0.56048117190543623"/>
          <c:h val="0.6934389071973031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60B-47DF-8A6B-7845BE0D5E7E}"/>
              </c:ext>
            </c:extLst>
          </c:dPt>
          <c:dPt>
            <c:idx val="1"/>
            <c:bubble3D val="0"/>
            <c:spPr>
              <a:solidFill>
                <a:srgbClr val="7030A0"/>
              </a:solidFill>
              <a:ln w="19050">
                <a:solidFill>
                  <a:schemeClr val="lt1"/>
                </a:solidFill>
              </a:ln>
              <a:effectLst/>
            </c:spPr>
            <c:extLst>
              <c:ext xmlns:c16="http://schemas.microsoft.com/office/drawing/2014/chart" uri="{C3380CC4-5D6E-409C-BE32-E72D297353CC}">
                <c16:uniqueId val="{00000003-E60B-47DF-8A6B-7845BE0D5E7E}"/>
              </c:ext>
            </c:extLst>
          </c:dPt>
          <c:dPt>
            <c:idx val="2"/>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5-E60B-47DF-8A6B-7845BE0D5E7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60B-47DF-8A6B-7845BE0D5E7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60B-47DF-8A6B-7845BE0D5E7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60B-47DF-8A6B-7845BE0D5E7E}"/>
              </c:ext>
            </c:extLst>
          </c:dPt>
          <c:dPt>
            <c:idx val="6"/>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E60B-47DF-8A6B-7845BE0D5E7E}"/>
              </c:ext>
            </c:extLst>
          </c:dPt>
          <c:dPt>
            <c:idx val="7"/>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F-E60B-47DF-8A6B-7845BE0D5E7E}"/>
              </c:ext>
            </c:extLst>
          </c:dPt>
          <c:dLbls>
            <c:dLbl>
              <c:idx val="0"/>
              <c:layout>
                <c:manualLayout>
                  <c:x val="0.13406234410117415"/>
                  <c:y val="6.769562798226239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60B-47DF-8A6B-7845BE0D5E7E}"/>
                </c:ext>
              </c:extLst>
            </c:dLbl>
            <c:dLbl>
              <c:idx val="1"/>
              <c:layout>
                <c:manualLayout>
                  <c:x val="8.9902641986864637E-2"/>
                  <c:y val="2.977153551737510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60B-47DF-8A6B-7845BE0D5E7E}"/>
                </c:ext>
              </c:extLst>
            </c:dLbl>
            <c:dLbl>
              <c:idx val="2"/>
              <c:layout>
                <c:manualLayout>
                  <c:x val="5.226185298850456E-2"/>
                  <c:y val="-9.78802239883948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60B-47DF-8A6B-7845BE0D5E7E}"/>
                </c:ext>
              </c:extLst>
            </c:dLbl>
            <c:dLbl>
              <c:idx val="3"/>
              <c:layout>
                <c:manualLayout>
                  <c:x val="0.1030007663150532"/>
                  <c:y val="-5.59955487362794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60B-47DF-8A6B-7845BE0D5E7E}"/>
                </c:ext>
              </c:extLst>
            </c:dLbl>
            <c:dLbl>
              <c:idx val="4"/>
              <c:layout>
                <c:manualLayout>
                  <c:x val="0.18068865493707473"/>
                  <c:y val="-1.9255087760710853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60B-47DF-8A6B-7845BE0D5E7E}"/>
                </c:ext>
              </c:extLst>
            </c:dLbl>
            <c:dLbl>
              <c:idx val="5"/>
              <c:layout>
                <c:manualLayout>
                  <c:x val="-6.3512397331783585E-2"/>
                  <c:y val="-2.9540541907636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E60B-47DF-8A6B-7845BE0D5E7E}"/>
                </c:ext>
              </c:extLst>
            </c:dLbl>
            <c:dLbl>
              <c:idx val="6"/>
              <c:layout>
                <c:manualLayout>
                  <c:x val="-6.2509076990376208E-2"/>
                  <c:y val="4.641951006124234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60B-47DF-8A6B-7845BE0D5E7E}"/>
                </c:ext>
              </c:extLst>
            </c:dLbl>
            <c:dLbl>
              <c:idx val="7"/>
              <c:layout>
                <c:manualLayout>
                  <c:x val="-0.17169201335136833"/>
                  <c:y val="8.77849904736212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E60B-47DF-8A6B-7845BE0D5E7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'F82'!$B$17:$B$24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'F82'!$C$17:$C$24</c:f>
              <c:numCache>
                <c:formatCode>0.00%</c:formatCode>
                <c:ptCount val="8"/>
                <c:pt idx="0">
                  <c:v>7.4149055463713545E-2</c:v>
                </c:pt>
                <c:pt idx="1">
                  <c:v>0.19571059587893724</c:v>
                </c:pt>
                <c:pt idx="2">
                  <c:v>0.10579925016572823</c:v>
                </c:pt>
                <c:pt idx="3">
                  <c:v>6.8693548106113743E-3</c:v>
                </c:pt>
                <c:pt idx="4">
                  <c:v>0.25731656888013565</c:v>
                </c:pt>
                <c:pt idx="5">
                  <c:v>2.0969319877026447E-3</c:v>
                </c:pt>
                <c:pt idx="6">
                  <c:v>0.29443694121163611</c:v>
                </c:pt>
                <c:pt idx="7">
                  <c:v>6.3621301601535243E-2</c:v>
                </c:pt>
              </c:numCache>
            </c:numRef>
          </c:val>
          <c:extLst>
            <c:ext xmlns:c16="http://schemas.microsoft.com/office/drawing/2014/chart" uri="{C3380CC4-5D6E-409C-BE32-E72D297353CC}">
              <c16:uniqueId val="{00000010-E60B-47DF-8A6B-7845BE0D5E7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'F83'!$C$6</c:f>
              <c:strCache>
                <c:ptCount val="1"/>
                <c:pt idx="0">
                  <c:v>Mujeres</c:v>
                </c:pt>
              </c:strCache>
            </c:strRef>
          </c:tx>
          <c:explosion val="2"/>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B8B-4E1B-80D5-4B6233DCE422}"/>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B8B-4E1B-80D5-4B6233DCE422}"/>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EB8B-4E1B-80D5-4B6233DCE422}"/>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EB8B-4E1B-80D5-4B6233DCE422}"/>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EB8B-4E1B-80D5-4B6233DCE422}"/>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EB8B-4E1B-80D5-4B6233DCE422}"/>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EB8B-4E1B-80D5-4B6233DCE422}"/>
              </c:ext>
            </c:extLst>
          </c:dPt>
          <c:dPt>
            <c:idx val="7"/>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F-EB8B-4E1B-80D5-4B6233DCE422}"/>
              </c:ext>
            </c:extLst>
          </c:dPt>
          <c:dLbls>
            <c:dLbl>
              <c:idx val="0"/>
              <c:layout>
                <c:manualLayout>
                  <c:x val="0.21263285637682386"/>
                  <c:y val="2.059524669508054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B8B-4E1B-80D5-4B6233DCE422}"/>
                </c:ext>
              </c:extLst>
            </c:dLbl>
            <c:dLbl>
              <c:idx val="1"/>
              <c:layout>
                <c:manualLayout>
                  <c:x val="6.63411697193763E-2"/>
                  <c:y val="3.77538587493077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B8B-4E1B-80D5-4B6233DCE422}"/>
                </c:ext>
              </c:extLst>
            </c:dLbl>
            <c:dLbl>
              <c:idx val="2"/>
              <c:layout>
                <c:manualLayout>
                  <c:x val="2.0224904802820846E-2"/>
                  <c:y val="-4.245976447188705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B8B-4E1B-80D5-4B6233DCE422}"/>
                </c:ext>
              </c:extLst>
            </c:dLbl>
            <c:dLbl>
              <c:idx val="3"/>
              <c:layout>
                <c:manualLayout>
                  <c:x val="5.1400936242540343E-2"/>
                  <c:y val="7.32919176469847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B8B-4E1B-80D5-4B6233DCE422}"/>
                </c:ext>
              </c:extLst>
            </c:dLbl>
            <c:dLbl>
              <c:idx val="4"/>
              <c:layout>
                <c:manualLayout>
                  <c:x val="1.8953793566501863E-2"/>
                  <c:y val="-6.76095344197083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B8B-4E1B-80D5-4B6233DCE422}"/>
                </c:ext>
              </c:extLst>
            </c:dLbl>
            <c:dLbl>
              <c:idx val="5"/>
              <c:layout>
                <c:manualLayout>
                  <c:x val="-0.14493241117668879"/>
                  <c:y val="-5.4541815366604358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30446043976166665"/>
                      <c:h val="0.11501199040767386"/>
                    </c:manualLayout>
                  </c15:layout>
                </c:ext>
                <c:ext xmlns:c16="http://schemas.microsoft.com/office/drawing/2014/chart" uri="{C3380CC4-5D6E-409C-BE32-E72D297353CC}">
                  <c16:uniqueId val="{0000000B-EB8B-4E1B-80D5-4B6233DCE422}"/>
                </c:ext>
              </c:extLst>
            </c:dLbl>
            <c:dLbl>
              <c:idx val="6"/>
              <c:layout>
                <c:manualLayout>
                  <c:x val="-2.2271679367449372E-2"/>
                  <c:y val="-9.60992465869823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B8B-4E1B-80D5-4B6233DCE422}"/>
                </c:ext>
              </c:extLst>
            </c:dLbl>
            <c:dLbl>
              <c:idx val="7"/>
              <c:layout>
                <c:manualLayout>
                  <c:x val="-0.23557399411095117"/>
                  <c:y val="3.904042957933010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EB8B-4E1B-80D5-4B6233DCE4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accent2">
                      <a:lumMod val="50000"/>
                    </a:schemeClr>
                  </a:solidFill>
                  <a:round/>
                </a:ln>
                <a:effectLst/>
              </c:spPr>
            </c:leaderLines>
            <c:extLst>
              <c:ext xmlns:c15="http://schemas.microsoft.com/office/drawing/2012/chart" uri="{CE6537A1-D6FC-4f65-9D91-7224C49458BB}"/>
            </c:extLst>
          </c:dLbls>
          <c:cat>
            <c:strRef>
              <c:f>'F83'!$A$7:$A$14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'F83'!$C$7:$C$14</c:f>
              <c:numCache>
                <c:formatCode>0.00%</c:formatCode>
                <c:ptCount val="8"/>
                <c:pt idx="0">
                  <c:v>4.7375551337009852E-2</c:v>
                </c:pt>
                <c:pt idx="1">
                  <c:v>0.21631563234059811</c:v>
                </c:pt>
                <c:pt idx="2">
                  <c:v>2.8085093199191089E-2</c:v>
                </c:pt>
                <c:pt idx="3">
                  <c:v>3.5319367067929226E-3</c:v>
                </c:pt>
                <c:pt idx="4">
                  <c:v>0.25456983038817504</c:v>
                </c:pt>
                <c:pt idx="5">
                  <c:v>4.0839778507573664E-4</c:v>
                </c:pt>
                <c:pt idx="6">
                  <c:v>0.42257482129076235</c:v>
                </c:pt>
                <c:pt idx="7">
                  <c:v>2.7138736952394903E-2</c:v>
                </c:pt>
              </c:numCache>
            </c:numRef>
          </c:val>
          <c:extLst>
            <c:ext xmlns:c16="http://schemas.microsoft.com/office/drawing/2014/chart" uri="{C3380CC4-5D6E-409C-BE32-E72D297353CC}">
              <c16:uniqueId val="{00000010-EB8B-4E1B-80D5-4B6233DCE42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8765803826983"/>
          <c:y val="0.10569237329088375"/>
          <c:w val="0.589292814463242"/>
          <c:h val="0.77990869552858244"/>
        </c:manualLayout>
      </c:layout>
      <c:pieChart>
        <c:varyColors val="1"/>
        <c:ser>
          <c:idx val="0"/>
          <c:order val="0"/>
          <c:dPt>
            <c:idx val="0"/>
            <c:bubble3D val="0"/>
            <c:spPr>
              <a:solidFill>
                <a:srgbClr val="FF9900"/>
              </a:solidFill>
              <a:ln w="19050">
                <a:solidFill>
                  <a:schemeClr val="lt1"/>
                </a:solidFill>
              </a:ln>
              <a:effectLst/>
            </c:spPr>
            <c:extLst>
              <c:ext xmlns:c16="http://schemas.microsoft.com/office/drawing/2014/chart" uri="{C3380CC4-5D6E-409C-BE32-E72D297353CC}">
                <c16:uniqueId val="{00000001-5F35-4FD6-8708-E76E848C91B4}"/>
              </c:ext>
            </c:extLst>
          </c:dPt>
          <c:dPt>
            <c:idx val="1"/>
            <c:bubble3D val="0"/>
            <c:spPr>
              <a:solidFill>
                <a:srgbClr val="423200"/>
              </a:solidFill>
              <a:ln w="19050">
                <a:solidFill>
                  <a:schemeClr val="lt1"/>
                </a:solidFill>
              </a:ln>
              <a:effectLst/>
            </c:spPr>
            <c:extLst>
              <c:ext xmlns:c16="http://schemas.microsoft.com/office/drawing/2014/chart" uri="{C3380CC4-5D6E-409C-BE32-E72D297353CC}">
                <c16:uniqueId val="{00000003-5F35-4FD6-8708-E76E848C91B4}"/>
              </c:ext>
            </c:extLst>
          </c:dPt>
          <c:dPt>
            <c:idx val="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5-5F35-4FD6-8708-E76E848C91B4}"/>
              </c:ext>
            </c:extLst>
          </c:dPt>
          <c:dPt>
            <c:idx val="3"/>
            <c:bubble3D val="0"/>
            <c:explosion val="1"/>
            <c:spPr>
              <a:solidFill>
                <a:schemeClr val="accent4"/>
              </a:solidFill>
              <a:ln w="19050">
                <a:solidFill>
                  <a:schemeClr val="lt1"/>
                </a:solidFill>
              </a:ln>
              <a:effectLst/>
            </c:spPr>
            <c:extLst>
              <c:ext xmlns:c16="http://schemas.microsoft.com/office/drawing/2014/chart" uri="{C3380CC4-5D6E-409C-BE32-E72D297353CC}">
                <c16:uniqueId val="{00000007-5F35-4FD6-8708-E76E848C91B4}"/>
              </c:ext>
            </c:extLst>
          </c:dPt>
          <c:dPt>
            <c:idx val="4"/>
            <c:bubble3D val="0"/>
            <c:spPr>
              <a:solidFill>
                <a:srgbClr val="86644A"/>
              </a:solidFill>
              <a:ln w="19050">
                <a:solidFill>
                  <a:schemeClr val="lt1"/>
                </a:solidFill>
              </a:ln>
              <a:effectLst/>
            </c:spPr>
            <c:extLst>
              <c:ext xmlns:c16="http://schemas.microsoft.com/office/drawing/2014/chart" uri="{C3380CC4-5D6E-409C-BE32-E72D297353CC}">
                <c16:uniqueId val="{00000009-5F35-4FD6-8708-E76E848C91B4}"/>
              </c:ext>
            </c:extLst>
          </c:dPt>
          <c:dPt>
            <c:idx val="5"/>
            <c:bubble3D val="0"/>
            <c:explosion val="1"/>
            <c:spPr>
              <a:solidFill>
                <a:schemeClr val="accent6">
                  <a:lumMod val="75000"/>
                </a:schemeClr>
              </a:solidFill>
              <a:ln w="19050">
                <a:solidFill>
                  <a:schemeClr val="lt1"/>
                </a:solidFill>
              </a:ln>
              <a:effectLst/>
            </c:spPr>
            <c:extLst>
              <c:ext xmlns:c16="http://schemas.microsoft.com/office/drawing/2014/chart" uri="{C3380CC4-5D6E-409C-BE32-E72D297353CC}">
                <c16:uniqueId val="{0000000B-5F35-4FD6-8708-E76E848C91B4}"/>
              </c:ext>
            </c:extLst>
          </c:dPt>
          <c:dPt>
            <c:idx val="6"/>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D-5F35-4FD6-8708-E76E848C91B4}"/>
              </c:ext>
            </c:extLst>
          </c:dPt>
          <c:dPt>
            <c:idx val="7"/>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F-5F35-4FD6-8708-E76E848C91B4}"/>
              </c:ext>
            </c:extLst>
          </c:dPt>
          <c:dPt>
            <c:idx val="8"/>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11-5F35-4FD6-8708-E76E848C91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F35-4FD6-8708-E76E848C91B4}"/>
              </c:ext>
            </c:extLst>
          </c:dPt>
          <c:dPt>
            <c:idx val="10"/>
            <c:bubble3D val="0"/>
            <c:spPr>
              <a:solidFill>
                <a:srgbClr val="CC6600"/>
              </a:solidFill>
              <a:ln w="19050">
                <a:solidFill>
                  <a:schemeClr val="lt1"/>
                </a:solidFill>
              </a:ln>
              <a:effectLst/>
            </c:spPr>
            <c:extLst>
              <c:ext xmlns:c16="http://schemas.microsoft.com/office/drawing/2014/chart" uri="{C3380CC4-5D6E-409C-BE32-E72D297353CC}">
                <c16:uniqueId val="{00000015-5F35-4FD6-8708-E76E848C91B4}"/>
              </c:ext>
            </c:extLst>
          </c:dPt>
          <c:dLbls>
            <c:dLbl>
              <c:idx val="0"/>
              <c:layout>
                <c:manualLayout>
                  <c:x val="0.14974597628649799"/>
                  <c:y val="2.544004463210214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F35-4FD6-8708-E76E848C91B4}"/>
                </c:ext>
              </c:extLst>
            </c:dLbl>
            <c:dLbl>
              <c:idx val="1"/>
              <c:layout>
                <c:manualLayout>
                  <c:x val="7.4357793023620902E-2"/>
                  <c:y val="5.73142125350273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F35-4FD6-8708-E76E848C91B4}"/>
                </c:ext>
              </c:extLst>
            </c:dLbl>
            <c:dLbl>
              <c:idx val="2"/>
              <c:layout>
                <c:manualLayout>
                  <c:x val="0"/>
                  <c:y val="-0.1241404519215428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F35-4FD6-8708-E76E848C91B4}"/>
                </c:ext>
              </c:extLst>
            </c:dLbl>
            <c:dLbl>
              <c:idx val="3"/>
              <c:layout>
                <c:manualLayout>
                  <c:x val="6.5993649103160967E-2"/>
                  <c:y val="-1.100135442253391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F35-4FD6-8708-E76E848C91B4}"/>
                </c:ext>
              </c:extLst>
            </c:dLbl>
            <c:dLbl>
              <c:idx val="4"/>
              <c:layout>
                <c:manualLayout>
                  <c:x val="-7.5608033843382189E-2"/>
                  <c:y val="8.8494109256658201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5F35-4FD6-8708-E76E848C91B4}"/>
                </c:ext>
              </c:extLst>
            </c:dLbl>
            <c:dLbl>
              <c:idx val="5"/>
              <c:layout>
                <c:manualLayout>
                  <c:x val="-2.8189729786029731E-2"/>
                  <c:y val="2.587973171027300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5F35-4FD6-8708-E76E848C91B4}"/>
                </c:ext>
              </c:extLst>
            </c:dLbl>
            <c:dLbl>
              <c:idx val="6"/>
              <c:layout>
                <c:manualLayout>
                  <c:x val="-6.9144899900938535E-3"/>
                  <c:y val="5.845894263217098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5F35-4FD6-8708-E76E848C91B4}"/>
                </c:ext>
              </c:extLst>
            </c:dLbl>
            <c:dLbl>
              <c:idx val="7"/>
              <c:layout>
                <c:manualLayout>
                  <c:x val="-9.1649627834312852E-2"/>
                  <c:y val="8.091044741856247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5F35-4FD6-8708-E76E848C91B4}"/>
                </c:ext>
              </c:extLst>
            </c:dLbl>
            <c:dLbl>
              <c:idx val="9"/>
              <c:layout>
                <c:manualLayout>
                  <c:x val="-0.13185793098587698"/>
                  <c:y val="1.897454144762517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5F35-4FD6-8708-E76E848C91B4}"/>
                </c:ext>
              </c:extLst>
            </c:dLbl>
            <c:dLbl>
              <c:idx val="10"/>
              <c:layout>
                <c:manualLayout>
                  <c:x val="-2.9864407177844689E-2"/>
                  <c:y val="-0.20059755285691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5F35-4FD6-8708-E76E848C91B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'F84'!$B$23:$B$32</c:f>
              <c:strCache>
                <c:ptCount val="10"/>
                <c:pt idx="0">
                  <c:v>De 15 a 19 años.</c:v>
                </c:pt>
                <c:pt idx="1">
                  <c:v>De 20 a 24 años.</c:v>
                </c:pt>
                <c:pt idx="2">
                  <c:v>De 25 a 29 años.</c:v>
                </c:pt>
                <c:pt idx="3">
                  <c:v>De 30 a 34 años.</c:v>
                </c:pt>
                <c:pt idx="4">
                  <c:v>De 35 a 39 años.</c:v>
                </c:pt>
                <c:pt idx="5">
                  <c:v>De 40 a 44 años.</c:v>
                </c:pt>
                <c:pt idx="6">
                  <c:v>De 45 a 49 años.</c:v>
                </c:pt>
                <c:pt idx="7">
                  <c:v>De 50 a 54 años.</c:v>
                </c:pt>
                <c:pt idx="8">
                  <c:v>De 55 a 59 años.</c:v>
                </c:pt>
                <c:pt idx="9">
                  <c:v>De 60 y más</c:v>
                </c:pt>
              </c:strCache>
            </c:strRef>
          </c:cat>
          <c:val>
            <c:numRef>
              <c:f>'F84'!$C$23:$C$32</c:f>
              <c:numCache>
                <c:formatCode>0.00%</c:formatCode>
                <c:ptCount val="10"/>
                <c:pt idx="0">
                  <c:v>2.7434383664874249E-2</c:v>
                </c:pt>
                <c:pt idx="1">
                  <c:v>0.12142666347537363</c:v>
                </c:pt>
                <c:pt idx="2">
                  <c:v>0.16346732136302272</c:v>
                </c:pt>
                <c:pt idx="3">
                  <c:v>0.15314374757390462</c:v>
                </c:pt>
                <c:pt idx="4">
                  <c:v>0.13793660692617951</c:v>
                </c:pt>
                <c:pt idx="5">
                  <c:v>0.11897766076370012</c:v>
                </c:pt>
                <c:pt idx="6">
                  <c:v>0.10595518602702345</c:v>
                </c:pt>
                <c:pt idx="7">
                  <c:v>7.9772514859226776E-2</c:v>
                </c:pt>
                <c:pt idx="8">
                  <c:v>5.5184194436376739E-2</c:v>
                </c:pt>
                <c:pt idx="9">
                  <c:v>3.6672288451425061E-2</c:v>
                </c:pt>
              </c:numCache>
            </c:numRef>
          </c:val>
          <c:extLst>
            <c:ext xmlns:c16="http://schemas.microsoft.com/office/drawing/2014/chart" uri="{C3380CC4-5D6E-409C-BE32-E72D297353CC}">
              <c16:uniqueId val="{00000016-5F35-4FD6-8708-E76E848C91B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EBD7C3">
          <a:alpha val="52000"/>
        </a:srgbClr>
      </a:solidFill>
      <a:round/>
    </a:ln>
    <a:effectLst/>
  </c:spPr>
  <c:txPr>
    <a:bodyPr/>
    <a:lstStyle/>
    <a:p>
      <a:pPr>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5921817221341787E-2"/>
          <c:y val="0"/>
          <c:w val="0.95351294241944007"/>
          <c:h val="0.9019442590862583"/>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D3B3-4AFC-B822-1F41365B5513}"/>
              </c:ext>
            </c:extLst>
          </c:dPt>
          <c:dPt>
            <c:idx val="5"/>
            <c:invertIfNegative val="0"/>
            <c:bubble3D val="0"/>
            <c:extLst>
              <c:ext xmlns:c16="http://schemas.microsoft.com/office/drawing/2014/chart" uri="{C3380CC4-5D6E-409C-BE32-E72D297353CC}">
                <c16:uniqueId val="{00000001-D3B3-4AFC-B822-1F41365B5513}"/>
              </c:ext>
            </c:extLst>
          </c:dPt>
          <c:dPt>
            <c:idx val="6"/>
            <c:invertIfNegative val="0"/>
            <c:bubble3D val="0"/>
            <c:spPr>
              <a:solidFill>
                <a:srgbClr val="7C878E"/>
              </a:solidFill>
              <a:ln>
                <a:noFill/>
              </a:ln>
              <a:effectLst/>
            </c:spPr>
            <c:extLst>
              <c:ext xmlns:c16="http://schemas.microsoft.com/office/drawing/2014/chart" uri="{C3380CC4-5D6E-409C-BE32-E72D297353CC}">
                <c16:uniqueId val="{00000003-D3B3-4AFC-B822-1F41365B5513}"/>
              </c:ext>
            </c:extLst>
          </c:dPt>
          <c:dPt>
            <c:idx val="7"/>
            <c:invertIfNegative val="0"/>
            <c:bubble3D val="0"/>
            <c:spPr>
              <a:solidFill>
                <a:srgbClr val="7C878E"/>
              </a:solidFill>
              <a:ln>
                <a:noFill/>
              </a:ln>
              <a:effectLst/>
            </c:spPr>
            <c:extLst>
              <c:ext xmlns:c16="http://schemas.microsoft.com/office/drawing/2014/chart" uri="{C3380CC4-5D6E-409C-BE32-E72D297353CC}">
                <c16:uniqueId val="{00000005-D3B3-4AFC-B822-1F41365B5513}"/>
              </c:ext>
            </c:extLst>
          </c:dPt>
          <c:dPt>
            <c:idx val="8"/>
            <c:invertIfNegative val="0"/>
            <c:bubble3D val="0"/>
            <c:spPr>
              <a:solidFill>
                <a:srgbClr val="FFC000"/>
              </a:solidFill>
              <a:ln>
                <a:noFill/>
              </a:ln>
              <a:effectLst/>
            </c:spPr>
            <c:extLst>
              <c:ext xmlns:c16="http://schemas.microsoft.com/office/drawing/2014/chart" uri="{C3380CC4-5D6E-409C-BE32-E72D297353CC}">
                <c16:uniqueId val="{0000000E-F39B-44B4-931D-68B7628E08BA}"/>
              </c:ext>
            </c:extLst>
          </c:dPt>
          <c:dPt>
            <c:idx val="17"/>
            <c:invertIfNegative val="0"/>
            <c:bubble3D val="0"/>
            <c:extLst>
              <c:ext xmlns:c16="http://schemas.microsoft.com/office/drawing/2014/chart" uri="{C3380CC4-5D6E-409C-BE32-E72D297353CC}">
                <c16:uniqueId val="{00000006-D3B3-4AFC-B822-1F41365B5513}"/>
              </c:ext>
            </c:extLst>
          </c:dPt>
          <c:dPt>
            <c:idx val="18"/>
            <c:invertIfNegative val="0"/>
            <c:bubble3D val="0"/>
            <c:extLst>
              <c:ext xmlns:c16="http://schemas.microsoft.com/office/drawing/2014/chart" uri="{C3380CC4-5D6E-409C-BE32-E72D297353CC}">
                <c16:uniqueId val="{00000007-D3B3-4AFC-B822-1F41365B5513}"/>
              </c:ext>
            </c:extLst>
          </c:dPt>
          <c:dLbls>
            <c:dLbl>
              <c:idx val="5"/>
              <c:layout>
                <c:manualLayout>
                  <c:x val="8.2970081838026378E-17"/>
                  <c:y val="2.3965881642512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B3-4AFC-B822-1F41365B5513}"/>
                </c:ext>
              </c:extLst>
            </c:dLbl>
            <c:dLbl>
              <c:idx val="6"/>
              <c:layout>
                <c:manualLayout>
                  <c:x val="3.9443661222122268E-4"/>
                  <c:y val="2.18171517819982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B3-4AFC-B822-1F41365B5513}"/>
                </c:ext>
              </c:extLst>
            </c:dLbl>
            <c:dLbl>
              <c:idx val="7"/>
              <c:layout>
                <c:manualLayout>
                  <c:x val="1.9782337056551123E-3"/>
                  <c:y val="2.11292834545851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B3-4AFC-B822-1F41365B5513}"/>
                </c:ext>
              </c:extLst>
            </c:dLbl>
            <c:numFmt formatCode="#,##0" sourceLinked="0"/>
            <c:spPr>
              <a:noFill/>
              <a:ln w="25400">
                <a:noFill/>
              </a:ln>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'F85'!$A$6:$A$14</c:f>
              <c:numCache>
                <c:formatCode>General</c:formatCode>
                <c:ptCount val="9"/>
                <c:pt idx="0">
                  <c:v>2013</c:v>
                </c:pt>
                <c:pt idx="1">
                  <c:v>2014</c:v>
                </c:pt>
                <c:pt idx="2">
                  <c:v>2015</c:v>
                </c:pt>
                <c:pt idx="3">
                  <c:v>2016</c:v>
                </c:pt>
                <c:pt idx="4">
                  <c:v>2017</c:v>
                </c:pt>
                <c:pt idx="5">
                  <c:v>2018</c:v>
                </c:pt>
                <c:pt idx="6">
                  <c:v>2019</c:v>
                </c:pt>
                <c:pt idx="7">
                  <c:v>2020</c:v>
                </c:pt>
                <c:pt idx="8" formatCode="mmm\-yy">
                  <c:v>44228</c:v>
                </c:pt>
              </c:numCache>
            </c:numRef>
          </c:cat>
          <c:val>
            <c:numRef>
              <c:f>'F85'!$B$6:$B$14</c:f>
              <c:numCache>
                <c:formatCode>#,##0</c:formatCode>
                <c:ptCount val="9"/>
                <c:pt idx="0">
                  <c:v>78051</c:v>
                </c:pt>
                <c:pt idx="1">
                  <c:v>79961</c:v>
                </c:pt>
                <c:pt idx="2">
                  <c:v>82957</c:v>
                </c:pt>
                <c:pt idx="3">
                  <c:v>86097</c:v>
                </c:pt>
                <c:pt idx="4">
                  <c:v>90125</c:v>
                </c:pt>
                <c:pt idx="5">
                  <c:v>93370</c:v>
                </c:pt>
                <c:pt idx="6">
                  <c:v>97390</c:v>
                </c:pt>
                <c:pt idx="7">
                  <c:v>98067</c:v>
                </c:pt>
                <c:pt idx="8">
                  <c:v>98474</c:v>
                </c:pt>
              </c:numCache>
            </c:numRef>
          </c:val>
          <c:extLst>
            <c:ext xmlns:c16="http://schemas.microsoft.com/office/drawing/2014/chart" uri="{C3380CC4-5D6E-409C-BE32-E72D297353CC}">
              <c16:uniqueId val="{00000008-D3B3-4AFC-B822-1F41365B5513}"/>
            </c:ext>
          </c:extLst>
        </c:ser>
        <c:dLbls>
          <c:showLegendKey val="0"/>
          <c:showVal val="0"/>
          <c:showCatName val="0"/>
          <c:showSerName val="0"/>
          <c:showPercent val="0"/>
          <c:showBubbleSize val="0"/>
        </c:dLbls>
        <c:gapWidth val="80"/>
        <c:overlap val="-27"/>
        <c:axId val="88077824"/>
        <c:axId val="88079360"/>
      </c:barChart>
      <c:catAx>
        <c:axId val="880778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8079360"/>
        <c:crosses val="autoZero"/>
        <c:auto val="1"/>
        <c:lblAlgn val="ctr"/>
        <c:lblOffset val="100"/>
        <c:noMultiLvlLbl val="0"/>
      </c:catAx>
      <c:valAx>
        <c:axId val="88079360"/>
        <c:scaling>
          <c:orientation val="minMax"/>
        </c:scaling>
        <c:delete val="1"/>
        <c:axPos val="l"/>
        <c:numFmt formatCode="#,##0" sourceLinked="1"/>
        <c:majorTickMark val="out"/>
        <c:minorTickMark val="none"/>
        <c:tickLblPos val="nextTo"/>
        <c:crossAx val="880778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503685542301223"/>
          <c:y val="0.20513305976804616"/>
          <c:w val="0.55966068376372557"/>
          <c:h val="0.54537513891844602"/>
        </c:manualLayout>
      </c:layout>
      <c:pieChart>
        <c:varyColors val="1"/>
        <c:ser>
          <c:idx val="0"/>
          <c:order val="0"/>
          <c:dPt>
            <c:idx val="0"/>
            <c:bubble3D val="0"/>
            <c:spPr>
              <a:solidFill>
                <a:srgbClr val="C9C943"/>
              </a:solidFill>
            </c:spPr>
            <c:extLst>
              <c:ext xmlns:c16="http://schemas.microsoft.com/office/drawing/2014/chart" uri="{C3380CC4-5D6E-409C-BE32-E72D297353CC}">
                <c16:uniqueId val="{00000001-93DC-4519-B998-06FCDCA37767}"/>
              </c:ext>
            </c:extLst>
          </c:dPt>
          <c:dPt>
            <c:idx val="1"/>
            <c:bubble3D val="0"/>
            <c:spPr>
              <a:solidFill>
                <a:srgbClr val="FBBB27"/>
              </a:solidFill>
            </c:spPr>
            <c:extLst>
              <c:ext xmlns:c16="http://schemas.microsoft.com/office/drawing/2014/chart" uri="{C3380CC4-5D6E-409C-BE32-E72D297353CC}">
                <c16:uniqueId val="{00000003-93DC-4519-B998-06FCDCA37767}"/>
              </c:ext>
            </c:extLst>
          </c:dPt>
          <c:dPt>
            <c:idx val="3"/>
            <c:bubble3D val="0"/>
            <c:spPr>
              <a:solidFill>
                <a:srgbClr val="FAD496"/>
              </a:solidFill>
            </c:spPr>
            <c:extLst>
              <c:ext xmlns:c16="http://schemas.microsoft.com/office/drawing/2014/chart" uri="{C3380CC4-5D6E-409C-BE32-E72D297353CC}">
                <c16:uniqueId val="{00000005-93DC-4519-B998-06FCDCA37767}"/>
              </c:ext>
            </c:extLst>
          </c:dPt>
          <c:dPt>
            <c:idx val="4"/>
            <c:bubble3D val="0"/>
            <c:spPr>
              <a:solidFill>
                <a:srgbClr val="BDCFD6"/>
              </a:solidFill>
            </c:spPr>
            <c:extLst>
              <c:ext xmlns:c16="http://schemas.microsoft.com/office/drawing/2014/chart" uri="{C3380CC4-5D6E-409C-BE32-E72D297353CC}">
                <c16:uniqueId val="{00000007-93DC-4519-B998-06FCDCA37767}"/>
              </c:ext>
            </c:extLst>
          </c:dPt>
          <c:dPt>
            <c:idx val="5"/>
            <c:bubble3D val="0"/>
            <c:spPr>
              <a:solidFill>
                <a:srgbClr val="FFC000">
                  <a:lumMod val="50000"/>
                </a:srgbClr>
              </a:solidFill>
            </c:spPr>
            <c:extLst>
              <c:ext xmlns:c16="http://schemas.microsoft.com/office/drawing/2014/chart" uri="{C3380CC4-5D6E-409C-BE32-E72D297353CC}">
                <c16:uniqueId val="{00000009-93DC-4519-B998-06FCDCA37767}"/>
              </c:ext>
            </c:extLst>
          </c:dPt>
          <c:dPt>
            <c:idx val="6"/>
            <c:bubble3D val="0"/>
            <c:spPr>
              <a:solidFill>
                <a:srgbClr val="7C878E"/>
              </a:solidFill>
            </c:spPr>
            <c:extLst>
              <c:ext xmlns:c16="http://schemas.microsoft.com/office/drawing/2014/chart" uri="{C3380CC4-5D6E-409C-BE32-E72D297353CC}">
                <c16:uniqueId val="{0000000B-93DC-4519-B998-06FCDCA37767}"/>
              </c:ext>
            </c:extLst>
          </c:dPt>
          <c:dPt>
            <c:idx val="7"/>
            <c:bubble3D val="0"/>
            <c:spPr>
              <a:solidFill>
                <a:srgbClr val="FFC000">
                  <a:lumMod val="75000"/>
                </a:srgbClr>
              </a:solidFill>
            </c:spPr>
            <c:extLst>
              <c:ext xmlns:c16="http://schemas.microsoft.com/office/drawing/2014/chart" uri="{C3380CC4-5D6E-409C-BE32-E72D297353CC}">
                <c16:uniqueId val="{0000000D-93DC-4519-B998-06FCDCA37767}"/>
              </c:ext>
            </c:extLst>
          </c:dPt>
          <c:dLbls>
            <c:dLbl>
              <c:idx val="0"/>
              <c:layout>
                <c:manualLayout>
                  <c:x val="-9.0233957868168138E-2"/>
                  <c:y val="-3.126027732719164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3DC-4519-B998-06FCDCA37767}"/>
                </c:ext>
              </c:extLst>
            </c:dLbl>
            <c:dLbl>
              <c:idx val="1"/>
              <c:layout>
                <c:manualLayout>
                  <c:x val="7.1316743132344693E-2"/>
                  <c:y val="-3.822134611647422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3DC-4519-B998-06FCDCA37767}"/>
                </c:ext>
              </c:extLst>
            </c:dLbl>
            <c:dLbl>
              <c:idx val="2"/>
              <c:layout>
                <c:manualLayout>
                  <c:x val="9.0329499063724714E-2"/>
                  <c:y val="7.5093978312056053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93DC-4519-B998-06FCDCA37767}"/>
                </c:ext>
              </c:extLst>
            </c:dLbl>
            <c:dLbl>
              <c:idx val="3"/>
              <c:layout>
                <c:manualLayout>
                  <c:x val="3.2533060398469392E-2"/>
                  <c:y val="7.0491404112328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3DC-4519-B998-06FCDCA37767}"/>
                </c:ext>
              </c:extLst>
            </c:dLbl>
            <c:dLbl>
              <c:idx val="4"/>
              <c:layout>
                <c:manualLayout>
                  <c:x val="-6.8807270512582213E-3"/>
                  <c:y val="3.87070856414720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3DC-4519-B998-06FCDCA37767}"/>
                </c:ext>
              </c:extLst>
            </c:dLbl>
            <c:dLbl>
              <c:idx val="5"/>
              <c:layout>
                <c:manualLayout>
                  <c:x val="-6.5970410152774092E-2"/>
                  <c:y val="5.14646447452252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93DC-4519-B998-06FCDCA37767}"/>
                </c:ext>
              </c:extLst>
            </c:dLbl>
            <c:dLbl>
              <c:idx val="6"/>
              <c:layout>
                <c:manualLayout>
                  <c:x val="-7.0190472867405623E-2"/>
                  <c:y val="1.619493222051993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93DC-4519-B998-06FCDCA37767}"/>
                </c:ext>
              </c:extLst>
            </c:dLbl>
            <c:dLbl>
              <c:idx val="7"/>
              <c:layout>
                <c:manualLayout>
                  <c:x val="-0.16435859029839769"/>
                  <c:y val="2.753628687980267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93DC-4519-B998-06FCDCA37767}"/>
                </c:ext>
              </c:extLst>
            </c:dLbl>
            <c:spPr>
              <a:noFill/>
              <a:ln>
                <a:noFill/>
              </a:ln>
              <a:effectLst/>
            </c:spPr>
            <c:txPr>
              <a:bodyPr/>
              <a:lstStyle/>
              <a:p>
                <a:pPr>
                  <a:defRPr sz="1050"/>
                </a:pPr>
                <a:endParaRPr lang="es-MX"/>
              </a:p>
            </c:txPr>
            <c:showLegendKey val="0"/>
            <c:showVal val="1"/>
            <c:showCatName val="1"/>
            <c:showSerName val="0"/>
            <c:showPercent val="0"/>
            <c:showBubbleSize val="0"/>
            <c:separator>
</c:separator>
            <c:showLeaderLines val="1"/>
            <c:leaderLines>
              <c:spPr>
                <a:ln>
                  <a:solidFill>
                    <a:srgbClr val="663300"/>
                  </a:solidFill>
                </a:ln>
              </c:spPr>
            </c:leaderLines>
            <c:extLst>
              <c:ext xmlns:c15="http://schemas.microsoft.com/office/drawing/2012/chart" uri="{CE6537A1-D6FC-4f65-9D91-7224C49458BB}"/>
            </c:extLst>
          </c:dLbls>
          <c:cat>
            <c:strRef>
              <c:f>'F86'!$A$6:$A$13</c:f>
              <c:strCache>
                <c:ptCount val="8"/>
                <c:pt idx="0">
                  <c:v>Agricultura, Ganadería, Silvicultura y Pesca</c:v>
                </c:pt>
                <c:pt idx="1">
                  <c:v>Comercio</c:v>
                </c:pt>
                <c:pt idx="2">
                  <c:v>Construcción</c:v>
                </c:pt>
                <c:pt idx="3">
                  <c:v>Ind. Elec. Cap. Agua Potable</c:v>
                </c:pt>
                <c:pt idx="4">
                  <c:v>Industria de Transformación</c:v>
                </c:pt>
                <c:pt idx="5">
                  <c:v>Industrias Extractivas</c:v>
                </c:pt>
                <c:pt idx="6">
                  <c:v>Servicios</c:v>
                </c:pt>
                <c:pt idx="7">
                  <c:v>Transporte y Comunicaciones</c:v>
                </c:pt>
              </c:strCache>
            </c:strRef>
          </c:cat>
          <c:val>
            <c:numRef>
              <c:f>'F86'!$B$6:$B$13</c:f>
              <c:numCache>
                <c:formatCode>0.00%</c:formatCode>
                <c:ptCount val="8"/>
                <c:pt idx="0">
                  <c:v>3.5044783394601618E-2</c:v>
                </c:pt>
                <c:pt idx="1">
                  <c:v>0.30764465747303854</c:v>
                </c:pt>
                <c:pt idx="2">
                  <c:v>0.12015354306720556</c:v>
                </c:pt>
                <c:pt idx="3">
                  <c:v>1.6857241505371977E-3</c:v>
                </c:pt>
                <c:pt idx="4">
                  <c:v>0.15685358571805755</c:v>
                </c:pt>
                <c:pt idx="5">
                  <c:v>1.2896805248085788E-3</c:v>
                </c:pt>
                <c:pt idx="6">
                  <c:v>0.31600219347238867</c:v>
                </c:pt>
                <c:pt idx="7">
                  <c:v>6.1325832199362267E-2</c:v>
                </c:pt>
              </c:numCache>
            </c:numRef>
          </c:val>
          <c:extLst>
            <c:ext xmlns:c16="http://schemas.microsoft.com/office/drawing/2014/chart" uri="{C3380CC4-5D6E-409C-BE32-E72D297353CC}">
              <c16:uniqueId val="{0000000F-93DC-4519-B998-06FCDCA3776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'F6'!$A$10</c:f>
              <c:strCache>
                <c:ptCount val="1"/>
                <c:pt idx="0">
                  <c:v>Sobrevivientes</c:v>
                </c:pt>
              </c:strCache>
            </c:strRef>
          </c:tx>
          <c:spPr>
            <a:solidFill>
              <a:srgbClr val="FABB28"/>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'F6'!$B$9:$E$9</c:f>
              <c:strCache>
                <c:ptCount val="4"/>
                <c:pt idx="0">
                  <c:v>Capacitación al personal</c:v>
                </c:pt>
                <c:pt idx="1">
                  <c:v>Uso de equipo de cómputo</c:v>
                </c:pt>
                <c:pt idx="2">
                  <c:v>Con ventas por Internet</c:v>
                </c:pt>
                <c:pt idx="3">
                  <c:v>Con financiamiento</c:v>
                </c:pt>
              </c:strCache>
            </c:strRef>
          </c:cat>
          <c:val>
            <c:numRef>
              <c:f>'F6'!$B$10:$E$10</c:f>
              <c:numCache>
                <c:formatCode>0.0%</c:formatCode>
                <c:ptCount val="4"/>
                <c:pt idx="0">
                  <c:v>2.6425597885218734E-2</c:v>
                </c:pt>
                <c:pt idx="1">
                  <c:v>0.20051968862415503</c:v>
                </c:pt>
                <c:pt idx="2">
                  <c:v>2.3547407853697605E-2</c:v>
                </c:pt>
                <c:pt idx="3">
                  <c:v>9.9904355921731997E-2</c:v>
                </c:pt>
              </c:numCache>
            </c:numRef>
          </c:val>
          <c:extLst>
            <c:ext xmlns:c16="http://schemas.microsoft.com/office/drawing/2014/chart" uri="{C3380CC4-5D6E-409C-BE32-E72D297353CC}">
              <c16:uniqueId val="{00000000-91A6-4792-90B2-6B211232DA67}"/>
            </c:ext>
          </c:extLst>
        </c:ser>
        <c:ser>
          <c:idx val="1"/>
          <c:order val="1"/>
          <c:tx>
            <c:strRef>
              <c:f>'F6'!$A$11</c:f>
              <c:strCache>
                <c:ptCount val="1"/>
                <c:pt idx="0">
                  <c:v>Muertos</c:v>
                </c:pt>
              </c:strCache>
            </c:strRef>
          </c:tx>
          <c:spPr>
            <a:solidFill>
              <a:srgbClr val="7C868D"/>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'F6'!$B$9:$E$9</c:f>
              <c:strCache>
                <c:ptCount val="4"/>
                <c:pt idx="0">
                  <c:v>Capacitación al personal</c:v>
                </c:pt>
                <c:pt idx="1">
                  <c:v>Uso de equipo de cómputo</c:v>
                </c:pt>
                <c:pt idx="2">
                  <c:v>Con ventas por Internet</c:v>
                </c:pt>
                <c:pt idx="3">
                  <c:v>Con financiamiento</c:v>
                </c:pt>
              </c:strCache>
            </c:strRef>
          </c:cat>
          <c:val>
            <c:numRef>
              <c:f>'F6'!$B$11:$E$11</c:f>
              <c:numCache>
                <c:formatCode>0.0%</c:formatCode>
                <c:ptCount val="4"/>
                <c:pt idx="0">
                  <c:v>2.7480364212669792E-2</c:v>
                </c:pt>
                <c:pt idx="1">
                  <c:v>0.1988288761814303</c:v>
                </c:pt>
                <c:pt idx="2">
                  <c:v>3.4073871335103388E-2</c:v>
                </c:pt>
                <c:pt idx="3">
                  <c:v>9.1802564562132746E-2</c:v>
                </c:pt>
              </c:numCache>
            </c:numRef>
          </c:val>
          <c:extLst>
            <c:ext xmlns:c16="http://schemas.microsoft.com/office/drawing/2014/chart" uri="{C3380CC4-5D6E-409C-BE32-E72D297353CC}">
              <c16:uniqueId val="{00000001-91A6-4792-90B2-6B211232DA67}"/>
            </c:ext>
          </c:extLst>
        </c:ser>
        <c:dLbls>
          <c:dLblPos val="outEnd"/>
          <c:showLegendKey val="0"/>
          <c:showVal val="1"/>
          <c:showCatName val="0"/>
          <c:showSerName val="0"/>
          <c:showPercent val="0"/>
          <c:showBubbleSize val="0"/>
        </c:dLbls>
        <c:gapWidth val="75"/>
        <c:axId val="422947824"/>
        <c:axId val="422948152"/>
      </c:barChart>
      <c:catAx>
        <c:axId val="422947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22948152"/>
        <c:crosses val="autoZero"/>
        <c:auto val="1"/>
        <c:lblAlgn val="ctr"/>
        <c:lblOffset val="100"/>
        <c:noMultiLvlLbl val="0"/>
      </c:catAx>
      <c:valAx>
        <c:axId val="422948152"/>
        <c:scaling>
          <c:orientation val="minMax"/>
        </c:scaling>
        <c:delete val="1"/>
        <c:axPos val="b"/>
        <c:numFmt formatCode="0.0%" sourceLinked="1"/>
        <c:majorTickMark val="none"/>
        <c:minorTickMark val="none"/>
        <c:tickLblPos val="nextTo"/>
        <c:crossAx val="42294782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chemeClr val="tx1">
              <a:lumMod val="65000"/>
              <a:lumOff val="35000"/>
            </a:schemeClr>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9C8F-4EB7-814B-868C01E0F2EF}"/>
              </c:ext>
            </c:extLst>
          </c:dPt>
          <c:dPt>
            <c:idx val="16"/>
            <c:invertIfNegative val="0"/>
            <c:bubble3D val="0"/>
            <c:extLst>
              <c:ext xmlns:c16="http://schemas.microsoft.com/office/drawing/2014/chart" uri="{C3380CC4-5D6E-409C-BE32-E72D297353CC}">
                <c16:uniqueId val="{00000001-9C8F-4EB7-814B-868C01E0F2EF}"/>
              </c:ext>
            </c:extLst>
          </c:dPt>
          <c:dPt>
            <c:idx val="19"/>
            <c:invertIfNegative val="0"/>
            <c:bubble3D val="0"/>
            <c:extLst>
              <c:ext xmlns:c16="http://schemas.microsoft.com/office/drawing/2014/chart" uri="{C3380CC4-5D6E-409C-BE32-E72D297353CC}">
                <c16:uniqueId val="{00000002-9C8F-4EB7-814B-868C01E0F2EF}"/>
              </c:ext>
            </c:extLst>
          </c:dPt>
          <c:dPt>
            <c:idx val="29"/>
            <c:invertIfNegative val="0"/>
            <c:bubble3D val="0"/>
            <c:extLst>
              <c:ext xmlns:c16="http://schemas.microsoft.com/office/drawing/2014/chart" uri="{C3380CC4-5D6E-409C-BE32-E72D297353CC}">
                <c16:uniqueId val="{00000003-9C8F-4EB7-814B-868C01E0F2EF}"/>
              </c:ext>
            </c:extLst>
          </c:dPt>
          <c:dPt>
            <c:idx val="31"/>
            <c:invertIfNegative val="0"/>
            <c:bubble3D val="0"/>
            <c:spPr>
              <a:solidFill>
                <a:srgbClr val="FFC000"/>
              </a:solidFill>
              <a:ln>
                <a:noFill/>
              </a:ln>
              <a:effectLst/>
            </c:spPr>
            <c:extLst>
              <c:ext xmlns:c16="http://schemas.microsoft.com/office/drawing/2014/chart" uri="{C3380CC4-5D6E-409C-BE32-E72D297353CC}">
                <c16:uniqueId val="{00000005-9C8F-4EB7-814B-868C01E0F2E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'F87'!$A$7:$A$38</c:f>
              <c:strCache>
                <c:ptCount val="32"/>
                <c:pt idx="0">
                  <c:v>Guerrero</c:v>
                </c:pt>
                <c:pt idx="1">
                  <c:v>Estado de México</c:v>
                </c:pt>
                <c:pt idx="2">
                  <c:v>Nuevo León</c:v>
                </c:pt>
                <c:pt idx="3">
                  <c:v>Nayarit</c:v>
                </c:pt>
                <c:pt idx="4">
                  <c:v>Morelos</c:v>
                </c:pt>
                <c:pt idx="5">
                  <c:v>Guanajuato</c:v>
                </c:pt>
                <c:pt idx="6">
                  <c:v>Tlaxcala</c:v>
                </c:pt>
                <c:pt idx="7">
                  <c:v>Veracruz</c:v>
                </c:pt>
                <c:pt idx="8">
                  <c:v>Tamaulipas</c:v>
                </c:pt>
                <c:pt idx="9">
                  <c:v>Colima</c:v>
                </c:pt>
                <c:pt idx="10">
                  <c:v>Ciudad de México</c:v>
                </c:pt>
                <c:pt idx="11">
                  <c:v>Sonora</c:v>
                </c:pt>
                <c:pt idx="12">
                  <c:v>Hidalgo</c:v>
                </c:pt>
                <c:pt idx="13">
                  <c:v>Campeche</c:v>
                </c:pt>
                <c:pt idx="14">
                  <c:v>Oaxaca</c:v>
                </c:pt>
                <c:pt idx="15">
                  <c:v>Aguascalientes</c:v>
                </c:pt>
                <c:pt idx="16">
                  <c:v>Chiapas</c:v>
                </c:pt>
                <c:pt idx="17">
                  <c:v>Zacatecas</c:v>
                </c:pt>
                <c:pt idx="18">
                  <c:v>San Luis Potosí</c:v>
                </c:pt>
                <c:pt idx="19">
                  <c:v>Durango</c:v>
                </c:pt>
                <c:pt idx="20">
                  <c:v>Chihuahua</c:v>
                </c:pt>
                <c:pt idx="21">
                  <c:v>Puebla</c:v>
                </c:pt>
                <c:pt idx="22">
                  <c:v>Baja California Sur</c:v>
                </c:pt>
                <c:pt idx="23">
                  <c:v>Quintana Roo</c:v>
                </c:pt>
                <c:pt idx="24">
                  <c:v>Sinaloa</c:v>
                </c:pt>
                <c:pt idx="25">
                  <c:v>Tabasco</c:v>
                </c:pt>
                <c:pt idx="26">
                  <c:v>Coahuila</c:v>
                </c:pt>
                <c:pt idx="27">
                  <c:v>Querétaro</c:v>
                </c:pt>
                <c:pt idx="28">
                  <c:v>Yucatán</c:v>
                </c:pt>
                <c:pt idx="29">
                  <c:v>Michoacán</c:v>
                </c:pt>
                <c:pt idx="30">
                  <c:v>Baja California</c:v>
                </c:pt>
                <c:pt idx="31">
                  <c:v>Jalisco</c:v>
                </c:pt>
              </c:strCache>
            </c:strRef>
          </c:cat>
          <c:val>
            <c:numRef>
              <c:f>'F87'!$F$7:$F$38</c:f>
              <c:numCache>
                <c:formatCode>#,##0</c:formatCode>
                <c:ptCount val="32"/>
                <c:pt idx="0">
                  <c:v>-43</c:v>
                </c:pt>
                <c:pt idx="1">
                  <c:v>-36</c:v>
                </c:pt>
                <c:pt idx="2">
                  <c:v>-28</c:v>
                </c:pt>
                <c:pt idx="3">
                  <c:v>-6</c:v>
                </c:pt>
                <c:pt idx="4">
                  <c:v>2</c:v>
                </c:pt>
                <c:pt idx="5">
                  <c:v>13</c:v>
                </c:pt>
                <c:pt idx="6">
                  <c:v>15</c:v>
                </c:pt>
                <c:pt idx="7">
                  <c:v>15</c:v>
                </c:pt>
                <c:pt idx="8">
                  <c:v>19</c:v>
                </c:pt>
                <c:pt idx="9">
                  <c:v>22</c:v>
                </c:pt>
                <c:pt idx="10">
                  <c:v>28</c:v>
                </c:pt>
                <c:pt idx="11">
                  <c:v>32</c:v>
                </c:pt>
                <c:pt idx="12">
                  <c:v>34</c:v>
                </c:pt>
                <c:pt idx="13">
                  <c:v>39</c:v>
                </c:pt>
                <c:pt idx="14">
                  <c:v>41</c:v>
                </c:pt>
                <c:pt idx="15">
                  <c:v>47</c:v>
                </c:pt>
                <c:pt idx="16">
                  <c:v>51</c:v>
                </c:pt>
                <c:pt idx="17">
                  <c:v>60</c:v>
                </c:pt>
                <c:pt idx="18">
                  <c:v>62</c:v>
                </c:pt>
                <c:pt idx="19">
                  <c:v>63</c:v>
                </c:pt>
                <c:pt idx="20">
                  <c:v>75</c:v>
                </c:pt>
                <c:pt idx="21">
                  <c:v>88</c:v>
                </c:pt>
                <c:pt idx="22">
                  <c:v>92</c:v>
                </c:pt>
                <c:pt idx="23">
                  <c:v>96</c:v>
                </c:pt>
                <c:pt idx="24">
                  <c:v>103</c:v>
                </c:pt>
                <c:pt idx="25">
                  <c:v>104</c:v>
                </c:pt>
                <c:pt idx="26">
                  <c:v>110</c:v>
                </c:pt>
                <c:pt idx="27">
                  <c:v>111</c:v>
                </c:pt>
                <c:pt idx="28">
                  <c:v>112</c:v>
                </c:pt>
                <c:pt idx="29">
                  <c:v>118</c:v>
                </c:pt>
                <c:pt idx="30">
                  <c:v>168</c:v>
                </c:pt>
                <c:pt idx="31">
                  <c:v>261</c:v>
                </c:pt>
              </c:numCache>
            </c:numRef>
          </c:val>
          <c:extLst>
            <c:ext xmlns:c16="http://schemas.microsoft.com/office/drawing/2014/chart" uri="{C3380CC4-5D6E-409C-BE32-E72D297353CC}">
              <c16:uniqueId val="{00000006-9C8F-4EB7-814B-868C01E0F2EF}"/>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270"/>
          <c:min val="-59"/>
        </c:scaling>
        <c:delete val="0"/>
        <c:axPos val="b"/>
        <c:numFmt formatCode="#,##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0"/>
            <c:invertIfNegative val="0"/>
            <c:bubble3D val="0"/>
            <c:spPr>
              <a:solidFill>
                <a:srgbClr val="800040"/>
              </a:solidFill>
              <a:ln>
                <a:noFill/>
              </a:ln>
              <a:effectLst/>
            </c:spPr>
            <c:extLst>
              <c:ext xmlns:c16="http://schemas.microsoft.com/office/drawing/2014/chart" uri="{C3380CC4-5D6E-409C-BE32-E72D297353CC}">
                <c16:uniqueId val="{00000001-A104-4FE8-BD61-FEDF5EBD022E}"/>
              </c:ext>
            </c:extLst>
          </c:dPt>
          <c:dPt>
            <c:idx val="13"/>
            <c:invertIfNegative val="0"/>
            <c:bubble3D val="0"/>
            <c:extLst>
              <c:ext xmlns:c16="http://schemas.microsoft.com/office/drawing/2014/chart" uri="{C3380CC4-5D6E-409C-BE32-E72D297353CC}">
                <c16:uniqueId val="{00000002-A104-4FE8-BD61-FEDF5EBD022E}"/>
              </c:ext>
            </c:extLst>
          </c:dPt>
          <c:dPt>
            <c:idx val="15"/>
            <c:invertIfNegative val="0"/>
            <c:bubble3D val="0"/>
            <c:spPr>
              <a:solidFill>
                <a:srgbClr val="FFC000"/>
              </a:solidFill>
              <a:ln>
                <a:noFill/>
              </a:ln>
              <a:effectLst/>
            </c:spPr>
            <c:extLst>
              <c:ext xmlns:c16="http://schemas.microsoft.com/office/drawing/2014/chart" uri="{C3380CC4-5D6E-409C-BE32-E72D297353CC}">
                <c16:uniqueId val="{00000004-A104-4FE8-BD61-FEDF5EBD022E}"/>
              </c:ext>
            </c:extLst>
          </c:dPt>
          <c:dPt>
            <c:idx val="16"/>
            <c:invertIfNegative val="0"/>
            <c:bubble3D val="0"/>
            <c:extLst>
              <c:ext xmlns:c16="http://schemas.microsoft.com/office/drawing/2014/chart" uri="{C3380CC4-5D6E-409C-BE32-E72D297353CC}">
                <c16:uniqueId val="{00000005-A104-4FE8-BD61-FEDF5EBD022E}"/>
              </c:ext>
            </c:extLst>
          </c:dPt>
          <c:dPt>
            <c:idx val="17"/>
            <c:invertIfNegative val="0"/>
            <c:bubble3D val="0"/>
            <c:extLst>
              <c:ext xmlns:c16="http://schemas.microsoft.com/office/drawing/2014/chart" uri="{C3380CC4-5D6E-409C-BE32-E72D297353CC}">
                <c16:uniqueId val="{00000006-A104-4FE8-BD61-FEDF5EBD022E}"/>
              </c:ext>
            </c:extLst>
          </c:dPt>
          <c:dPt>
            <c:idx val="18"/>
            <c:invertIfNegative val="0"/>
            <c:bubble3D val="0"/>
            <c:extLst>
              <c:ext xmlns:c16="http://schemas.microsoft.com/office/drawing/2014/chart" uri="{C3380CC4-5D6E-409C-BE32-E72D297353CC}">
                <c16:uniqueId val="{00000007-A104-4FE8-BD61-FEDF5EBD022E}"/>
              </c:ext>
            </c:extLst>
          </c:dPt>
          <c:dPt>
            <c:idx val="19"/>
            <c:invertIfNegative val="0"/>
            <c:bubble3D val="0"/>
            <c:extLst>
              <c:ext xmlns:c16="http://schemas.microsoft.com/office/drawing/2014/chart" uri="{C3380CC4-5D6E-409C-BE32-E72D297353CC}">
                <c16:uniqueId val="{00000008-A104-4FE8-BD61-FEDF5EBD022E}"/>
              </c:ext>
            </c:extLst>
          </c:dPt>
          <c:dPt>
            <c:idx val="20"/>
            <c:invertIfNegative val="0"/>
            <c:bubble3D val="0"/>
            <c:extLst>
              <c:ext xmlns:c16="http://schemas.microsoft.com/office/drawing/2014/chart" uri="{C3380CC4-5D6E-409C-BE32-E72D297353CC}">
                <c16:uniqueId val="{00000009-A104-4FE8-BD61-FEDF5EBD022E}"/>
              </c:ext>
            </c:extLst>
          </c:dPt>
          <c:dPt>
            <c:idx val="29"/>
            <c:invertIfNegative val="0"/>
            <c:bubble3D val="0"/>
            <c:extLst>
              <c:ext xmlns:c16="http://schemas.microsoft.com/office/drawing/2014/chart" uri="{C3380CC4-5D6E-409C-BE32-E72D297353CC}">
                <c16:uniqueId val="{0000000A-A104-4FE8-BD61-FEDF5EBD022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'F88'!$A$7:$A$39</c:f>
              <c:strCache>
                <c:ptCount val="33"/>
                <c:pt idx="0">
                  <c:v>Guerrero</c:v>
                </c:pt>
                <c:pt idx="1">
                  <c:v>Estado de México</c:v>
                </c:pt>
                <c:pt idx="2">
                  <c:v>Nayarit</c:v>
                </c:pt>
                <c:pt idx="3">
                  <c:v>Nuevo León</c:v>
                </c:pt>
                <c:pt idx="4">
                  <c:v>Morelos</c:v>
                </c:pt>
                <c:pt idx="5">
                  <c:v>Ciudad de México</c:v>
                </c:pt>
                <c:pt idx="6">
                  <c:v>Guanajuato</c:v>
                </c:pt>
                <c:pt idx="7">
                  <c:v>Veracruz</c:v>
                </c:pt>
                <c:pt idx="8">
                  <c:v>Tamaulipas</c:v>
                </c:pt>
                <c:pt idx="9">
                  <c:v>Sonora</c:v>
                </c:pt>
                <c:pt idx="10">
                  <c:v>Nacional</c:v>
                </c:pt>
                <c:pt idx="11">
                  <c:v>Chihuahua</c:v>
                </c:pt>
                <c:pt idx="12">
                  <c:v>Colima</c:v>
                </c:pt>
                <c:pt idx="13">
                  <c:v>Hidalgo</c:v>
                </c:pt>
                <c:pt idx="14">
                  <c:v>Sinaloa</c:v>
                </c:pt>
                <c:pt idx="15">
                  <c:v>Jalisco</c:v>
                </c:pt>
                <c:pt idx="16">
                  <c:v>Puebla</c:v>
                </c:pt>
                <c:pt idx="17">
                  <c:v>San Luis Potosí</c:v>
                </c:pt>
                <c:pt idx="18">
                  <c:v>Tlaxcala</c:v>
                </c:pt>
                <c:pt idx="19">
                  <c:v>Aguascalientes</c:v>
                </c:pt>
                <c:pt idx="20">
                  <c:v>Oaxaca</c:v>
                </c:pt>
                <c:pt idx="21">
                  <c:v>Coahuila</c:v>
                </c:pt>
                <c:pt idx="22">
                  <c:v>Michoacán</c:v>
                </c:pt>
                <c:pt idx="23">
                  <c:v>Chiapas</c:v>
                </c:pt>
                <c:pt idx="24">
                  <c:v>Baja California</c:v>
                </c:pt>
                <c:pt idx="25">
                  <c:v>Querétaro</c:v>
                </c:pt>
                <c:pt idx="26">
                  <c:v>Durango</c:v>
                </c:pt>
                <c:pt idx="27">
                  <c:v>Zacatecas</c:v>
                </c:pt>
                <c:pt idx="28">
                  <c:v>Quintana Roo</c:v>
                </c:pt>
                <c:pt idx="29">
                  <c:v>Yucatán</c:v>
                </c:pt>
                <c:pt idx="30">
                  <c:v>Campeche</c:v>
                </c:pt>
                <c:pt idx="31">
                  <c:v>Baja California Sur</c:v>
                </c:pt>
                <c:pt idx="32">
                  <c:v>Tabasco</c:v>
                </c:pt>
              </c:strCache>
            </c:strRef>
          </c:cat>
          <c:val>
            <c:numRef>
              <c:f>'F88'!$F$7:$F$39</c:f>
              <c:numCache>
                <c:formatCode>0.00%</c:formatCode>
                <c:ptCount val="33"/>
                <c:pt idx="0">
                  <c:v>-3.1689881347188899E-3</c:v>
                </c:pt>
                <c:pt idx="1">
                  <c:v>-4.9460740537199399E-4</c:v>
                </c:pt>
                <c:pt idx="2">
                  <c:v>-4.6941010796430798E-4</c:v>
                </c:pt>
                <c:pt idx="3">
                  <c:v>-4.0168708576016098E-4</c:v>
                </c:pt>
                <c:pt idx="4">
                  <c:v>1.65316581253183E-4</c:v>
                </c:pt>
                <c:pt idx="5">
                  <c:v>2.3769907297355199E-4</c:v>
                </c:pt>
                <c:pt idx="6">
                  <c:v>2.7292003442980201E-4</c:v>
                </c:pt>
                <c:pt idx="7">
                  <c:v>3.49731872231196E-4</c:v>
                </c:pt>
                <c:pt idx="8">
                  <c:v>5.6218007515451696E-4</c:v>
                </c:pt>
                <c:pt idx="9">
                  <c:v>8.5401654657069103E-4</c:v>
                </c:pt>
                <c:pt idx="10">
                  <c:v>1.8697912600271799E-3</c:v>
                </c:pt>
                <c:pt idx="11">
                  <c:v>1.89026388083779E-3</c:v>
                </c:pt>
                <c:pt idx="12">
                  <c:v>2.0518559970155201E-3</c:v>
                </c:pt>
                <c:pt idx="13">
                  <c:v>2.2070756247971599E-3</c:v>
                </c:pt>
                <c:pt idx="14">
                  <c:v>2.53345139708783E-3</c:v>
                </c:pt>
                <c:pt idx="15">
                  <c:v>2.6574893344057898E-3</c:v>
                </c:pt>
                <c:pt idx="16">
                  <c:v>2.6659395922323799E-3</c:v>
                </c:pt>
                <c:pt idx="17">
                  <c:v>2.7178677888830501E-3</c:v>
                </c:pt>
                <c:pt idx="18">
                  <c:v>2.9120559114734798E-3</c:v>
                </c:pt>
                <c:pt idx="19">
                  <c:v>2.93017456359101E-3</c:v>
                </c:pt>
                <c:pt idx="20">
                  <c:v>2.9680034747356899E-3</c:v>
                </c:pt>
                <c:pt idx="21">
                  <c:v>3.2376747608535701E-3</c:v>
                </c:pt>
                <c:pt idx="22">
                  <c:v>3.2634548371037698E-3</c:v>
                </c:pt>
                <c:pt idx="23">
                  <c:v>3.5724292518912698E-3</c:v>
                </c:pt>
                <c:pt idx="24">
                  <c:v>4.0665165928399603E-3</c:v>
                </c:pt>
                <c:pt idx="25">
                  <c:v>4.2675893886967601E-3</c:v>
                </c:pt>
                <c:pt idx="26">
                  <c:v>4.41207367462715E-3</c:v>
                </c:pt>
                <c:pt idx="27">
                  <c:v>5.1238257899231003E-3</c:v>
                </c:pt>
                <c:pt idx="28">
                  <c:v>5.7754782817951399E-3</c:v>
                </c:pt>
                <c:pt idx="29">
                  <c:v>5.7947019867550199E-3</c:v>
                </c:pt>
                <c:pt idx="30">
                  <c:v>6.7532467532467298E-3</c:v>
                </c:pt>
                <c:pt idx="31">
                  <c:v>7.1813285457809099E-3</c:v>
                </c:pt>
                <c:pt idx="32">
                  <c:v>9.6654275092937798E-3</c:v>
                </c:pt>
              </c:numCache>
            </c:numRef>
          </c:val>
          <c:extLst>
            <c:ext xmlns:c16="http://schemas.microsoft.com/office/drawing/2014/chart" uri="{C3380CC4-5D6E-409C-BE32-E72D297353CC}">
              <c16:uniqueId val="{0000000B-A104-4FE8-BD61-FEDF5EBD022E}"/>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1.0000000000000002E-2"/>
          <c:min val="-5.000000000000001E-3"/>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FF3E-4317-AF20-CBA88B2E085F}"/>
              </c:ext>
            </c:extLst>
          </c:dPt>
          <c:dPt>
            <c:idx val="19"/>
            <c:invertIfNegative val="0"/>
            <c:bubble3D val="0"/>
            <c:extLst>
              <c:ext xmlns:c16="http://schemas.microsoft.com/office/drawing/2014/chart" uri="{C3380CC4-5D6E-409C-BE32-E72D297353CC}">
                <c16:uniqueId val="{00000001-FF3E-4317-AF20-CBA88B2E085F}"/>
              </c:ext>
            </c:extLst>
          </c:dPt>
          <c:dPt>
            <c:idx val="30"/>
            <c:invertIfNegative val="0"/>
            <c:bubble3D val="0"/>
            <c:extLst>
              <c:ext xmlns:c16="http://schemas.microsoft.com/office/drawing/2014/chart" uri="{C3380CC4-5D6E-409C-BE32-E72D297353CC}">
                <c16:uniqueId val="{00000002-FF3E-4317-AF20-CBA88B2E085F}"/>
              </c:ext>
            </c:extLst>
          </c:dPt>
          <c:dPt>
            <c:idx val="31"/>
            <c:invertIfNegative val="0"/>
            <c:bubble3D val="0"/>
            <c:spPr>
              <a:solidFill>
                <a:srgbClr val="FFC000"/>
              </a:solidFill>
              <a:ln>
                <a:noFill/>
              </a:ln>
              <a:effectLst/>
            </c:spPr>
            <c:extLst>
              <c:ext xmlns:c16="http://schemas.microsoft.com/office/drawing/2014/chart" uri="{C3380CC4-5D6E-409C-BE32-E72D297353CC}">
                <c16:uniqueId val="{00000004-FF3E-4317-AF20-CBA88B2E085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'F89'!$A$8:$A$39</c:f>
              <c:strCache>
                <c:ptCount val="32"/>
                <c:pt idx="0">
                  <c:v>Guanajuato</c:v>
                </c:pt>
                <c:pt idx="1">
                  <c:v>Veracruz</c:v>
                </c:pt>
                <c:pt idx="2">
                  <c:v>Ciudad de México</c:v>
                </c:pt>
                <c:pt idx="3">
                  <c:v>Quintana Roo</c:v>
                </c:pt>
                <c:pt idx="4">
                  <c:v>Sonora</c:v>
                </c:pt>
                <c:pt idx="5">
                  <c:v>Tamaulipas</c:v>
                </c:pt>
                <c:pt idx="6">
                  <c:v>Yucatán</c:v>
                </c:pt>
                <c:pt idx="7">
                  <c:v>Coahuila</c:v>
                </c:pt>
                <c:pt idx="8">
                  <c:v>Guerrero</c:v>
                </c:pt>
                <c:pt idx="9">
                  <c:v>Puebla</c:v>
                </c:pt>
                <c:pt idx="10">
                  <c:v>Hidalgo</c:v>
                </c:pt>
                <c:pt idx="11">
                  <c:v>San Luis Potosí</c:v>
                </c:pt>
                <c:pt idx="12">
                  <c:v>Chihuahua</c:v>
                </c:pt>
                <c:pt idx="13">
                  <c:v>Morelos</c:v>
                </c:pt>
                <c:pt idx="14">
                  <c:v>Zacatecas</c:v>
                </c:pt>
                <c:pt idx="15">
                  <c:v>Campeche</c:v>
                </c:pt>
                <c:pt idx="16">
                  <c:v>Oaxaca</c:v>
                </c:pt>
                <c:pt idx="17">
                  <c:v>Tlaxcala</c:v>
                </c:pt>
                <c:pt idx="18">
                  <c:v>Nayarit</c:v>
                </c:pt>
                <c:pt idx="19">
                  <c:v>Aguascalientes</c:v>
                </c:pt>
                <c:pt idx="20">
                  <c:v>Chiapas</c:v>
                </c:pt>
                <c:pt idx="21">
                  <c:v>Sinaloa</c:v>
                </c:pt>
                <c:pt idx="22">
                  <c:v>Durango</c:v>
                </c:pt>
                <c:pt idx="23">
                  <c:v>Colima</c:v>
                </c:pt>
                <c:pt idx="24">
                  <c:v>Michoacán</c:v>
                </c:pt>
                <c:pt idx="25">
                  <c:v>Baja California Sur</c:v>
                </c:pt>
                <c:pt idx="26">
                  <c:v>Baja California</c:v>
                </c:pt>
                <c:pt idx="27">
                  <c:v>Querétaro</c:v>
                </c:pt>
                <c:pt idx="28">
                  <c:v>Tabasco</c:v>
                </c:pt>
                <c:pt idx="29">
                  <c:v>Estado de México</c:v>
                </c:pt>
                <c:pt idx="30">
                  <c:v>Nuevo León</c:v>
                </c:pt>
                <c:pt idx="31">
                  <c:v>Jalisco</c:v>
                </c:pt>
              </c:strCache>
            </c:strRef>
          </c:cat>
          <c:val>
            <c:numRef>
              <c:f>'F89'!$F$8:$F$39</c:f>
              <c:numCache>
                <c:formatCode>#,##0</c:formatCode>
                <c:ptCount val="32"/>
                <c:pt idx="0">
                  <c:v>-978</c:v>
                </c:pt>
                <c:pt idx="1">
                  <c:v>-913</c:v>
                </c:pt>
                <c:pt idx="2">
                  <c:v>-593</c:v>
                </c:pt>
                <c:pt idx="3">
                  <c:v>-541</c:v>
                </c:pt>
                <c:pt idx="4">
                  <c:v>-508</c:v>
                </c:pt>
                <c:pt idx="5">
                  <c:v>-489</c:v>
                </c:pt>
                <c:pt idx="6">
                  <c:v>-445</c:v>
                </c:pt>
                <c:pt idx="7">
                  <c:v>-392</c:v>
                </c:pt>
                <c:pt idx="8">
                  <c:v>-334</c:v>
                </c:pt>
                <c:pt idx="9">
                  <c:v>-325</c:v>
                </c:pt>
                <c:pt idx="10">
                  <c:v>-308</c:v>
                </c:pt>
                <c:pt idx="11">
                  <c:v>-212</c:v>
                </c:pt>
                <c:pt idx="12">
                  <c:v>-183</c:v>
                </c:pt>
                <c:pt idx="13">
                  <c:v>-166</c:v>
                </c:pt>
                <c:pt idx="14">
                  <c:v>-164</c:v>
                </c:pt>
                <c:pt idx="15">
                  <c:v>-140</c:v>
                </c:pt>
                <c:pt idx="16">
                  <c:v>-136</c:v>
                </c:pt>
                <c:pt idx="17">
                  <c:v>-74</c:v>
                </c:pt>
                <c:pt idx="18">
                  <c:v>-46</c:v>
                </c:pt>
                <c:pt idx="19">
                  <c:v>-33</c:v>
                </c:pt>
                <c:pt idx="20">
                  <c:v>22</c:v>
                </c:pt>
                <c:pt idx="21">
                  <c:v>63</c:v>
                </c:pt>
                <c:pt idx="22">
                  <c:v>67</c:v>
                </c:pt>
                <c:pt idx="23">
                  <c:v>83</c:v>
                </c:pt>
                <c:pt idx="24">
                  <c:v>90</c:v>
                </c:pt>
                <c:pt idx="25">
                  <c:v>126</c:v>
                </c:pt>
                <c:pt idx="26">
                  <c:v>170</c:v>
                </c:pt>
                <c:pt idx="27">
                  <c:v>176</c:v>
                </c:pt>
                <c:pt idx="28">
                  <c:v>273</c:v>
                </c:pt>
                <c:pt idx="29">
                  <c:v>298</c:v>
                </c:pt>
                <c:pt idx="30">
                  <c:v>538</c:v>
                </c:pt>
                <c:pt idx="31">
                  <c:v>637</c:v>
                </c:pt>
              </c:numCache>
            </c:numRef>
          </c:val>
          <c:extLst>
            <c:ext xmlns:c16="http://schemas.microsoft.com/office/drawing/2014/chart" uri="{C3380CC4-5D6E-409C-BE32-E72D297353CC}">
              <c16:uniqueId val="{00000005-FF3E-4317-AF20-CBA88B2E085F}"/>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DB64-47D2-95A5-D0739DAF8FC5}"/>
              </c:ext>
            </c:extLst>
          </c:dPt>
          <c:dPt>
            <c:idx val="17"/>
            <c:invertIfNegative val="0"/>
            <c:bubble3D val="0"/>
            <c:extLst>
              <c:ext xmlns:c16="http://schemas.microsoft.com/office/drawing/2014/chart" uri="{C3380CC4-5D6E-409C-BE32-E72D297353CC}">
                <c16:uniqueId val="{00000001-DB64-47D2-95A5-D0739DAF8FC5}"/>
              </c:ext>
            </c:extLst>
          </c:dPt>
          <c:dPt>
            <c:idx val="18"/>
            <c:invertIfNegative val="0"/>
            <c:bubble3D val="0"/>
            <c:spPr>
              <a:solidFill>
                <a:srgbClr val="800040"/>
              </a:solidFill>
              <a:ln>
                <a:noFill/>
              </a:ln>
              <a:effectLst/>
            </c:spPr>
            <c:extLst>
              <c:ext xmlns:c16="http://schemas.microsoft.com/office/drawing/2014/chart" uri="{C3380CC4-5D6E-409C-BE32-E72D297353CC}">
                <c16:uniqueId val="{00000003-DB64-47D2-95A5-D0739DAF8FC5}"/>
              </c:ext>
            </c:extLst>
          </c:dPt>
          <c:dPt>
            <c:idx val="19"/>
            <c:invertIfNegative val="0"/>
            <c:bubble3D val="0"/>
            <c:extLst>
              <c:ext xmlns:c16="http://schemas.microsoft.com/office/drawing/2014/chart" uri="{C3380CC4-5D6E-409C-BE32-E72D297353CC}">
                <c16:uniqueId val="{00000004-DB64-47D2-95A5-D0739DAF8FC5}"/>
              </c:ext>
            </c:extLst>
          </c:dPt>
          <c:dPt>
            <c:idx val="27"/>
            <c:invertIfNegative val="0"/>
            <c:bubble3D val="0"/>
            <c:spPr>
              <a:solidFill>
                <a:srgbClr val="FFC000"/>
              </a:solidFill>
              <a:ln>
                <a:noFill/>
              </a:ln>
              <a:effectLst/>
            </c:spPr>
            <c:extLst>
              <c:ext xmlns:c16="http://schemas.microsoft.com/office/drawing/2014/chart" uri="{C3380CC4-5D6E-409C-BE32-E72D297353CC}">
                <c16:uniqueId val="{00000006-DB64-47D2-95A5-D0739DAF8FC5}"/>
              </c:ext>
            </c:extLst>
          </c:dPt>
          <c:dPt>
            <c:idx val="28"/>
            <c:invertIfNegative val="0"/>
            <c:bubble3D val="0"/>
            <c:extLst>
              <c:ext xmlns:c16="http://schemas.microsoft.com/office/drawing/2014/chart" uri="{C3380CC4-5D6E-409C-BE32-E72D297353CC}">
                <c16:uniqueId val="{00000007-DB64-47D2-95A5-D0739DAF8FC5}"/>
              </c:ext>
            </c:extLst>
          </c:dPt>
          <c:dLbls>
            <c:dLbl>
              <c:idx val="0"/>
              <c:layout>
                <c:manualLayout>
                  <c:x val="-6.409919913856921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B64-47D2-95A5-D0739DAF8FC5}"/>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'F90'!$A$7:$A$39</c:f>
              <c:strCache>
                <c:ptCount val="33"/>
                <c:pt idx="0">
                  <c:v>Quintana Roo</c:v>
                </c:pt>
                <c:pt idx="1">
                  <c:v>Guerrero</c:v>
                </c:pt>
                <c:pt idx="2">
                  <c:v>Campeche</c:v>
                </c:pt>
                <c:pt idx="3">
                  <c:v>Yucatán</c:v>
                </c:pt>
                <c:pt idx="4">
                  <c:v>Veracruz</c:v>
                </c:pt>
                <c:pt idx="5">
                  <c:v>Guanajuato</c:v>
                </c:pt>
                <c:pt idx="6">
                  <c:v>Hidalgo</c:v>
                </c:pt>
                <c:pt idx="7">
                  <c:v>Tamaulipas</c:v>
                </c:pt>
                <c:pt idx="8">
                  <c:v>Tlaxcala</c:v>
                </c:pt>
                <c:pt idx="9">
                  <c:v>Zacatecas</c:v>
                </c:pt>
                <c:pt idx="10">
                  <c:v>Morelos</c:v>
                </c:pt>
                <c:pt idx="11">
                  <c:v>Sonora</c:v>
                </c:pt>
                <c:pt idx="12">
                  <c:v>Coahuila</c:v>
                </c:pt>
                <c:pt idx="13">
                  <c:v>Puebla</c:v>
                </c:pt>
                <c:pt idx="14">
                  <c:v>Oaxaca</c:v>
                </c:pt>
                <c:pt idx="15">
                  <c:v>San Luis Potosí</c:v>
                </c:pt>
                <c:pt idx="16">
                  <c:v>Ciudad de México</c:v>
                </c:pt>
                <c:pt idx="17">
                  <c:v>Chihuahua</c:v>
                </c:pt>
                <c:pt idx="18">
                  <c:v>Nacional</c:v>
                </c:pt>
                <c:pt idx="19">
                  <c:v>Nayarit</c:v>
                </c:pt>
                <c:pt idx="20">
                  <c:v>Aguascalientes</c:v>
                </c:pt>
                <c:pt idx="21">
                  <c:v>Chiapas</c:v>
                </c:pt>
                <c:pt idx="22">
                  <c:v>Sinaloa</c:v>
                </c:pt>
                <c:pt idx="23">
                  <c:v>Michoacán</c:v>
                </c:pt>
                <c:pt idx="24">
                  <c:v>Estado de México</c:v>
                </c:pt>
                <c:pt idx="25">
                  <c:v>Baja California</c:v>
                </c:pt>
                <c:pt idx="26">
                  <c:v>Durango</c:v>
                </c:pt>
                <c:pt idx="27">
                  <c:v>Jalisco</c:v>
                </c:pt>
                <c:pt idx="28">
                  <c:v>Querétaro</c:v>
                </c:pt>
                <c:pt idx="29">
                  <c:v>Nuevo León</c:v>
                </c:pt>
                <c:pt idx="30">
                  <c:v>Colima</c:v>
                </c:pt>
                <c:pt idx="31">
                  <c:v>Baja California Sur</c:v>
                </c:pt>
                <c:pt idx="32">
                  <c:v>Tabasco</c:v>
                </c:pt>
              </c:strCache>
            </c:strRef>
          </c:cat>
          <c:val>
            <c:numRef>
              <c:f>'F90'!$F$7:$F$39</c:f>
              <c:numCache>
                <c:formatCode>0.00%</c:formatCode>
                <c:ptCount val="33"/>
                <c:pt idx="0">
                  <c:v>-3.1345964424358302E-2</c:v>
                </c:pt>
                <c:pt idx="1">
                  <c:v>-2.4098124098124101E-2</c:v>
                </c:pt>
                <c:pt idx="2">
                  <c:v>-2.3513604299630501E-2</c:v>
                </c:pt>
                <c:pt idx="3">
                  <c:v>-2.2378677395021401E-2</c:v>
                </c:pt>
                <c:pt idx="4">
                  <c:v>-2.0836186042265802E-2</c:v>
                </c:pt>
                <c:pt idx="5">
                  <c:v>-2.01135241855873E-2</c:v>
                </c:pt>
                <c:pt idx="6">
                  <c:v>-1.9559281132914198E-2</c:v>
                </c:pt>
                <c:pt idx="7">
                  <c:v>-1.4254481853957199E-2</c:v>
                </c:pt>
                <c:pt idx="8">
                  <c:v>-1.41221374045801E-2</c:v>
                </c:pt>
                <c:pt idx="9">
                  <c:v>-1.3742249036366699E-2</c:v>
                </c:pt>
                <c:pt idx="10">
                  <c:v>-1.3533344203489299E-2</c:v>
                </c:pt>
                <c:pt idx="11">
                  <c:v>-1.33649039726388E-2</c:v>
                </c:pt>
                <c:pt idx="12">
                  <c:v>-1.13698987730951E-2</c:v>
                </c:pt>
                <c:pt idx="13">
                  <c:v>-9.7241338040810997E-3</c:v>
                </c:pt>
                <c:pt idx="14">
                  <c:v>-9.7205346294045904E-3</c:v>
                </c:pt>
                <c:pt idx="15">
                  <c:v>-9.1830546651650007E-3</c:v>
                </c:pt>
                <c:pt idx="16">
                  <c:v>-5.0077269310994099E-3</c:v>
                </c:pt>
                <c:pt idx="17">
                  <c:v>-4.5824464755227501E-3</c:v>
                </c:pt>
                <c:pt idx="18">
                  <c:v>-4.41340154195513E-3</c:v>
                </c:pt>
                <c:pt idx="19">
                  <c:v>-3.58758384027458E-3</c:v>
                </c:pt>
                <c:pt idx="20">
                  <c:v>-2.0471464019851098E-3</c:v>
                </c:pt>
                <c:pt idx="21">
                  <c:v>1.5379238028661001E-3</c:v>
                </c:pt>
                <c:pt idx="22">
                  <c:v>1.5480636917633E-3</c:v>
                </c:pt>
                <c:pt idx="23">
                  <c:v>2.4871497264136199E-3</c:v>
                </c:pt>
                <c:pt idx="24">
                  <c:v>4.1131247325778596E-3</c:v>
                </c:pt>
                <c:pt idx="25">
                  <c:v>4.11512672169634E-3</c:v>
                </c:pt>
                <c:pt idx="26">
                  <c:v>4.6935201401050496E-3</c:v>
                </c:pt>
                <c:pt idx="27">
                  <c:v>6.5108292363829099E-3</c:v>
                </c:pt>
                <c:pt idx="28">
                  <c:v>6.7835806513778501E-3</c:v>
                </c:pt>
                <c:pt idx="29">
                  <c:v>7.7813132774080503E-3</c:v>
                </c:pt>
                <c:pt idx="30">
                  <c:v>7.7853859863052897E-3</c:v>
                </c:pt>
                <c:pt idx="31">
                  <c:v>9.8614698285983699E-3</c:v>
                </c:pt>
                <c:pt idx="32">
                  <c:v>2.57766027759418E-2</c:v>
                </c:pt>
              </c:numCache>
            </c:numRef>
          </c:val>
          <c:extLst>
            <c:ext xmlns:c16="http://schemas.microsoft.com/office/drawing/2014/chart" uri="{C3380CC4-5D6E-409C-BE32-E72D297353CC}">
              <c16:uniqueId val="{00000009-DB64-47D2-95A5-D0739DAF8FC5}"/>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2.8000000000000004E-2"/>
          <c:min val="-3.5000000000000003E-2"/>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9BE0-400B-B244-0EDB5D416E0D}"/>
              </c:ext>
            </c:extLst>
          </c:dPt>
          <c:dPt>
            <c:idx val="19"/>
            <c:invertIfNegative val="0"/>
            <c:bubble3D val="0"/>
            <c:extLst>
              <c:ext xmlns:c16="http://schemas.microsoft.com/office/drawing/2014/chart" uri="{C3380CC4-5D6E-409C-BE32-E72D297353CC}">
                <c16:uniqueId val="{00000001-9BE0-400B-B244-0EDB5D416E0D}"/>
              </c:ext>
            </c:extLst>
          </c:dPt>
          <c:dPt>
            <c:idx val="29"/>
            <c:invertIfNegative val="0"/>
            <c:bubble3D val="0"/>
            <c:extLst>
              <c:ext xmlns:c16="http://schemas.microsoft.com/office/drawing/2014/chart" uri="{C3380CC4-5D6E-409C-BE32-E72D297353CC}">
                <c16:uniqueId val="{00000002-9BE0-400B-B244-0EDB5D416E0D}"/>
              </c:ext>
            </c:extLst>
          </c:dPt>
          <c:dPt>
            <c:idx val="30"/>
            <c:invertIfNegative val="0"/>
            <c:bubble3D val="0"/>
            <c:extLst>
              <c:ext xmlns:c16="http://schemas.microsoft.com/office/drawing/2014/chart" uri="{C3380CC4-5D6E-409C-BE32-E72D297353CC}">
                <c16:uniqueId val="{00000003-9BE0-400B-B244-0EDB5D416E0D}"/>
              </c:ext>
            </c:extLst>
          </c:dPt>
          <c:dPt>
            <c:idx val="31"/>
            <c:invertIfNegative val="0"/>
            <c:bubble3D val="0"/>
            <c:spPr>
              <a:solidFill>
                <a:srgbClr val="FFC000"/>
              </a:solidFill>
              <a:ln>
                <a:noFill/>
              </a:ln>
              <a:effectLst/>
            </c:spPr>
            <c:extLst>
              <c:ext xmlns:c16="http://schemas.microsoft.com/office/drawing/2014/chart" uri="{C3380CC4-5D6E-409C-BE32-E72D297353CC}">
                <c16:uniqueId val="{00000005-9BE0-400B-B244-0EDB5D416E0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'F91'!$A$7:$A$38</c:f>
              <c:strCache>
                <c:ptCount val="32"/>
                <c:pt idx="0">
                  <c:v>Ciudad de México</c:v>
                </c:pt>
                <c:pt idx="1">
                  <c:v>Estado de México</c:v>
                </c:pt>
                <c:pt idx="2">
                  <c:v>Guanajuato</c:v>
                </c:pt>
                <c:pt idx="3">
                  <c:v>Guerrero</c:v>
                </c:pt>
                <c:pt idx="4">
                  <c:v>Veracruz</c:v>
                </c:pt>
                <c:pt idx="5">
                  <c:v>Puebla</c:v>
                </c:pt>
                <c:pt idx="6">
                  <c:v>Sonora</c:v>
                </c:pt>
                <c:pt idx="7">
                  <c:v>Oaxaca</c:v>
                </c:pt>
                <c:pt idx="8">
                  <c:v>Nuevo León</c:v>
                </c:pt>
                <c:pt idx="9">
                  <c:v>Hidalgo</c:v>
                </c:pt>
                <c:pt idx="10">
                  <c:v>Colima</c:v>
                </c:pt>
                <c:pt idx="11">
                  <c:v>Zacatecas</c:v>
                </c:pt>
                <c:pt idx="12">
                  <c:v>Michoacán</c:v>
                </c:pt>
                <c:pt idx="13">
                  <c:v>Morelos</c:v>
                </c:pt>
                <c:pt idx="14">
                  <c:v>Chiapas</c:v>
                </c:pt>
                <c:pt idx="15">
                  <c:v>Campeche</c:v>
                </c:pt>
                <c:pt idx="16">
                  <c:v>Nayarit</c:v>
                </c:pt>
                <c:pt idx="17">
                  <c:v>Tamaulipas</c:v>
                </c:pt>
                <c:pt idx="18">
                  <c:v>Tlaxcala</c:v>
                </c:pt>
                <c:pt idx="19">
                  <c:v>Yucatán</c:v>
                </c:pt>
                <c:pt idx="20">
                  <c:v>Querétaro</c:v>
                </c:pt>
                <c:pt idx="21">
                  <c:v>Coahuila</c:v>
                </c:pt>
                <c:pt idx="22">
                  <c:v>Aguascalientes</c:v>
                </c:pt>
                <c:pt idx="23">
                  <c:v>San Luis Potosí</c:v>
                </c:pt>
                <c:pt idx="24">
                  <c:v>Durango</c:v>
                </c:pt>
                <c:pt idx="25">
                  <c:v>Chihuahua</c:v>
                </c:pt>
                <c:pt idx="26">
                  <c:v>Sinaloa</c:v>
                </c:pt>
                <c:pt idx="27">
                  <c:v>Tabasco</c:v>
                </c:pt>
                <c:pt idx="28">
                  <c:v>Baja California Sur</c:v>
                </c:pt>
                <c:pt idx="29">
                  <c:v>Baja California</c:v>
                </c:pt>
                <c:pt idx="30">
                  <c:v>Quintana Roo</c:v>
                </c:pt>
                <c:pt idx="31">
                  <c:v>Jalisco</c:v>
                </c:pt>
              </c:strCache>
            </c:strRef>
          </c:cat>
          <c:val>
            <c:numRef>
              <c:f>'F91'!$F$7:$F$38</c:f>
              <c:numCache>
                <c:formatCode>#,##0</c:formatCode>
                <c:ptCount val="32"/>
                <c:pt idx="0">
                  <c:v>-293</c:v>
                </c:pt>
                <c:pt idx="1">
                  <c:v>-211</c:v>
                </c:pt>
                <c:pt idx="2">
                  <c:v>-130</c:v>
                </c:pt>
                <c:pt idx="3">
                  <c:v>-126</c:v>
                </c:pt>
                <c:pt idx="4">
                  <c:v>-114</c:v>
                </c:pt>
                <c:pt idx="5">
                  <c:v>-72</c:v>
                </c:pt>
                <c:pt idx="6">
                  <c:v>-50</c:v>
                </c:pt>
                <c:pt idx="7">
                  <c:v>-42</c:v>
                </c:pt>
                <c:pt idx="8">
                  <c:v>-20</c:v>
                </c:pt>
                <c:pt idx="9">
                  <c:v>-19</c:v>
                </c:pt>
                <c:pt idx="10">
                  <c:v>-9</c:v>
                </c:pt>
                <c:pt idx="11">
                  <c:v>-1</c:v>
                </c:pt>
                <c:pt idx="12">
                  <c:v>0</c:v>
                </c:pt>
                <c:pt idx="13">
                  <c:v>1</c:v>
                </c:pt>
                <c:pt idx="14">
                  <c:v>3</c:v>
                </c:pt>
                <c:pt idx="15">
                  <c:v>7</c:v>
                </c:pt>
                <c:pt idx="16">
                  <c:v>10</c:v>
                </c:pt>
                <c:pt idx="17">
                  <c:v>17</c:v>
                </c:pt>
                <c:pt idx="18">
                  <c:v>20</c:v>
                </c:pt>
                <c:pt idx="19">
                  <c:v>27</c:v>
                </c:pt>
                <c:pt idx="20">
                  <c:v>45</c:v>
                </c:pt>
                <c:pt idx="21">
                  <c:v>64</c:v>
                </c:pt>
                <c:pt idx="22">
                  <c:v>70</c:v>
                </c:pt>
                <c:pt idx="23">
                  <c:v>71</c:v>
                </c:pt>
                <c:pt idx="24">
                  <c:v>75</c:v>
                </c:pt>
                <c:pt idx="25">
                  <c:v>82</c:v>
                </c:pt>
                <c:pt idx="26">
                  <c:v>127</c:v>
                </c:pt>
                <c:pt idx="27">
                  <c:v>129</c:v>
                </c:pt>
                <c:pt idx="28">
                  <c:v>136</c:v>
                </c:pt>
                <c:pt idx="29">
                  <c:v>143</c:v>
                </c:pt>
                <c:pt idx="30">
                  <c:v>149</c:v>
                </c:pt>
                <c:pt idx="31">
                  <c:v>407</c:v>
                </c:pt>
              </c:numCache>
            </c:numRef>
          </c:val>
          <c:extLst>
            <c:ext xmlns:c16="http://schemas.microsoft.com/office/drawing/2014/chart" uri="{C3380CC4-5D6E-409C-BE32-E72D297353CC}">
              <c16:uniqueId val="{00000006-9BE0-400B-B244-0EDB5D416E0D}"/>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5"/>
            <c:invertIfNegative val="0"/>
            <c:bubble3D val="0"/>
            <c:spPr>
              <a:solidFill>
                <a:srgbClr val="800040"/>
              </a:solidFill>
              <a:ln>
                <a:noFill/>
              </a:ln>
              <a:effectLst/>
            </c:spPr>
            <c:extLst>
              <c:ext xmlns:c16="http://schemas.microsoft.com/office/drawing/2014/chart" uri="{C3380CC4-5D6E-409C-BE32-E72D297353CC}">
                <c16:uniqueId val="{00000001-0415-4458-9CC4-4310524E7C5A}"/>
              </c:ext>
            </c:extLst>
          </c:dPt>
          <c:dPt>
            <c:idx val="16"/>
            <c:invertIfNegative val="0"/>
            <c:bubble3D val="0"/>
            <c:extLst>
              <c:ext xmlns:c16="http://schemas.microsoft.com/office/drawing/2014/chart" uri="{C3380CC4-5D6E-409C-BE32-E72D297353CC}">
                <c16:uniqueId val="{00000002-0415-4458-9CC4-4310524E7C5A}"/>
              </c:ext>
            </c:extLst>
          </c:dPt>
          <c:dPt>
            <c:idx val="19"/>
            <c:invertIfNegative val="0"/>
            <c:bubble3D val="0"/>
            <c:extLst>
              <c:ext xmlns:c16="http://schemas.microsoft.com/office/drawing/2014/chart" uri="{C3380CC4-5D6E-409C-BE32-E72D297353CC}">
                <c16:uniqueId val="{00000003-0415-4458-9CC4-4310524E7C5A}"/>
              </c:ext>
            </c:extLst>
          </c:dPt>
          <c:dPt>
            <c:idx val="20"/>
            <c:invertIfNegative val="0"/>
            <c:bubble3D val="0"/>
            <c:extLst>
              <c:ext xmlns:c16="http://schemas.microsoft.com/office/drawing/2014/chart" uri="{C3380CC4-5D6E-409C-BE32-E72D297353CC}">
                <c16:uniqueId val="{00000004-0415-4458-9CC4-4310524E7C5A}"/>
              </c:ext>
            </c:extLst>
          </c:dPt>
          <c:dPt>
            <c:idx val="26"/>
            <c:invertIfNegative val="0"/>
            <c:bubble3D val="0"/>
            <c:extLst>
              <c:ext xmlns:c16="http://schemas.microsoft.com/office/drawing/2014/chart" uri="{C3380CC4-5D6E-409C-BE32-E72D297353CC}">
                <c16:uniqueId val="{00000005-0415-4458-9CC4-4310524E7C5A}"/>
              </c:ext>
            </c:extLst>
          </c:dPt>
          <c:dPt>
            <c:idx val="27"/>
            <c:invertIfNegative val="0"/>
            <c:bubble3D val="0"/>
            <c:spPr>
              <a:solidFill>
                <a:srgbClr val="FFC000"/>
              </a:solidFill>
              <a:ln>
                <a:noFill/>
              </a:ln>
              <a:effectLst/>
            </c:spPr>
            <c:extLst>
              <c:ext xmlns:c16="http://schemas.microsoft.com/office/drawing/2014/chart" uri="{C3380CC4-5D6E-409C-BE32-E72D297353CC}">
                <c16:uniqueId val="{00000007-0415-4458-9CC4-4310524E7C5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'F92'!$A$7:$A$39</c:f>
              <c:strCache>
                <c:ptCount val="33"/>
                <c:pt idx="0">
                  <c:v>Guerrero</c:v>
                </c:pt>
                <c:pt idx="1">
                  <c:v>Oaxaca</c:v>
                </c:pt>
                <c:pt idx="2">
                  <c:v>Estado de México</c:v>
                </c:pt>
                <c:pt idx="3">
                  <c:v>Guanajuato</c:v>
                </c:pt>
                <c:pt idx="4">
                  <c:v>Veracruz</c:v>
                </c:pt>
                <c:pt idx="5">
                  <c:v>Ciudad de México</c:v>
                </c:pt>
                <c:pt idx="6">
                  <c:v>Puebla</c:v>
                </c:pt>
                <c:pt idx="7">
                  <c:v>Sonora</c:v>
                </c:pt>
                <c:pt idx="8">
                  <c:v>Hidalgo</c:v>
                </c:pt>
                <c:pt idx="9">
                  <c:v>Colima</c:v>
                </c:pt>
                <c:pt idx="10">
                  <c:v>Nuevo León</c:v>
                </c:pt>
                <c:pt idx="11">
                  <c:v>Zacatecas</c:v>
                </c:pt>
                <c:pt idx="12">
                  <c:v>Michoacán</c:v>
                </c:pt>
                <c:pt idx="13">
                  <c:v>Morelos</c:v>
                </c:pt>
                <c:pt idx="14">
                  <c:v>Chiapas</c:v>
                </c:pt>
                <c:pt idx="15">
                  <c:v>Nacional</c:v>
                </c:pt>
                <c:pt idx="16">
                  <c:v>Tamaulipas</c:v>
                </c:pt>
                <c:pt idx="17">
                  <c:v>Nayarit</c:v>
                </c:pt>
                <c:pt idx="18">
                  <c:v>Campeche</c:v>
                </c:pt>
                <c:pt idx="19">
                  <c:v>Yucatán</c:v>
                </c:pt>
                <c:pt idx="20">
                  <c:v>Querétaro</c:v>
                </c:pt>
                <c:pt idx="21">
                  <c:v>Coahuila</c:v>
                </c:pt>
                <c:pt idx="22">
                  <c:v>Chihuahua</c:v>
                </c:pt>
                <c:pt idx="23">
                  <c:v>San Luis Potosí</c:v>
                </c:pt>
                <c:pt idx="24">
                  <c:v>Sinaloa</c:v>
                </c:pt>
                <c:pt idx="25">
                  <c:v>Baja California</c:v>
                </c:pt>
                <c:pt idx="26">
                  <c:v>Tlaxcala</c:v>
                </c:pt>
                <c:pt idx="27">
                  <c:v>Jalisco</c:v>
                </c:pt>
                <c:pt idx="28">
                  <c:v>Aguascalientes</c:v>
                </c:pt>
                <c:pt idx="29">
                  <c:v>Durango</c:v>
                </c:pt>
                <c:pt idx="30">
                  <c:v>Quintana Roo</c:v>
                </c:pt>
                <c:pt idx="31">
                  <c:v>Baja California Sur</c:v>
                </c:pt>
                <c:pt idx="32">
                  <c:v>Tabasco</c:v>
                </c:pt>
              </c:strCache>
            </c:strRef>
          </c:cat>
          <c:val>
            <c:numRef>
              <c:f>'F92'!$F$7:$F$39</c:f>
              <c:numCache>
                <c:formatCode>0.00%</c:formatCode>
                <c:ptCount val="33"/>
                <c:pt idx="0">
                  <c:v>-9.2294169352475901E-3</c:v>
                </c:pt>
                <c:pt idx="1">
                  <c:v>-3.02223501475141E-3</c:v>
                </c:pt>
                <c:pt idx="2">
                  <c:v>-2.8919956140350798E-3</c:v>
                </c:pt>
                <c:pt idx="3">
                  <c:v>-2.7210314802411698E-3</c:v>
                </c:pt>
                <c:pt idx="4">
                  <c:v>-2.6499918640601199E-3</c:v>
                </c:pt>
                <c:pt idx="5">
                  <c:v>-2.48059127813949E-3</c:v>
                </c:pt>
                <c:pt idx="6">
                  <c:v>-2.17070155868426E-3</c:v>
                </c:pt>
                <c:pt idx="7">
                  <c:v>-1.3314870046868799E-3</c:v>
                </c:pt>
                <c:pt idx="8">
                  <c:v>-1.22913701643157E-3</c:v>
                </c:pt>
                <c:pt idx="9">
                  <c:v>-8.3697572770391503E-4</c:v>
                </c:pt>
                <c:pt idx="10">
                  <c:v>-2.86952279835884E-4</c:v>
                </c:pt>
                <c:pt idx="11">
                  <c:v>-8.4954549316118607E-5</c:v>
                </c:pt>
                <c:pt idx="12">
                  <c:v>0</c:v>
                </c:pt>
                <c:pt idx="13">
                  <c:v>8.2651458798155302E-5</c:v>
                </c:pt>
                <c:pt idx="14">
                  <c:v>2.0943870427259101E-4</c:v>
                </c:pt>
                <c:pt idx="15">
                  <c:v>4.9579474097716204E-4</c:v>
                </c:pt>
                <c:pt idx="16">
                  <c:v>5.0297346075334204E-4</c:v>
                </c:pt>
                <c:pt idx="17">
                  <c:v>7.8333072223091304E-4</c:v>
                </c:pt>
                <c:pt idx="18">
                  <c:v>1.20544170828318E-3</c:v>
                </c:pt>
                <c:pt idx="19">
                  <c:v>1.3908205841446401E-3</c:v>
                </c:pt>
                <c:pt idx="20">
                  <c:v>1.7257248044177901E-3</c:v>
                </c:pt>
                <c:pt idx="21">
                  <c:v>1.88119102907036E-3</c:v>
                </c:pt>
                <c:pt idx="22">
                  <c:v>2.0670531888076198E-3</c:v>
                </c:pt>
                <c:pt idx="23">
                  <c:v>3.1136254001666898E-3</c:v>
                </c:pt>
                <c:pt idx="24">
                  <c:v>3.1256152785981198E-3</c:v>
                </c:pt>
                <c:pt idx="25">
                  <c:v>3.45928685470986E-3</c:v>
                </c:pt>
                <c:pt idx="26">
                  <c:v>3.8865137971240099E-3</c:v>
                </c:pt>
                <c:pt idx="27">
                  <c:v>4.1502238265675997E-3</c:v>
                </c:pt>
                <c:pt idx="28">
                  <c:v>4.3703564962227501E-3</c:v>
                </c:pt>
                <c:pt idx="29">
                  <c:v>5.2568865213429303E-3</c:v>
                </c:pt>
                <c:pt idx="30">
                  <c:v>8.9926972056248999E-3</c:v>
                </c:pt>
                <c:pt idx="31">
                  <c:v>1.0652463382157199E-2</c:v>
                </c:pt>
                <c:pt idx="32">
                  <c:v>1.20167675826734E-2</c:v>
                </c:pt>
              </c:numCache>
            </c:numRef>
          </c:val>
          <c:extLst>
            <c:ext xmlns:c16="http://schemas.microsoft.com/office/drawing/2014/chart" uri="{C3380CC4-5D6E-409C-BE32-E72D297353CC}">
              <c16:uniqueId val="{00000008-0415-4458-9CC4-4310524E7C5A}"/>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'F93'!$C$5</c:f>
              <c:strCache>
                <c:ptCount val="1"/>
                <c:pt idx="0">
                  <c:v>Variación</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27F9-483A-A88A-E4BCD5E0F153}"/>
              </c:ext>
            </c:extLst>
          </c:dPt>
          <c:dPt>
            <c:idx val="22"/>
            <c:invertIfNegative val="0"/>
            <c:bubble3D val="0"/>
            <c:spPr>
              <a:solidFill>
                <a:srgbClr val="7C878E"/>
              </a:solidFill>
              <a:ln>
                <a:noFill/>
              </a:ln>
              <a:effectLst/>
            </c:spPr>
            <c:extLst>
              <c:ext xmlns:c16="http://schemas.microsoft.com/office/drawing/2014/chart" uri="{C3380CC4-5D6E-409C-BE32-E72D297353CC}">
                <c16:uniqueId val="{00000003-27F9-483A-A88A-E4BCD5E0F153}"/>
              </c:ext>
            </c:extLst>
          </c:dPt>
          <c:dPt>
            <c:idx val="34"/>
            <c:invertIfNegative val="0"/>
            <c:bubble3D val="0"/>
            <c:spPr>
              <a:solidFill>
                <a:srgbClr val="7C878E"/>
              </a:solidFill>
              <a:ln>
                <a:noFill/>
              </a:ln>
              <a:effectLst/>
            </c:spPr>
            <c:extLst>
              <c:ext xmlns:c16="http://schemas.microsoft.com/office/drawing/2014/chart" uri="{C3380CC4-5D6E-409C-BE32-E72D297353CC}">
                <c16:uniqueId val="{00000005-27F9-483A-A88A-E4BCD5E0F153}"/>
              </c:ext>
            </c:extLst>
          </c:dPt>
          <c:dPt>
            <c:idx val="46"/>
            <c:invertIfNegative val="0"/>
            <c:bubble3D val="0"/>
            <c:spPr>
              <a:solidFill>
                <a:srgbClr val="7C878E"/>
              </a:solidFill>
              <a:ln>
                <a:noFill/>
              </a:ln>
              <a:effectLst/>
            </c:spPr>
            <c:extLst>
              <c:ext xmlns:c16="http://schemas.microsoft.com/office/drawing/2014/chart" uri="{C3380CC4-5D6E-409C-BE32-E72D297353CC}">
                <c16:uniqueId val="{00000007-27F9-483A-A88A-E4BCD5E0F153}"/>
              </c:ext>
            </c:extLst>
          </c:dPt>
          <c:dPt>
            <c:idx val="58"/>
            <c:invertIfNegative val="0"/>
            <c:bubble3D val="0"/>
            <c:spPr>
              <a:solidFill>
                <a:srgbClr val="7C878E"/>
              </a:solidFill>
              <a:ln>
                <a:noFill/>
              </a:ln>
              <a:effectLst/>
            </c:spPr>
            <c:extLst>
              <c:ext xmlns:c16="http://schemas.microsoft.com/office/drawing/2014/chart" uri="{C3380CC4-5D6E-409C-BE32-E72D297353CC}">
                <c16:uniqueId val="{00000009-27F9-483A-A88A-E4BCD5E0F153}"/>
              </c:ext>
            </c:extLst>
          </c:dPt>
          <c:dPt>
            <c:idx val="70"/>
            <c:invertIfNegative val="0"/>
            <c:bubble3D val="0"/>
            <c:spPr>
              <a:solidFill>
                <a:srgbClr val="7C878E"/>
              </a:solidFill>
              <a:ln>
                <a:noFill/>
              </a:ln>
              <a:effectLst/>
            </c:spPr>
            <c:extLst>
              <c:ext xmlns:c16="http://schemas.microsoft.com/office/drawing/2014/chart" uri="{C3380CC4-5D6E-409C-BE32-E72D297353CC}">
                <c16:uniqueId val="{0000000B-27F9-483A-A88A-E4BCD5E0F153}"/>
              </c:ext>
            </c:extLst>
          </c:dPt>
          <c:dPt>
            <c:idx val="82"/>
            <c:invertIfNegative val="0"/>
            <c:bubble3D val="0"/>
            <c:spPr>
              <a:solidFill>
                <a:srgbClr val="7C878E"/>
              </a:solidFill>
              <a:ln>
                <a:noFill/>
              </a:ln>
              <a:effectLst/>
            </c:spPr>
            <c:extLst>
              <c:ext xmlns:c16="http://schemas.microsoft.com/office/drawing/2014/chart" uri="{C3380CC4-5D6E-409C-BE32-E72D297353CC}">
                <c16:uniqueId val="{0000000D-27F9-483A-A88A-E4BCD5E0F153}"/>
              </c:ext>
            </c:extLst>
          </c:dPt>
          <c:dPt>
            <c:idx val="94"/>
            <c:invertIfNegative val="0"/>
            <c:bubble3D val="0"/>
            <c:spPr>
              <a:solidFill>
                <a:srgbClr val="FBBB27"/>
              </a:solidFill>
              <a:ln>
                <a:noFill/>
              </a:ln>
              <a:effectLst/>
            </c:spPr>
            <c:extLst>
              <c:ext xmlns:c16="http://schemas.microsoft.com/office/drawing/2014/chart" uri="{C3380CC4-5D6E-409C-BE32-E72D297353CC}">
                <c16:uniqueId val="{0000000F-27F9-483A-A88A-E4BCD5E0F153}"/>
              </c:ext>
            </c:extLst>
          </c:dPt>
          <c:cat>
            <c:multiLvlStrRef>
              <c:f>'F93'!$A$6:$B$100</c:f>
              <c:multiLvlStrCache>
                <c:ptCount val="9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lvl>
                <c:lvl>
                  <c:pt idx="0">
                    <c:v>2013</c:v>
                  </c:pt>
                  <c:pt idx="12">
                    <c:v>2014</c:v>
                  </c:pt>
                  <c:pt idx="24">
                    <c:v>2015</c:v>
                  </c:pt>
                  <c:pt idx="36">
                    <c:v>2016</c:v>
                  </c:pt>
                  <c:pt idx="48">
                    <c:v>2017</c:v>
                  </c:pt>
                  <c:pt idx="60">
                    <c:v>2018</c:v>
                  </c:pt>
                  <c:pt idx="72">
                    <c:v>2019</c:v>
                  </c:pt>
                  <c:pt idx="84">
                    <c:v>2020</c:v>
                  </c:pt>
                </c:lvl>
              </c:multiLvlStrCache>
            </c:multiLvlStrRef>
          </c:cat>
          <c:val>
            <c:numRef>
              <c:f>'F93'!$C$6:$C$100</c:f>
              <c:numCache>
                <c:formatCode>0.0</c:formatCode>
                <c:ptCount val="95"/>
                <c:pt idx="0">
                  <c:v>1.028957962539</c:v>
                </c:pt>
                <c:pt idx="1">
                  <c:v>2.7226459139219998</c:v>
                </c:pt>
                <c:pt idx="2">
                  <c:v>-4.0245724523000002</c:v>
                </c:pt>
                <c:pt idx="3">
                  <c:v>7.940088023185</c:v>
                </c:pt>
                <c:pt idx="4">
                  <c:v>0.94847444824100002</c:v>
                </c:pt>
                <c:pt idx="5">
                  <c:v>6.1580942636000002E-2</c:v>
                </c:pt>
                <c:pt idx="6">
                  <c:v>1.839616766265</c:v>
                </c:pt>
                <c:pt idx="7">
                  <c:v>5.0786147133339998</c:v>
                </c:pt>
                <c:pt idx="8">
                  <c:v>3.6734221667229998</c:v>
                </c:pt>
                <c:pt idx="9">
                  <c:v>8.0132428422810005</c:v>
                </c:pt>
                <c:pt idx="10">
                  <c:v>4.62906900689</c:v>
                </c:pt>
                <c:pt idx="11">
                  <c:v>5.1315727706459997</c:v>
                </c:pt>
                <c:pt idx="12">
                  <c:v>5.8811327550529997</c:v>
                </c:pt>
                <c:pt idx="13">
                  <c:v>3.4976548616560001</c:v>
                </c:pt>
                <c:pt idx="14">
                  <c:v>12.292425556032001</c:v>
                </c:pt>
                <c:pt idx="15">
                  <c:v>6.8379220086829999</c:v>
                </c:pt>
                <c:pt idx="16">
                  <c:v>13.352790808952999</c:v>
                </c:pt>
                <c:pt idx="17">
                  <c:v>12.410446946903001</c:v>
                </c:pt>
                <c:pt idx="18">
                  <c:v>7.408890706028</c:v>
                </c:pt>
                <c:pt idx="19">
                  <c:v>4.5756810137619999</c:v>
                </c:pt>
                <c:pt idx="20">
                  <c:v>9.2808004597569997</c:v>
                </c:pt>
                <c:pt idx="21">
                  <c:v>6.3785042629740003</c:v>
                </c:pt>
                <c:pt idx="22">
                  <c:v>6.9451015723719998</c:v>
                </c:pt>
                <c:pt idx="23">
                  <c:v>10.87986854977</c:v>
                </c:pt>
                <c:pt idx="24">
                  <c:v>10.514945321831</c:v>
                </c:pt>
                <c:pt idx="25">
                  <c:v>6.8218409837290004</c:v>
                </c:pt>
                <c:pt idx="26">
                  <c:v>2.2895979138290001</c:v>
                </c:pt>
                <c:pt idx="27">
                  <c:v>2.203733416555</c:v>
                </c:pt>
                <c:pt idx="28">
                  <c:v>1.0762550997239999</c:v>
                </c:pt>
                <c:pt idx="29">
                  <c:v>4.4820182520960001</c:v>
                </c:pt>
                <c:pt idx="30">
                  <c:v>9.3532180606910007</c:v>
                </c:pt>
                <c:pt idx="31">
                  <c:v>8.4383552976789993</c:v>
                </c:pt>
                <c:pt idx="32">
                  <c:v>15.372922419746001</c:v>
                </c:pt>
                <c:pt idx="33">
                  <c:v>1.571681088806</c:v>
                </c:pt>
                <c:pt idx="34">
                  <c:v>2.5295131712929999</c:v>
                </c:pt>
                <c:pt idx="35">
                  <c:v>4.1474303332969997</c:v>
                </c:pt>
                <c:pt idx="36">
                  <c:v>3.0372008659169998</c:v>
                </c:pt>
                <c:pt idx="37">
                  <c:v>6.1026175160360001</c:v>
                </c:pt>
                <c:pt idx="38">
                  <c:v>3.4190897292039999</c:v>
                </c:pt>
                <c:pt idx="39">
                  <c:v>6.7079208447149998</c:v>
                </c:pt>
                <c:pt idx="40">
                  <c:v>2.5433067016700002</c:v>
                </c:pt>
                <c:pt idx="41">
                  <c:v>2.1481615945839998</c:v>
                </c:pt>
                <c:pt idx="42">
                  <c:v>-5.7864646357299998</c:v>
                </c:pt>
                <c:pt idx="43">
                  <c:v>-2.1298975895100001</c:v>
                </c:pt>
                <c:pt idx="44">
                  <c:v>-7.4938933093979996</c:v>
                </c:pt>
                <c:pt idx="45">
                  <c:v>-2.9660308792149999</c:v>
                </c:pt>
                <c:pt idx="46">
                  <c:v>1.0854453367850001</c:v>
                </c:pt>
                <c:pt idx="47">
                  <c:v>-1.876922359168</c:v>
                </c:pt>
                <c:pt idx="48">
                  <c:v>-0.84919833540099998</c:v>
                </c:pt>
                <c:pt idx="49">
                  <c:v>0.48428774792500001</c:v>
                </c:pt>
                <c:pt idx="50">
                  <c:v>7.3105595233100003</c:v>
                </c:pt>
                <c:pt idx="51">
                  <c:v>-4.9498517181989996</c:v>
                </c:pt>
                <c:pt idx="52">
                  <c:v>1.397860706818</c:v>
                </c:pt>
                <c:pt idx="53">
                  <c:v>3.5805371225279998</c:v>
                </c:pt>
                <c:pt idx="54">
                  <c:v>2.185735672172</c:v>
                </c:pt>
                <c:pt idx="55">
                  <c:v>2.974102744264</c:v>
                </c:pt>
                <c:pt idx="56">
                  <c:v>3.141224605843</c:v>
                </c:pt>
                <c:pt idx="57">
                  <c:v>1.1771722550549999</c:v>
                </c:pt>
                <c:pt idx="58">
                  <c:v>0.48528930178200003</c:v>
                </c:pt>
                <c:pt idx="59">
                  <c:v>4.6070553345540004</c:v>
                </c:pt>
                <c:pt idx="60">
                  <c:v>4.5099751151790004</c:v>
                </c:pt>
                <c:pt idx="61">
                  <c:v>1.538410949944</c:v>
                </c:pt>
                <c:pt idx="62">
                  <c:v>-2.7759447675</c:v>
                </c:pt>
                <c:pt idx="63">
                  <c:v>5.5063924790199996</c:v>
                </c:pt>
                <c:pt idx="64">
                  <c:v>0.64883607688400002</c:v>
                </c:pt>
                <c:pt idx="65">
                  <c:v>-2.5032359976619998</c:v>
                </c:pt>
                <c:pt idx="66">
                  <c:v>2.7498308500299999</c:v>
                </c:pt>
                <c:pt idx="67">
                  <c:v>2.2480460778409999</c:v>
                </c:pt>
                <c:pt idx="68">
                  <c:v>-2.8549205350390001</c:v>
                </c:pt>
                <c:pt idx="69">
                  <c:v>3.8736245411770001</c:v>
                </c:pt>
                <c:pt idx="70">
                  <c:v>-2.4257772039619998</c:v>
                </c:pt>
                <c:pt idx="71">
                  <c:v>-5.5872822691149997</c:v>
                </c:pt>
                <c:pt idx="72">
                  <c:v>-1.391569678944</c:v>
                </c:pt>
                <c:pt idx="73">
                  <c:v>1.445555055616</c:v>
                </c:pt>
                <c:pt idx="74">
                  <c:v>3.3551146058830001</c:v>
                </c:pt>
                <c:pt idx="75">
                  <c:v>1.51082089628</c:v>
                </c:pt>
                <c:pt idx="76">
                  <c:v>-0.200181783404</c:v>
                </c:pt>
                <c:pt idx="77">
                  <c:v>-0.74399382432299999</c:v>
                </c:pt>
                <c:pt idx="78">
                  <c:v>0.34157505765700003</c:v>
                </c:pt>
                <c:pt idx="79">
                  <c:v>-0.45562056898300002</c:v>
                </c:pt>
                <c:pt idx="80">
                  <c:v>-0.72987007159700001</c:v>
                </c:pt>
                <c:pt idx="81">
                  <c:v>-3.0540723327979999</c:v>
                </c:pt>
                <c:pt idx="82">
                  <c:v>0.79037083219299997</c:v>
                </c:pt>
                <c:pt idx="83">
                  <c:v>0.37873824649900001</c:v>
                </c:pt>
                <c:pt idx="84">
                  <c:v>-4.8801269066090001</c:v>
                </c:pt>
                <c:pt idx="85">
                  <c:v>-6.9198821086990003</c:v>
                </c:pt>
                <c:pt idx="86">
                  <c:v>-6.0961887216599999</c:v>
                </c:pt>
                <c:pt idx="87">
                  <c:v>-25.983173520116999</c:v>
                </c:pt>
                <c:pt idx="88">
                  <c:v>-22.21597610377</c:v>
                </c:pt>
                <c:pt idx="89">
                  <c:v>-9.595908089341</c:v>
                </c:pt>
                <c:pt idx="90">
                  <c:v>-8.5939301919200002</c:v>
                </c:pt>
                <c:pt idx="91">
                  <c:v>-10.477245367049999</c:v>
                </c:pt>
                <c:pt idx="92">
                  <c:v>-5.8306291635290002</c:v>
                </c:pt>
                <c:pt idx="93">
                  <c:v>-5.4649775570810002</c:v>
                </c:pt>
                <c:pt idx="94">
                  <c:v>-5.0880318624829997</c:v>
                </c:pt>
              </c:numCache>
            </c:numRef>
          </c:val>
          <c:extLst>
            <c:ext xmlns:c16="http://schemas.microsoft.com/office/drawing/2014/chart" uri="{C3380CC4-5D6E-409C-BE32-E72D297353CC}">
              <c16:uniqueId val="{00000010-27F9-483A-A88A-E4BCD5E0F153}"/>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'F93'!$D$5</c:f>
              <c:strCache>
                <c:ptCount val="1"/>
                <c:pt idx="0">
                  <c:v>Variación promedio</c:v>
                </c:pt>
              </c:strCache>
            </c:strRef>
          </c:tx>
          <c:spPr>
            <a:ln w="28575" cap="rnd">
              <a:solidFill>
                <a:srgbClr val="B69630"/>
              </a:solidFill>
              <a:round/>
            </a:ln>
            <a:effectLst/>
          </c:spPr>
          <c:marker>
            <c:symbol val="none"/>
          </c:marker>
          <c:cat>
            <c:multiLvlStrRef>
              <c:f>'F93'!$A$6:$B$100</c:f>
              <c:multiLvlStrCache>
                <c:ptCount val="9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lvl>
                <c:lvl>
                  <c:pt idx="0">
                    <c:v>2013</c:v>
                  </c:pt>
                  <c:pt idx="12">
                    <c:v>2014</c:v>
                  </c:pt>
                  <c:pt idx="24">
                    <c:v>2015</c:v>
                  </c:pt>
                  <c:pt idx="36">
                    <c:v>2016</c:v>
                  </c:pt>
                  <c:pt idx="48">
                    <c:v>2017</c:v>
                  </c:pt>
                  <c:pt idx="60">
                    <c:v>2018</c:v>
                  </c:pt>
                  <c:pt idx="72">
                    <c:v>2019</c:v>
                  </c:pt>
                  <c:pt idx="84">
                    <c:v>2020</c:v>
                  </c:pt>
                </c:lvl>
              </c:multiLvlStrCache>
            </c:multiLvlStrRef>
          </c:cat>
          <c:val>
            <c:numRef>
              <c:f>'F93'!$D$6:$D$100</c:f>
              <c:numCache>
                <c:formatCode>0.0</c:formatCode>
                <c:ptCount val="95"/>
                <c:pt idx="0">
                  <c:v>3.9266688107234198</c:v>
                </c:pt>
                <c:pt idx="1">
                  <c:v>3.6952628119516699</c:v>
                </c:pt>
                <c:pt idx="2">
                  <c:v>2.6847377490784998</c:v>
                </c:pt>
                <c:pt idx="3">
                  <c:v>3.3064753119272501</c:v>
                </c:pt>
                <c:pt idx="4">
                  <c:v>2.80966767378492</c:v>
                </c:pt>
                <c:pt idx="5">
                  <c:v>2.4367459167747501</c:v>
                </c:pt>
                <c:pt idx="6">
                  <c:v>1.8740841158716699</c:v>
                </c:pt>
                <c:pt idx="7">
                  <c:v>1.8964832261075799</c:v>
                </c:pt>
                <c:pt idx="8">
                  <c:v>1.997217351829</c:v>
                </c:pt>
                <c:pt idx="9">
                  <c:v>2.4300597709984202</c:v>
                </c:pt>
                <c:pt idx="10">
                  <c:v>2.7816395224808299</c:v>
                </c:pt>
                <c:pt idx="11">
                  <c:v>3.08689275869683</c:v>
                </c:pt>
                <c:pt idx="12">
                  <c:v>3.491240658073</c:v>
                </c:pt>
                <c:pt idx="13">
                  <c:v>3.55582473705083</c:v>
                </c:pt>
                <c:pt idx="14">
                  <c:v>4.9155745710785004</c:v>
                </c:pt>
                <c:pt idx="15">
                  <c:v>4.8237274032033302</c:v>
                </c:pt>
                <c:pt idx="16">
                  <c:v>5.8574204332626696</c:v>
                </c:pt>
                <c:pt idx="17">
                  <c:v>6.8864926002849201</c:v>
                </c:pt>
                <c:pt idx="18">
                  <c:v>7.3505987619318303</c:v>
                </c:pt>
                <c:pt idx="19">
                  <c:v>7.3086876203008302</c:v>
                </c:pt>
                <c:pt idx="20">
                  <c:v>7.7759691447203299</c:v>
                </c:pt>
                <c:pt idx="21">
                  <c:v>7.6397409297780801</c:v>
                </c:pt>
                <c:pt idx="22">
                  <c:v>7.83274364356825</c:v>
                </c:pt>
                <c:pt idx="23">
                  <c:v>8.3117682918285798</c:v>
                </c:pt>
                <c:pt idx="24">
                  <c:v>8.6979193390600802</c:v>
                </c:pt>
                <c:pt idx="25">
                  <c:v>8.9749348492328291</c:v>
                </c:pt>
                <c:pt idx="26">
                  <c:v>8.1413658790492498</c:v>
                </c:pt>
                <c:pt idx="27">
                  <c:v>7.7551834963719202</c:v>
                </c:pt>
                <c:pt idx="28">
                  <c:v>6.7321388539361697</c:v>
                </c:pt>
                <c:pt idx="29">
                  <c:v>6.0714364627022501</c:v>
                </c:pt>
                <c:pt idx="30">
                  <c:v>6.2334637422575003</c:v>
                </c:pt>
                <c:pt idx="31">
                  <c:v>6.5553532659172502</c:v>
                </c:pt>
                <c:pt idx="32">
                  <c:v>7.0630300959163304</c:v>
                </c:pt>
                <c:pt idx="33">
                  <c:v>6.6624614980689998</c:v>
                </c:pt>
                <c:pt idx="34">
                  <c:v>6.2944957979790797</c:v>
                </c:pt>
                <c:pt idx="35">
                  <c:v>5.7334592799396704</c:v>
                </c:pt>
                <c:pt idx="36">
                  <c:v>5.1103139086134997</c:v>
                </c:pt>
                <c:pt idx="37">
                  <c:v>5.0503786196390799</c:v>
                </c:pt>
                <c:pt idx="38">
                  <c:v>5.1445029375870002</c:v>
                </c:pt>
                <c:pt idx="39">
                  <c:v>5.5198518899336699</c:v>
                </c:pt>
                <c:pt idx="40">
                  <c:v>5.6421061900958298</c:v>
                </c:pt>
                <c:pt idx="41">
                  <c:v>5.4476181353031699</c:v>
                </c:pt>
                <c:pt idx="42">
                  <c:v>4.1859779106014203</c:v>
                </c:pt>
                <c:pt idx="43">
                  <c:v>3.3052901700023298</c:v>
                </c:pt>
                <c:pt idx="44">
                  <c:v>1.39972219257367</c:v>
                </c:pt>
                <c:pt idx="45">
                  <c:v>1.02157952857192</c:v>
                </c:pt>
                <c:pt idx="46">
                  <c:v>0.90124054236291695</c:v>
                </c:pt>
                <c:pt idx="47">
                  <c:v>0.39921115132416701</c:v>
                </c:pt>
                <c:pt idx="48">
                  <c:v>7.5344551214333394E-2</c:v>
                </c:pt>
                <c:pt idx="49">
                  <c:v>-0.39284959612824999</c:v>
                </c:pt>
                <c:pt idx="50">
                  <c:v>-6.8560446619416598E-2</c:v>
                </c:pt>
                <c:pt idx="51">
                  <c:v>-1.0400414935289199</c:v>
                </c:pt>
                <c:pt idx="52">
                  <c:v>-1.1354953264332499</c:v>
                </c:pt>
                <c:pt idx="53">
                  <c:v>-1.01613069910458</c:v>
                </c:pt>
                <c:pt idx="54">
                  <c:v>-0.35178067344608299</c:v>
                </c:pt>
                <c:pt idx="55">
                  <c:v>7.3552687701750094E-2</c:v>
                </c:pt>
                <c:pt idx="56">
                  <c:v>0.95981251397183298</c:v>
                </c:pt>
                <c:pt idx="57">
                  <c:v>1.3050794418276701</c:v>
                </c:pt>
                <c:pt idx="58">
                  <c:v>1.25506643891075</c:v>
                </c:pt>
                <c:pt idx="59">
                  <c:v>1.7953979133875799</c:v>
                </c:pt>
                <c:pt idx="60">
                  <c:v>2.2419957009359202</c:v>
                </c:pt>
                <c:pt idx="61">
                  <c:v>2.3298393011041698</c:v>
                </c:pt>
                <c:pt idx="62">
                  <c:v>1.4892972768699999</c:v>
                </c:pt>
                <c:pt idx="63">
                  <c:v>2.3606509599715801</c:v>
                </c:pt>
                <c:pt idx="64">
                  <c:v>2.2982322408104201</c:v>
                </c:pt>
                <c:pt idx="65">
                  <c:v>1.79125114746125</c:v>
                </c:pt>
                <c:pt idx="66">
                  <c:v>1.83825907894942</c:v>
                </c:pt>
                <c:pt idx="67">
                  <c:v>1.7777543567475</c:v>
                </c:pt>
                <c:pt idx="68">
                  <c:v>1.2780755950073299</c:v>
                </c:pt>
                <c:pt idx="69">
                  <c:v>1.50277995218417</c:v>
                </c:pt>
                <c:pt idx="70">
                  <c:v>1.2601910767055</c:v>
                </c:pt>
                <c:pt idx="71">
                  <c:v>0.41066294306641699</c:v>
                </c:pt>
                <c:pt idx="72">
                  <c:v>-8.1132456443833295E-2</c:v>
                </c:pt>
                <c:pt idx="73">
                  <c:v>-8.8870447637833305E-2</c:v>
                </c:pt>
                <c:pt idx="74">
                  <c:v>0.42205116681075</c:v>
                </c:pt>
                <c:pt idx="75">
                  <c:v>8.9086868249083406E-2</c:v>
                </c:pt>
                <c:pt idx="76">
                  <c:v>1.83353798917501E-2</c:v>
                </c:pt>
                <c:pt idx="77">
                  <c:v>0.164938894336667</c:v>
                </c:pt>
                <c:pt idx="78">
                  <c:v>-3.57490883610833E-2</c:v>
                </c:pt>
                <c:pt idx="79">
                  <c:v>-0.261054642263083</c:v>
                </c:pt>
                <c:pt idx="80">
                  <c:v>-8.3967103642916596E-2</c:v>
                </c:pt>
                <c:pt idx="81">
                  <c:v>-0.661275176474167</c:v>
                </c:pt>
                <c:pt idx="82">
                  <c:v>-0.39326284012791701</c:v>
                </c:pt>
                <c:pt idx="83">
                  <c:v>0.10390553617325</c:v>
                </c:pt>
                <c:pt idx="84">
                  <c:v>-0.18680756613216701</c:v>
                </c:pt>
                <c:pt idx="85">
                  <c:v>-0.88392732982508304</c:v>
                </c:pt>
                <c:pt idx="86">
                  <c:v>-1.67153594045367</c:v>
                </c:pt>
                <c:pt idx="87">
                  <c:v>-3.9627021418200798</c:v>
                </c:pt>
                <c:pt idx="88">
                  <c:v>-5.7973516685172504</c:v>
                </c:pt>
                <c:pt idx="89">
                  <c:v>-6.5350111906020798</c:v>
                </c:pt>
                <c:pt idx="90">
                  <c:v>-7.2796366280668297</c:v>
                </c:pt>
                <c:pt idx="91">
                  <c:v>-8.1147720279057491</c:v>
                </c:pt>
                <c:pt idx="92">
                  <c:v>-8.5398352855667508</c:v>
                </c:pt>
                <c:pt idx="93">
                  <c:v>-8.7407440542570001</c:v>
                </c:pt>
                <c:pt idx="94">
                  <c:v>-9.2306109454800005</c:v>
                </c:pt>
              </c:numCache>
            </c:numRef>
          </c:val>
          <c:smooth val="0"/>
          <c:extLst>
            <c:ext xmlns:c16="http://schemas.microsoft.com/office/drawing/2014/chart" uri="{C3380CC4-5D6E-409C-BE32-E72D297353CC}">
              <c16:uniqueId val="{00000011-27F9-483A-A88A-E4BCD5E0F153}"/>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059-41F4-9964-1F875814EBA4}"/>
              </c:ext>
            </c:extLst>
          </c:dPt>
          <c:dPt>
            <c:idx val="1"/>
            <c:invertIfNegative val="0"/>
            <c:bubble3D val="0"/>
            <c:spPr>
              <a:solidFill>
                <a:srgbClr val="7C878E"/>
              </a:solidFill>
              <a:ln>
                <a:noFill/>
              </a:ln>
              <a:effectLst/>
            </c:spPr>
            <c:extLst>
              <c:ext xmlns:c16="http://schemas.microsoft.com/office/drawing/2014/chart" uri="{C3380CC4-5D6E-409C-BE32-E72D297353CC}">
                <c16:uniqueId val="{00000003-9059-41F4-9964-1F875814EBA4}"/>
              </c:ext>
            </c:extLst>
          </c:dPt>
          <c:dPt>
            <c:idx val="2"/>
            <c:invertIfNegative val="0"/>
            <c:bubble3D val="0"/>
            <c:spPr>
              <a:solidFill>
                <a:srgbClr val="7C878E"/>
              </a:solidFill>
              <a:ln>
                <a:noFill/>
              </a:ln>
              <a:effectLst/>
            </c:spPr>
            <c:extLst>
              <c:ext xmlns:c16="http://schemas.microsoft.com/office/drawing/2014/chart" uri="{C3380CC4-5D6E-409C-BE32-E72D297353CC}">
                <c16:uniqueId val="{00000005-9059-41F4-9964-1F875814EBA4}"/>
              </c:ext>
            </c:extLst>
          </c:dPt>
          <c:dPt>
            <c:idx val="3"/>
            <c:invertIfNegative val="0"/>
            <c:bubble3D val="0"/>
            <c:spPr>
              <a:solidFill>
                <a:srgbClr val="7C878E"/>
              </a:solidFill>
              <a:ln>
                <a:noFill/>
              </a:ln>
              <a:effectLst/>
            </c:spPr>
            <c:extLst>
              <c:ext xmlns:c16="http://schemas.microsoft.com/office/drawing/2014/chart" uri="{C3380CC4-5D6E-409C-BE32-E72D297353CC}">
                <c16:uniqueId val="{00000007-9059-41F4-9964-1F875814EBA4}"/>
              </c:ext>
            </c:extLst>
          </c:dPt>
          <c:dPt>
            <c:idx val="4"/>
            <c:invertIfNegative val="0"/>
            <c:bubble3D val="0"/>
            <c:spPr>
              <a:solidFill>
                <a:srgbClr val="7C878E"/>
              </a:solidFill>
              <a:ln>
                <a:noFill/>
              </a:ln>
              <a:effectLst/>
            </c:spPr>
            <c:extLst>
              <c:ext xmlns:c16="http://schemas.microsoft.com/office/drawing/2014/chart" uri="{C3380CC4-5D6E-409C-BE32-E72D297353CC}">
                <c16:uniqueId val="{00000009-9059-41F4-9964-1F875814EBA4}"/>
              </c:ext>
            </c:extLst>
          </c:dPt>
          <c:dPt>
            <c:idx val="5"/>
            <c:invertIfNegative val="0"/>
            <c:bubble3D val="0"/>
            <c:spPr>
              <a:solidFill>
                <a:srgbClr val="7C878E"/>
              </a:solidFill>
              <a:ln>
                <a:noFill/>
              </a:ln>
              <a:effectLst/>
            </c:spPr>
            <c:extLst>
              <c:ext xmlns:c16="http://schemas.microsoft.com/office/drawing/2014/chart" uri="{C3380CC4-5D6E-409C-BE32-E72D297353CC}">
                <c16:uniqueId val="{0000000B-9059-41F4-9964-1F875814EBA4}"/>
              </c:ext>
            </c:extLst>
          </c:dPt>
          <c:dPt>
            <c:idx val="6"/>
            <c:invertIfNegative val="0"/>
            <c:bubble3D val="0"/>
            <c:spPr>
              <a:solidFill>
                <a:srgbClr val="7C878E"/>
              </a:solidFill>
              <a:ln>
                <a:noFill/>
              </a:ln>
              <a:effectLst/>
            </c:spPr>
            <c:extLst>
              <c:ext xmlns:c16="http://schemas.microsoft.com/office/drawing/2014/chart" uri="{C3380CC4-5D6E-409C-BE32-E72D297353CC}">
                <c16:uniqueId val="{0000000D-9059-41F4-9964-1F875814EBA4}"/>
              </c:ext>
            </c:extLst>
          </c:dPt>
          <c:dPt>
            <c:idx val="7"/>
            <c:invertIfNegative val="0"/>
            <c:bubble3D val="0"/>
            <c:spPr>
              <a:solidFill>
                <a:srgbClr val="7C878E"/>
              </a:solidFill>
              <a:ln>
                <a:noFill/>
              </a:ln>
              <a:effectLst/>
            </c:spPr>
            <c:extLst>
              <c:ext xmlns:c16="http://schemas.microsoft.com/office/drawing/2014/chart" uri="{C3380CC4-5D6E-409C-BE32-E72D297353CC}">
                <c16:uniqueId val="{0000000F-9059-41F4-9964-1F875814EBA4}"/>
              </c:ext>
            </c:extLst>
          </c:dPt>
          <c:dPt>
            <c:idx val="8"/>
            <c:invertIfNegative val="0"/>
            <c:bubble3D val="0"/>
            <c:spPr>
              <a:solidFill>
                <a:srgbClr val="7C878E"/>
              </a:solidFill>
              <a:ln>
                <a:noFill/>
              </a:ln>
              <a:effectLst/>
            </c:spPr>
            <c:extLst>
              <c:ext xmlns:c16="http://schemas.microsoft.com/office/drawing/2014/chart" uri="{C3380CC4-5D6E-409C-BE32-E72D297353CC}">
                <c16:uniqueId val="{00000011-9059-41F4-9964-1F875814EBA4}"/>
              </c:ext>
            </c:extLst>
          </c:dPt>
          <c:dPt>
            <c:idx val="9"/>
            <c:invertIfNegative val="0"/>
            <c:bubble3D val="0"/>
            <c:spPr>
              <a:solidFill>
                <a:srgbClr val="7C878E"/>
              </a:solidFill>
              <a:ln>
                <a:noFill/>
              </a:ln>
              <a:effectLst/>
            </c:spPr>
            <c:extLst>
              <c:ext xmlns:c16="http://schemas.microsoft.com/office/drawing/2014/chart" uri="{C3380CC4-5D6E-409C-BE32-E72D297353CC}">
                <c16:uniqueId val="{00000013-9059-41F4-9964-1F875814EBA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9059-41F4-9964-1F875814EBA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9059-41F4-9964-1F875814EBA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9059-41F4-9964-1F875814EBA4}"/>
              </c:ext>
            </c:extLst>
          </c:dPt>
          <c:dPt>
            <c:idx val="13"/>
            <c:invertIfNegative val="0"/>
            <c:bubble3D val="0"/>
            <c:spPr>
              <a:solidFill>
                <a:srgbClr val="FBBB27"/>
              </a:solidFill>
              <a:ln>
                <a:noFill/>
              </a:ln>
              <a:effectLst/>
            </c:spPr>
            <c:extLst>
              <c:ext xmlns:c16="http://schemas.microsoft.com/office/drawing/2014/chart" uri="{C3380CC4-5D6E-409C-BE32-E72D297353CC}">
                <c16:uniqueId val="{0000001B-9059-41F4-9964-1F875814EBA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9059-41F4-9964-1F875814EBA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9059-41F4-9964-1F875814EBA4}"/>
              </c:ext>
            </c:extLst>
          </c:dPt>
          <c:dPt>
            <c:idx val="16"/>
            <c:invertIfNegative val="0"/>
            <c:bubble3D val="0"/>
            <c:spPr>
              <a:solidFill>
                <a:srgbClr val="95682B"/>
              </a:solidFill>
              <a:ln>
                <a:noFill/>
              </a:ln>
              <a:effectLst/>
            </c:spPr>
            <c:extLst>
              <c:ext xmlns:c16="http://schemas.microsoft.com/office/drawing/2014/chart" uri="{C3380CC4-5D6E-409C-BE32-E72D297353CC}">
                <c16:uniqueId val="{00000021-9059-41F4-9964-1F875814EBA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9059-41F4-9964-1F875814EBA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'F94'!$A$6:$A$38</c:f>
              <c:strCache>
                <c:ptCount val="33"/>
                <c:pt idx="0">
                  <c:v>Baja California Sur</c:v>
                </c:pt>
                <c:pt idx="1">
                  <c:v>Colima</c:v>
                </c:pt>
                <c:pt idx="2">
                  <c:v>Quintana Roo</c:v>
                </c:pt>
                <c:pt idx="3">
                  <c:v>Hidalgo</c:v>
                </c:pt>
                <c:pt idx="4">
                  <c:v>Tlaxcala</c:v>
                </c:pt>
                <c:pt idx="5">
                  <c:v>Veracruz</c:v>
                </c:pt>
                <c:pt idx="6">
                  <c:v>Morelos</c:v>
                </c:pt>
                <c:pt idx="7">
                  <c:v>Tamaulipas</c:v>
                </c:pt>
                <c:pt idx="8">
                  <c:v>Sinaloa</c:v>
                </c:pt>
                <c:pt idx="9">
                  <c:v>Campeche</c:v>
                </c:pt>
                <c:pt idx="10">
                  <c:v>Yucatán</c:v>
                </c:pt>
                <c:pt idx="11">
                  <c:v>Puebla</c:v>
                </c:pt>
                <c:pt idx="12">
                  <c:v>Ciudad de México</c:v>
                </c:pt>
                <c:pt idx="13">
                  <c:v>Jalisco</c:v>
                </c:pt>
                <c:pt idx="14">
                  <c:v>Coahuila</c:v>
                </c:pt>
                <c:pt idx="15">
                  <c:v>Guanajuato</c:v>
                </c:pt>
                <c:pt idx="16">
                  <c:v>Nacional</c:v>
                </c:pt>
                <c:pt idx="17">
                  <c:v>Durango</c:v>
                </c:pt>
                <c:pt idx="18">
                  <c:v>Nayarit</c:v>
                </c:pt>
                <c:pt idx="19">
                  <c:v>Estado de México</c:v>
                </c:pt>
                <c:pt idx="20">
                  <c:v>Zacatecas</c:v>
                </c:pt>
                <c:pt idx="21">
                  <c:v>San Luis Potosí</c:v>
                </c:pt>
                <c:pt idx="22">
                  <c:v>Nuevo León</c:v>
                </c:pt>
                <c:pt idx="23">
                  <c:v>Querétaro</c:v>
                </c:pt>
                <c:pt idx="24">
                  <c:v>Sonora</c:v>
                </c:pt>
                <c:pt idx="25">
                  <c:v>Michoacán</c:v>
                </c:pt>
                <c:pt idx="26">
                  <c:v>Chihuahua</c:v>
                </c:pt>
                <c:pt idx="27">
                  <c:v>Guerrero</c:v>
                </c:pt>
                <c:pt idx="28">
                  <c:v>Aguascalientes</c:v>
                </c:pt>
                <c:pt idx="29">
                  <c:v>Chiapas</c:v>
                </c:pt>
                <c:pt idx="30">
                  <c:v>Tabasco</c:v>
                </c:pt>
                <c:pt idx="31">
                  <c:v>Baja California</c:v>
                </c:pt>
                <c:pt idx="32">
                  <c:v>Oaxaca</c:v>
                </c:pt>
              </c:strCache>
            </c:strRef>
          </c:cat>
          <c:val>
            <c:numRef>
              <c:f>'F94'!$B$6:$B$38</c:f>
              <c:numCache>
                <c:formatCode>0.0</c:formatCode>
                <c:ptCount val="33"/>
                <c:pt idx="0">
                  <c:v>-23.673251732838001</c:v>
                </c:pt>
                <c:pt idx="1">
                  <c:v>-22.412524172777999</c:v>
                </c:pt>
                <c:pt idx="2">
                  <c:v>-19.740303542307</c:v>
                </c:pt>
                <c:pt idx="3">
                  <c:v>-17.812407619847001</c:v>
                </c:pt>
                <c:pt idx="4">
                  <c:v>-16.676987447574</c:v>
                </c:pt>
                <c:pt idx="5">
                  <c:v>-14.719381897465</c:v>
                </c:pt>
                <c:pt idx="6">
                  <c:v>-14.311147833522</c:v>
                </c:pt>
                <c:pt idx="7">
                  <c:v>-13.819109618299001</c:v>
                </c:pt>
                <c:pt idx="8">
                  <c:v>-9.2005646860900008</c:v>
                </c:pt>
                <c:pt idx="9">
                  <c:v>-8.3127264209340002</c:v>
                </c:pt>
                <c:pt idx="10">
                  <c:v>-7.7832824612630001</c:v>
                </c:pt>
                <c:pt idx="11">
                  <c:v>-6.8527213289390003</c:v>
                </c:pt>
                <c:pt idx="12">
                  <c:v>-5.3921740597400003</c:v>
                </c:pt>
                <c:pt idx="13">
                  <c:v>-5.0880318624829997</c:v>
                </c:pt>
                <c:pt idx="14">
                  <c:v>-4.6697824468390001</c:v>
                </c:pt>
                <c:pt idx="15">
                  <c:v>-4.3485881151820003</c:v>
                </c:pt>
                <c:pt idx="16">
                  <c:v>-3.7911762117449999</c:v>
                </c:pt>
                <c:pt idx="17">
                  <c:v>-2.8355915635820002</c:v>
                </c:pt>
                <c:pt idx="18">
                  <c:v>-2.650849497471</c:v>
                </c:pt>
                <c:pt idx="19">
                  <c:v>-2.4904332385119998</c:v>
                </c:pt>
                <c:pt idx="20">
                  <c:v>-2.154264633251</c:v>
                </c:pt>
                <c:pt idx="21">
                  <c:v>-0.96207055189799995</c:v>
                </c:pt>
                <c:pt idx="22">
                  <c:v>-0.94527627324800001</c:v>
                </c:pt>
                <c:pt idx="23">
                  <c:v>-0.55007600011799995</c:v>
                </c:pt>
                <c:pt idx="24">
                  <c:v>0.39056525347999999</c:v>
                </c:pt>
                <c:pt idx="25">
                  <c:v>0.74258593628900005</c:v>
                </c:pt>
                <c:pt idx="26">
                  <c:v>0.99603974279600005</c:v>
                </c:pt>
                <c:pt idx="27">
                  <c:v>1.245896622369</c:v>
                </c:pt>
                <c:pt idx="28">
                  <c:v>1.646099086622</c:v>
                </c:pt>
                <c:pt idx="29">
                  <c:v>4.5628377895419998</c:v>
                </c:pt>
                <c:pt idx="30">
                  <c:v>5.7920802803729998</c:v>
                </c:pt>
                <c:pt idx="31">
                  <c:v>7.6210872311779996</c:v>
                </c:pt>
                <c:pt idx="32">
                  <c:v>34.155601203975003</c:v>
                </c:pt>
              </c:numCache>
            </c:numRef>
          </c:val>
          <c:extLst>
            <c:ext xmlns:c16="http://schemas.microsoft.com/office/drawing/2014/chart" uri="{C3380CC4-5D6E-409C-BE32-E72D297353CC}">
              <c16:uniqueId val="{00000024-9059-41F4-9964-1F875814EBA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7B69-4472-A02F-F8FEDE3F0BE0}"/>
              </c:ext>
            </c:extLst>
          </c:dPt>
          <c:dPt>
            <c:idx val="2"/>
            <c:invertIfNegative val="0"/>
            <c:bubble3D val="0"/>
            <c:spPr>
              <a:solidFill>
                <a:srgbClr val="95682B"/>
              </a:solidFill>
              <a:ln>
                <a:noFill/>
              </a:ln>
              <a:effectLst/>
            </c:spPr>
            <c:extLst>
              <c:ext xmlns:c16="http://schemas.microsoft.com/office/drawing/2014/chart" uri="{C3380CC4-5D6E-409C-BE32-E72D297353CC}">
                <c16:uniqueId val="{00000003-7B69-4472-A02F-F8FEDE3F0BE0}"/>
              </c:ext>
            </c:extLst>
          </c:dPt>
          <c:dPt>
            <c:idx val="3"/>
            <c:invertIfNegative val="0"/>
            <c:bubble3D val="0"/>
            <c:spPr>
              <a:solidFill>
                <a:srgbClr val="BDCFD6"/>
              </a:solidFill>
              <a:ln>
                <a:noFill/>
              </a:ln>
              <a:effectLst/>
            </c:spPr>
            <c:extLst>
              <c:ext xmlns:c16="http://schemas.microsoft.com/office/drawing/2014/chart" uri="{C3380CC4-5D6E-409C-BE32-E72D297353CC}">
                <c16:uniqueId val="{00000005-7B69-4472-A02F-F8FEDE3F0BE0}"/>
              </c:ext>
            </c:extLst>
          </c:dPt>
          <c:dPt>
            <c:idx val="4"/>
            <c:invertIfNegative val="0"/>
            <c:bubble3D val="0"/>
            <c:spPr>
              <a:solidFill>
                <a:srgbClr val="004A98"/>
              </a:solidFill>
              <a:ln>
                <a:noFill/>
              </a:ln>
              <a:effectLst/>
            </c:spPr>
            <c:extLst>
              <c:ext xmlns:c16="http://schemas.microsoft.com/office/drawing/2014/chart" uri="{C3380CC4-5D6E-409C-BE32-E72D297353CC}">
                <c16:uniqueId val="{00000007-7B69-4472-A02F-F8FEDE3F0BE0}"/>
              </c:ext>
            </c:extLst>
          </c:dPt>
          <c:dPt>
            <c:idx val="6"/>
            <c:invertIfNegative val="0"/>
            <c:bubble3D val="0"/>
            <c:spPr>
              <a:solidFill>
                <a:srgbClr val="FBBB27"/>
              </a:solidFill>
              <a:ln>
                <a:noFill/>
              </a:ln>
              <a:effectLst/>
            </c:spPr>
            <c:extLst>
              <c:ext xmlns:c16="http://schemas.microsoft.com/office/drawing/2014/chart" uri="{C3380CC4-5D6E-409C-BE32-E72D297353CC}">
                <c16:uniqueId val="{00000009-7B69-4472-A02F-F8FEDE3F0BE0}"/>
              </c:ext>
            </c:extLst>
          </c:dPt>
          <c:dPt>
            <c:idx val="10"/>
            <c:invertIfNegative val="0"/>
            <c:bubble3D val="0"/>
            <c:spPr>
              <a:solidFill>
                <a:srgbClr val="FBBB27"/>
              </a:solidFill>
              <a:ln>
                <a:noFill/>
              </a:ln>
              <a:effectLst/>
            </c:spPr>
            <c:extLst>
              <c:ext xmlns:c16="http://schemas.microsoft.com/office/drawing/2014/chart" uri="{C3380CC4-5D6E-409C-BE32-E72D297353CC}">
                <c16:uniqueId val="{0000000B-7B69-4472-A02F-F8FEDE3F0BE0}"/>
              </c:ext>
            </c:extLst>
          </c:dPt>
          <c:dPt>
            <c:idx val="14"/>
            <c:invertIfNegative val="0"/>
            <c:bubble3D val="0"/>
            <c:spPr>
              <a:solidFill>
                <a:srgbClr val="FBBB27"/>
              </a:solidFill>
              <a:ln>
                <a:noFill/>
              </a:ln>
              <a:effectLst/>
            </c:spPr>
            <c:extLst>
              <c:ext xmlns:c16="http://schemas.microsoft.com/office/drawing/2014/chart" uri="{C3380CC4-5D6E-409C-BE32-E72D297353CC}">
                <c16:uniqueId val="{0000000D-7B69-4472-A02F-F8FEDE3F0BE0}"/>
              </c:ext>
            </c:extLst>
          </c:dPt>
          <c:dPt>
            <c:idx val="18"/>
            <c:invertIfNegative val="0"/>
            <c:bubble3D val="0"/>
            <c:spPr>
              <a:solidFill>
                <a:srgbClr val="FBBB27"/>
              </a:solidFill>
              <a:ln>
                <a:noFill/>
              </a:ln>
              <a:effectLst/>
            </c:spPr>
            <c:extLst>
              <c:ext xmlns:c16="http://schemas.microsoft.com/office/drawing/2014/chart" uri="{C3380CC4-5D6E-409C-BE32-E72D297353CC}">
                <c16:uniqueId val="{0000000F-7B69-4472-A02F-F8FEDE3F0BE0}"/>
              </c:ext>
            </c:extLst>
          </c:dPt>
          <c:dPt>
            <c:idx val="22"/>
            <c:invertIfNegative val="0"/>
            <c:bubble3D val="0"/>
            <c:spPr>
              <a:solidFill>
                <a:srgbClr val="FBBB27"/>
              </a:solidFill>
              <a:ln>
                <a:noFill/>
              </a:ln>
              <a:effectLst/>
            </c:spPr>
            <c:extLst>
              <c:ext xmlns:c16="http://schemas.microsoft.com/office/drawing/2014/chart" uri="{C3380CC4-5D6E-409C-BE32-E72D297353CC}">
                <c16:uniqueId val="{00000011-7B69-4472-A02F-F8FEDE3F0BE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'F95'!$A$6:$A$10</c:f>
              <c:strCache>
                <c:ptCount val="5"/>
                <c:pt idx="0">
                  <c:v>Actividades secundarias</c:v>
                </c:pt>
                <c:pt idx="1">
                  <c:v>Industria de la construcción</c:v>
                </c:pt>
                <c:pt idx="2">
                  <c:v>Industrias manufactureras</c:v>
                </c:pt>
                <c:pt idx="3">
                  <c:v>Minería</c:v>
                </c:pt>
                <c:pt idx="4">
                  <c:v>Servicios públicos</c:v>
                </c:pt>
              </c:strCache>
            </c:strRef>
          </c:cat>
          <c:val>
            <c:numRef>
              <c:f>'F95'!$B$6:$B$10</c:f>
              <c:numCache>
                <c:formatCode>0.0</c:formatCode>
                <c:ptCount val="5"/>
                <c:pt idx="0">
                  <c:v>-5.0999999999999996</c:v>
                </c:pt>
                <c:pt idx="1">
                  <c:v>-0.9</c:v>
                </c:pt>
                <c:pt idx="2">
                  <c:v>-6.5</c:v>
                </c:pt>
                <c:pt idx="3">
                  <c:v>1.970104052136</c:v>
                </c:pt>
                <c:pt idx="4">
                  <c:v>-3.2038449948790002</c:v>
                </c:pt>
              </c:numCache>
            </c:numRef>
          </c:val>
          <c:extLst>
            <c:ext xmlns:c16="http://schemas.microsoft.com/office/drawing/2014/chart" uri="{C3380CC4-5D6E-409C-BE32-E72D297353CC}">
              <c16:uniqueId val="{00000012-7B69-4472-A02F-F8FEDE3F0BE0}"/>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1"/>
        <c:axPos val="l"/>
        <c:numFmt formatCode="0.0" sourceLinked="1"/>
        <c:majorTickMark val="none"/>
        <c:minorTickMark val="none"/>
        <c:tickLblPos val="nextTo"/>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'F96'!$C$5</c:f>
              <c:strCache>
                <c:ptCount val="1"/>
                <c:pt idx="0">
                  <c:v>Variación</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26F1-4A4D-A91E-6FAEBC36441D}"/>
              </c:ext>
            </c:extLst>
          </c:dPt>
          <c:dPt>
            <c:idx val="22"/>
            <c:invertIfNegative val="0"/>
            <c:bubble3D val="0"/>
            <c:spPr>
              <a:solidFill>
                <a:srgbClr val="7C878E"/>
              </a:solidFill>
              <a:ln>
                <a:noFill/>
              </a:ln>
              <a:effectLst/>
            </c:spPr>
            <c:extLst>
              <c:ext xmlns:c16="http://schemas.microsoft.com/office/drawing/2014/chart" uri="{C3380CC4-5D6E-409C-BE32-E72D297353CC}">
                <c16:uniqueId val="{00000003-26F1-4A4D-A91E-6FAEBC36441D}"/>
              </c:ext>
            </c:extLst>
          </c:dPt>
          <c:dPt>
            <c:idx val="34"/>
            <c:invertIfNegative val="0"/>
            <c:bubble3D val="0"/>
            <c:spPr>
              <a:solidFill>
                <a:srgbClr val="7C878E"/>
              </a:solidFill>
              <a:ln>
                <a:noFill/>
              </a:ln>
              <a:effectLst/>
            </c:spPr>
            <c:extLst>
              <c:ext xmlns:c16="http://schemas.microsoft.com/office/drawing/2014/chart" uri="{C3380CC4-5D6E-409C-BE32-E72D297353CC}">
                <c16:uniqueId val="{00000005-26F1-4A4D-A91E-6FAEBC36441D}"/>
              </c:ext>
            </c:extLst>
          </c:dPt>
          <c:dPt>
            <c:idx val="46"/>
            <c:invertIfNegative val="0"/>
            <c:bubble3D val="0"/>
            <c:spPr>
              <a:solidFill>
                <a:srgbClr val="7C878E"/>
              </a:solidFill>
              <a:ln>
                <a:noFill/>
              </a:ln>
              <a:effectLst/>
            </c:spPr>
            <c:extLst>
              <c:ext xmlns:c16="http://schemas.microsoft.com/office/drawing/2014/chart" uri="{C3380CC4-5D6E-409C-BE32-E72D297353CC}">
                <c16:uniqueId val="{00000007-26F1-4A4D-A91E-6FAEBC36441D}"/>
              </c:ext>
            </c:extLst>
          </c:dPt>
          <c:dPt>
            <c:idx val="58"/>
            <c:invertIfNegative val="0"/>
            <c:bubble3D val="0"/>
            <c:spPr>
              <a:solidFill>
                <a:srgbClr val="7C878E"/>
              </a:solidFill>
              <a:ln>
                <a:noFill/>
              </a:ln>
              <a:effectLst/>
            </c:spPr>
            <c:extLst>
              <c:ext xmlns:c16="http://schemas.microsoft.com/office/drawing/2014/chart" uri="{C3380CC4-5D6E-409C-BE32-E72D297353CC}">
                <c16:uniqueId val="{00000009-26F1-4A4D-A91E-6FAEBC36441D}"/>
              </c:ext>
            </c:extLst>
          </c:dPt>
          <c:dPt>
            <c:idx val="70"/>
            <c:invertIfNegative val="0"/>
            <c:bubble3D val="0"/>
            <c:spPr>
              <a:solidFill>
                <a:srgbClr val="7C878E"/>
              </a:solidFill>
              <a:ln>
                <a:noFill/>
              </a:ln>
              <a:effectLst/>
            </c:spPr>
            <c:extLst>
              <c:ext xmlns:c16="http://schemas.microsoft.com/office/drawing/2014/chart" uri="{C3380CC4-5D6E-409C-BE32-E72D297353CC}">
                <c16:uniqueId val="{0000000B-26F1-4A4D-A91E-6FAEBC36441D}"/>
              </c:ext>
            </c:extLst>
          </c:dPt>
          <c:dPt>
            <c:idx val="82"/>
            <c:invertIfNegative val="0"/>
            <c:bubble3D val="0"/>
            <c:spPr>
              <a:solidFill>
                <a:srgbClr val="7C878E"/>
              </a:solidFill>
              <a:ln>
                <a:noFill/>
              </a:ln>
              <a:effectLst/>
            </c:spPr>
            <c:extLst>
              <c:ext xmlns:c16="http://schemas.microsoft.com/office/drawing/2014/chart" uri="{C3380CC4-5D6E-409C-BE32-E72D297353CC}">
                <c16:uniqueId val="{0000000D-26F1-4A4D-A91E-6FAEBC36441D}"/>
              </c:ext>
            </c:extLst>
          </c:dPt>
          <c:dPt>
            <c:idx val="94"/>
            <c:invertIfNegative val="0"/>
            <c:bubble3D val="0"/>
            <c:spPr>
              <a:solidFill>
                <a:srgbClr val="FBBB27"/>
              </a:solidFill>
              <a:ln>
                <a:noFill/>
              </a:ln>
              <a:effectLst/>
            </c:spPr>
            <c:extLst>
              <c:ext xmlns:c16="http://schemas.microsoft.com/office/drawing/2014/chart" uri="{C3380CC4-5D6E-409C-BE32-E72D297353CC}">
                <c16:uniqueId val="{0000000F-26F1-4A4D-A91E-6FAEBC36441D}"/>
              </c:ext>
            </c:extLst>
          </c:dPt>
          <c:cat>
            <c:multiLvlStrRef>
              <c:f>'F96'!$A$6:$B$100</c:f>
              <c:multiLvlStrCache>
                <c:ptCount val="9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lvl>
                <c:lvl>
                  <c:pt idx="0">
                    <c:v>2013</c:v>
                  </c:pt>
                  <c:pt idx="12">
                    <c:v>2014</c:v>
                  </c:pt>
                  <c:pt idx="24">
                    <c:v>2015</c:v>
                  </c:pt>
                  <c:pt idx="36">
                    <c:v>2016</c:v>
                  </c:pt>
                  <c:pt idx="48">
                    <c:v>2017</c:v>
                  </c:pt>
                  <c:pt idx="60">
                    <c:v>2018</c:v>
                  </c:pt>
                  <c:pt idx="72">
                    <c:v>2019</c:v>
                  </c:pt>
                  <c:pt idx="84">
                    <c:v>2020</c:v>
                  </c:pt>
                </c:lvl>
              </c:multiLvlStrCache>
            </c:multiLvlStrRef>
          </c:cat>
          <c:val>
            <c:numRef>
              <c:f>'F96'!$C$6:$C$100</c:f>
              <c:numCache>
                <c:formatCode>0.0</c:formatCode>
                <c:ptCount val="95"/>
                <c:pt idx="0">
                  <c:v>-6.3034512102319997</c:v>
                </c:pt>
                <c:pt idx="1">
                  <c:v>10.536454548807001</c:v>
                </c:pt>
                <c:pt idx="2">
                  <c:v>0.33518292550700002</c:v>
                </c:pt>
                <c:pt idx="3">
                  <c:v>5.5316780547739999</c:v>
                </c:pt>
                <c:pt idx="4">
                  <c:v>4.236189151424</c:v>
                </c:pt>
                <c:pt idx="5">
                  <c:v>-0.23811116836900001</c:v>
                </c:pt>
                <c:pt idx="6">
                  <c:v>-11.130891750929001</c:v>
                </c:pt>
                <c:pt idx="7">
                  <c:v>-4.2002503125070003</c:v>
                </c:pt>
                <c:pt idx="8">
                  <c:v>-7.4552193823700001</c:v>
                </c:pt>
                <c:pt idx="9">
                  <c:v>2.9725976488230001</c:v>
                </c:pt>
                <c:pt idx="10">
                  <c:v>-4.2077743884330001</c:v>
                </c:pt>
                <c:pt idx="11">
                  <c:v>0.23564849953399999</c:v>
                </c:pt>
                <c:pt idx="12">
                  <c:v>-10.168560075414</c:v>
                </c:pt>
                <c:pt idx="13">
                  <c:v>-10.977870136004</c:v>
                </c:pt>
                <c:pt idx="14">
                  <c:v>1.1821114184199999</c:v>
                </c:pt>
                <c:pt idx="15">
                  <c:v>-0.93191513197200004</c:v>
                </c:pt>
                <c:pt idx="16">
                  <c:v>1.279115350621</c:v>
                </c:pt>
                <c:pt idx="17">
                  <c:v>7.2438932766870003</c:v>
                </c:pt>
                <c:pt idx="18">
                  <c:v>-4.3915535254050004</c:v>
                </c:pt>
                <c:pt idx="19">
                  <c:v>-3.5339192916019999</c:v>
                </c:pt>
                <c:pt idx="20">
                  <c:v>-7.5074296572580002</c:v>
                </c:pt>
                <c:pt idx="21">
                  <c:v>-2.254894396978</c:v>
                </c:pt>
                <c:pt idx="22">
                  <c:v>-5.0378178083989997</c:v>
                </c:pt>
                <c:pt idx="23">
                  <c:v>-1.9506840525739999</c:v>
                </c:pt>
                <c:pt idx="24">
                  <c:v>3.103150003269</c:v>
                </c:pt>
                <c:pt idx="25">
                  <c:v>-8.6269489604440004</c:v>
                </c:pt>
                <c:pt idx="26">
                  <c:v>-8.6239237170060008</c:v>
                </c:pt>
                <c:pt idx="27">
                  <c:v>-1.621017596463</c:v>
                </c:pt>
                <c:pt idx="28">
                  <c:v>2.001139675513</c:v>
                </c:pt>
                <c:pt idx="29">
                  <c:v>7.7181007876479999</c:v>
                </c:pt>
                <c:pt idx="30">
                  <c:v>25.740823000401999</c:v>
                </c:pt>
                <c:pt idx="31">
                  <c:v>26.008139787192</c:v>
                </c:pt>
                <c:pt idx="32">
                  <c:v>62.383907899748998</c:v>
                </c:pt>
                <c:pt idx="33">
                  <c:v>2.66168593063</c:v>
                </c:pt>
                <c:pt idx="34">
                  <c:v>7.7290383116469998</c:v>
                </c:pt>
                <c:pt idx="35">
                  <c:v>7.4316183833220002</c:v>
                </c:pt>
                <c:pt idx="36">
                  <c:v>20.951172162304001</c:v>
                </c:pt>
                <c:pt idx="37">
                  <c:v>22.665419066820998</c:v>
                </c:pt>
                <c:pt idx="38">
                  <c:v>14.665169976779</c:v>
                </c:pt>
                <c:pt idx="39">
                  <c:v>10.703426304206999</c:v>
                </c:pt>
                <c:pt idx="40">
                  <c:v>6.1518412431499998</c:v>
                </c:pt>
                <c:pt idx="41">
                  <c:v>1.519013573749</c:v>
                </c:pt>
                <c:pt idx="42">
                  <c:v>-16.513484939550001</c:v>
                </c:pt>
                <c:pt idx="43">
                  <c:v>-13.802042252647</c:v>
                </c:pt>
                <c:pt idx="44">
                  <c:v>-21.945710700669</c:v>
                </c:pt>
                <c:pt idx="45">
                  <c:v>2.798725080973</c:v>
                </c:pt>
                <c:pt idx="46">
                  <c:v>14.375547385077001</c:v>
                </c:pt>
                <c:pt idx="47">
                  <c:v>2.0917544013090001</c:v>
                </c:pt>
                <c:pt idx="48">
                  <c:v>4.1860987347079996</c:v>
                </c:pt>
                <c:pt idx="49">
                  <c:v>5.1466873133600002</c:v>
                </c:pt>
                <c:pt idx="50">
                  <c:v>9.1418732664239997</c:v>
                </c:pt>
                <c:pt idx="51">
                  <c:v>-7.5652850162269996</c:v>
                </c:pt>
                <c:pt idx="52">
                  <c:v>-5.9169460604630002</c:v>
                </c:pt>
                <c:pt idx="53">
                  <c:v>-1.0693043792479999</c:v>
                </c:pt>
                <c:pt idx="54">
                  <c:v>4.7695685165709998</c:v>
                </c:pt>
                <c:pt idx="55">
                  <c:v>4.4290734414499999</c:v>
                </c:pt>
                <c:pt idx="56">
                  <c:v>11.219603959835</c:v>
                </c:pt>
                <c:pt idx="57">
                  <c:v>1.4586765272060001</c:v>
                </c:pt>
                <c:pt idx="58">
                  <c:v>-1.52096040733</c:v>
                </c:pt>
                <c:pt idx="59">
                  <c:v>11.524374253395001</c:v>
                </c:pt>
                <c:pt idx="60">
                  <c:v>1.546908737851</c:v>
                </c:pt>
                <c:pt idx="61">
                  <c:v>-4.4684297000440001</c:v>
                </c:pt>
                <c:pt idx="62">
                  <c:v>-7.6368127671970001</c:v>
                </c:pt>
                <c:pt idx="63">
                  <c:v>-2.1860445683140002</c:v>
                </c:pt>
                <c:pt idx="64">
                  <c:v>-4.4263132011500002</c:v>
                </c:pt>
                <c:pt idx="65">
                  <c:v>-15.701409527005</c:v>
                </c:pt>
                <c:pt idx="66">
                  <c:v>1.3222693440690001</c:v>
                </c:pt>
                <c:pt idx="67">
                  <c:v>-2.5812376511330002</c:v>
                </c:pt>
                <c:pt idx="68">
                  <c:v>-14.517797336955001</c:v>
                </c:pt>
                <c:pt idx="69">
                  <c:v>1.328006921699</c:v>
                </c:pt>
                <c:pt idx="70">
                  <c:v>-12.163185790855</c:v>
                </c:pt>
                <c:pt idx="71">
                  <c:v>-0.707733082485</c:v>
                </c:pt>
                <c:pt idx="72">
                  <c:v>8.184325045345</c:v>
                </c:pt>
                <c:pt idx="73">
                  <c:v>8.2069810284209996</c:v>
                </c:pt>
                <c:pt idx="74">
                  <c:v>-0.305126970178</c:v>
                </c:pt>
                <c:pt idx="75">
                  <c:v>0.75633303449900002</c:v>
                </c:pt>
                <c:pt idx="76">
                  <c:v>-13.447659999937001</c:v>
                </c:pt>
                <c:pt idx="77">
                  <c:v>-3.4848531932750002</c:v>
                </c:pt>
                <c:pt idx="78">
                  <c:v>-6.0711333834780001</c:v>
                </c:pt>
                <c:pt idx="79">
                  <c:v>-4.4883460700960001</c:v>
                </c:pt>
                <c:pt idx="80">
                  <c:v>-12.034294847986001</c:v>
                </c:pt>
                <c:pt idx="81">
                  <c:v>-15.561920486742</c:v>
                </c:pt>
                <c:pt idx="82">
                  <c:v>-6.4683465405830001</c:v>
                </c:pt>
                <c:pt idx="83">
                  <c:v>-14.966037355431</c:v>
                </c:pt>
                <c:pt idx="84">
                  <c:v>-17.940834756383001</c:v>
                </c:pt>
                <c:pt idx="85">
                  <c:v>-18.713233923661999</c:v>
                </c:pt>
                <c:pt idx="86">
                  <c:v>-7.3292024099780004</c:v>
                </c:pt>
                <c:pt idx="87">
                  <c:v>-32.308782448472002</c:v>
                </c:pt>
                <c:pt idx="88">
                  <c:v>-12.293806183996001</c:v>
                </c:pt>
                <c:pt idx="89">
                  <c:v>8.4633790723489994</c:v>
                </c:pt>
                <c:pt idx="90">
                  <c:v>-18.052056303448001</c:v>
                </c:pt>
                <c:pt idx="91">
                  <c:v>-12.482971427286</c:v>
                </c:pt>
                <c:pt idx="92">
                  <c:v>-6.826449289168</c:v>
                </c:pt>
                <c:pt idx="93">
                  <c:v>-7.0492796625430003</c:v>
                </c:pt>
                <c:pt idx="94">
                  <c:v>-0.92029380626299995</c:v>
                </c:pt>
              </c:numCache>
            </c:numRef>
          </c:val>
          <c:extLst>
            <c:ext xmlns:c16="http://schemas.microsoft.com/office/drawing/2014/chart" uri="{C3380CC4-5D6E-409C-BE32-E72D297353CC}">
              <c16:uniqueId val="{00000010-26F1-4A4D-A91E-6FAEBC36441D}"/>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'F96'!$D$5</c:f>
              <c:strCache>
                <c:ptCount val="1"/>
                <c:pt idx="0">
                  <c:v>Variación promedio</c:v>
                </c:pt>
              </c:strCache>
            </c:strRef>
          </c:tx>
          <c:spPr>
            <a:ln w="28575" cap="rnd">
              <a:solidFill>
                <a:srgbClr val="B69630"/>
              </a:solidFill>
              <a:round/>
            </a:ln>
            <a:effectLst/>
          </c:spPr>
          <c:marker>
            <c:symbol val="none"/>
          </c:marker>
          <c:cat>
            <c:multiLvlStrRef>
              <c:f>'F96'!$A$6:$B$100</c:f>
              <c:multiLvlStrCache>
                <c:ptCount val="9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lvl>
                <c:lvl>
                  <c:pt idx="0">
                    <c:v>2013</c:v>
                  </c:pt>
                  <c:pt idx="12">
                    <c:v>2014</c:v>
                  </c:pt>
                  <c:pt idx="24">
                    <c:v>2015</c:v>
                  </c:pt>
                  <c:pt idx="36">
                    <c:v>2016</c:v>
                  </c:pt>
                  <c:pt idx="48">
                    <c:v>2017</c:v>
                  </c:pt>
                  <c:pt idx="60">
                    <c:v>2018</c:v>
                  </c:pt>
                  <c:pt idx="72">
                    <c:v>2019</c:v>
                  </c:pt>
                  <c:pt idx="84">
                    <c:v>2020</c:v>
                  </c:pt>
                </c:lvl>
              </c:multiLvlStrCache>
            </c:multiLvlStrRef>
          </c:cat>
          <c:val>
            <c:numRef>
              <c:f>'F96'!$D$6:$D$100</c:f>
              <c:numCache>
                <c:formatCode>0.0</c:formatCode>
                <c:ptCount val="95"/>
                <c:pt idx="0">
                  <c:v>1.2790311406097501</c:v>
                </c:pt>
                <c:pt idx="1">
                  <c:v>1.8881034606392499</c:v>
                </c:pt>
                <c:pt idx="2">
                  <c:v>0.972399960895583</c:v>
                </c:pt>
                <c:pt idx="3">
                  <c:v>1.77778258980017</c:v>
                </c:pt>
                <c:pt idx="4">
                  <c:v>1.78372160590175</c:v>
                </c:pt>
                <c:pt idx="5">
                  <c:v>1.9223400702601701</c:v>
                </c:pt>
                <c:pt idx="6">
                  <c:v>0.25304094495024998</c:v>
                </c:pt>
                <c:pt idx="7">
                  <c:v>-0.78127395659941701</c:v>
                </c:pt>
                <c:pt idx="8">
                  <c:v>-2.0506044655325</c:v>
                </c:pt>
                <c:pt idx="9">
                  <c:v>-1.44556119996833</c:v>
                </c:pt>
                <c:pt idx="10">
                  <c:v>-1.2132818222241699</c:v>
                </c:pt>
                <c:pt idx="11">
                  <c:v>-0.80732894866424998</c:v>
                </c:pt>
                <c:pt idx="12">
                  <c:v>-1.12942135409608</c:v>
                </c:pt>
                <c:pt idx="13">
                  <c:v>-2.922281744497</c:v>
                </c:pt>
                <c:pt idx="14">
                  <c:v>-2.8517043700875799</c:v>
                </c:pt>
                <c:pt idx="15">
                  <c:v>-3.3903371356497498</c:v>
                </c:pt>
                <c:pt idx="16">
                  <c:v>-3.6367599523833301</c:v>
                </c:pt>
                <c:pt idx="17">
                  <c:v>-3.0132595819620001</c:v>
                </c:pt>
                <c:pt idx="18">
                  <c:v>-2.4516480631683302</c:v>
                </c:pt>
                <c:pt idx="19">
                  <c:v>-2.3961204780929202</c:v>
                </c:pt>
                <c:pt idx="20">
                  <c:v>-2.40047133433358</c:v>
                </c:pt>
                <c:pt idx="21">
                  <c:v>-2.8360956714836698</c:v>
                </c:pt>
                <c:pt idx="22">
                  <c:v>-2.9052659564808301</c:v>
                </c:pt>
                <c:pt idx="23">
                  <c:v>-3.0874603358231698</c:v>
                </c:pt>
                <c:pt idx="24">
                  <c:v>-1.9814844959329201</c:v>
                </c:pt>
                <c:pt idx="25">
                  <c:v>-1.78557439796958</c:v>
                </c:pt>
                <c:pt idx="26">
                  <c:v>-2.6027439925884202</c:v>
                </c:pt>
                <c:pt idx="27">
                  <c:v>-2.66016919796267</c:v>
                </c:pt>
                <c:pt idx="28">
                  <c:v>-2.6000005042216698</c:v>
                </c:pt>
                <c:pt idx="29">
                  <c:v>-2.5604832116415799</c:v>
                </c:pt>
                <c:pt idx="30">
                  <c:v>-4.9451834491000199E-2</c:v>
                </c:pt>
                <c:pt idx="31">
                  <c:v>2.4123864220751701</c:v>
                </c:pt>
                <c:pt idx="32">
                  <c:v>8.2366645518257506</c:v>
                </c:pt>
                <c:pt idx="33">
                  <c:v>8.6463795791264193</c:v>
                </c:pt>
                <c:pt idx="34">
                  <c:v>9.7102842557969193</c:v>
                </c:pt>
                <c:pt idx="35">
                  <c:v>10.4921427921216</c:v>
                </c:pt>
                <c:pt idx="36">
                  <c:v>11.979477972041201</c:v>
                </c:pt>
                <c:pt idx="37">
                  <c:v>14.5871753076466</c:v>
                </c:pt>
                <c:pt idx="38">
                  <c:v>16.527933115462002</c:v>
                </c:pt>
                <c:pt idx="39">
                  <c:v>17.554970107184499</c:v>
                </c:pt>
                <c:pt idx="40">
                  <c:v>17.900861904487599</c:v>
                </c:pt>
                <c:pt idx="41">
                  <c:v>17.384271303329299</c:v>
                </c:pt>
                <c:pt idx="42">
                  <c:v>13.863078975000001</c:v>
                </c:pt>
                <c:pt idx="43">
                  <c:v>10.5455638050134</c:v>
                </c:pt>
                <c:pt idx="44">
                  <c:v>3.5180955883119198</c:v>
                </c:pt>
                <c:pt idx="45">
                  <c:v>3.52951551750717</c:v>
                </c:pt>
                <c:pt idx="46">
                  <c:v>4.0833912736263303</c:v>
                </c:pt>
                <c:pt idx="47">
                  <c:v>3.6384026084585801</c:v>
                </c:pt>
                <c:pt idx="48">
                  <c:v>2.2413131561589199</c:v>
                </c:pt>
                <c:pt idx="49">
                  <c:v>0.78141884337050005</c:v>
                </c:pt>
                <c:pt idx="50">
                  <c:v>0.32114411750758298</c:v>
                </c:pt>
                <c:pt idx="51">
                  <c:v>-1.20124849252858</c:v>
                </c:pt>
                <c:pt idx="52">
                  <c:v>-2.2069807678296698</c:v>
                </c:pt>
                <c:pt idx="53">
                  <c:v>-2.4226739305794198</c:v>
                </c:pt>
                <c:pt idx="54">
                  <c:v>-0.64908614256933295</c:v>
                </c:pt>
                <c:pt idx="55">
                  <c:v>0.87017349860541704</c:v>
                </c:pt>
                <c:pt idx="56">
                  <c:v>3.6339497203140798</c:v>
                </c:pt>
                <c:pt idx="57">
                  <c:v>3.52227900750017</c:v>
                </c:pt>
                <c:pt idx="58">
                  <c:v>2.19757002479958</c:v>
                </c:pt>
                <c:pt idx="59">
                  <c:v>2.98362167914008</c:v>
                </c:pt>
                <c:pt idx="60">
                  <c:v>2.7636891794020002</c:v>
                </c:pt>
                <c:pt idx="61">
                  <c:v>1.9624294282850001</c:v>
                </c:pt>
                <c:pt idx="62">
                  <c:v>0.56420559214991695</c:v>
                </c:pt>
                <c:pt idx="63">
                  <c:v>1.012475629476</c:v>
                </c:pt>
                <c:pt idx="64">
                  <c:v>1.1366950344187501</c:v>
                </c:pt>
                <c:pt idx="65">
                  <c:v>-8.2647061227666602E-2</c:v>
                </c:pt>
                <c:pt idx="66">
                  <c:v>-0.36992199226950001</c:v>
                </c:pt>
                <c:pt idx="67">
                  <c:v>-0.95411458331808296</c:v>
                </c:pt>
                <c:pt idx="68">
                  <c:v>-3.0988980247172502</c:v>
                </c:pt>
                <c:pt idx="69">
                  <c:v>-3.1097871585095</c:v>
                </c:pt>
                <c:pt idx="70">
                  <c:v>-3.9966392738032499</c:v>
                </c:pt>
                <c:pt idx="71">
                  <c:v>-5.0159815517932502</c:v>
                </c:pt>
                <c:pt idx="72">
                  <c:v>-4.4628635261687499</c:v>
                </c:pt>
                <c:pt idx="73">
                  <c:v>-3.4065792987966699</c:v>
                </c:pt>
                <c:pt idx="74">
                  <c:v>-2.79560548237842</c:v>
                </c:pt>
                <c:pt idx="75">
                  <c:v>-2.55040734881067</c:v>
                </c:pt>
                <c:pt idx="76">
                  <c:v>-3.3021862487095799</c:v>
                </c:pt>
                <c:pt idx="77">
                  <c:v>-2.28413988756542</c:v>
                </c:pt>
                <c:pt idx="78">
                  <c:v>-2.9002567815276699</c:v>
                </c:pt>
                <c:pt idx="79">
                  <c:v>-3.0591824831079202</c:v>
                </c:pt>
                <c:pt idx="80">
                  <c:v>-2.8522239423604998</c:v>
                </c:pt>
                <c:pt idx="81">
                  <c:v>-4.2597178930639199</c:v>
                </c:pt>
                <c:pt idx="82">
                  <c:v>-3.7851479555412499</c:v>
                </c:pt>
                <c:pt idx="83">
                  <c:v>-4.9733399782867496</c:v>
                </c:pt>
                <c:pt idx="84">
                  <c:v>-7.1504366284307501</c:v>
                </c:pt>
                <c:pt idx="85">
                  <c:v>-9.3937878744376704</c:v>
                </c:pt>
                <c:pt idx="86">
                  <c:v>-9.9791274944210002</c:v>
                </c:pt>
                <c:pt idx="87">
                  <c:v>-12.7345537846686</c:v>
                </c:pt>
                <c:pt idx="88">
                  <c:v>-12.6383993000068</c:v>
                </c:pt>
                <c:pt idx="89">
                  <c:v>-11.642713277871501</c:v>
                </c:pt>
                <c:pt idx="90">
                  <c:v>-12.641123521202299</c:v>
                </c:pt>
                <c:pt idx="91">
                  <c:v>-13.3073423009682</c:v>
                </c:pt>
                <c:pt idx="92">
                  <c:v>-12.8733551710667</c:v>
                </c:pt>
                <c:pt idx="93">
                  <c:v>-12.1639684357168</c:v>
                </c:pt>
                <c:pt idx="94">
                  <c:v>-11.7016307078568</c:v>
                </c:pt>
              </c:numCache>
            </c:numRef>
          </c:val>
          <c:smooth val="0"/>
          <c:extLst>
            <c:ext xmlns:c16="http://schemas.microsoft.com/office/drawing/2014/chart" uri="{C3380CC4-5D6E-409C-BE32-E72D297353CC}">
              <c16:uniqueId val="{00000011-26F1-4A4D-A91E-6FAEBC36441D}"/>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4" Type="http://schemas.openxmlformats.org/officeDocument/2006/relationships/chart" Target="../charts/chart7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06.xml"/></Relationships>
</file>

<file path=xl/drawings/drawing1.xml><?xml version="1.0" encoding="utf-8"?>
<xdr:wsDr xmlns:xdr="http://schemas.openxmlformats.org/drawingml/2006/spreadsheetDrawing" xmlns:a="http://schemas.openxmlformats.org/drawingml/2006/main">
  <xdr:twoCellAnchor>
    <xdr:from>
      <xdr:col>6</xdr:col>
      <xdr:colOff>352425</xdr:colOff>
      <xdr:row>3</xdr:row>
      <xdr:rowOff>66675</xdr:rowOff>
    </xdr:from>
    <xdr:to>
      <xdr:col>14</xdr:col>
      <xdr:colOff>123825</xdr:colOff>
      <xdr:row>28</xdr:row>
      <xdr:rowOff>85724</xdr:rowOff>
    </xdr:to>
    <xdr:graphicFrame macro="">
      <xdr:nvGraphicFramePr>
        <xdr:cNvPr id="2" name="2 Gráfico">
          <a:extLst>
            <a:ext uri="{FF2B5EF4-FFF2-40B4-BE49-F238E27FC236}">
              <a16:creationId xmlns:a16="http://schemas.microsoft.com/office/drawing/2014/main" id="{57350A63-0BC6-4241-A4E2-B82184657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684119</xdr:colOff>
      <xdr:row>4</xdr:row>
      <xdr:rowOff>93009</xdr:rowOff>
    </xdr:from>
    <xdr:to>
      <xdr:col>13</xdr:col>
      <xdr:colOff>684119</xdr:colOff>
      <xdr:row>18</xdr:row>
      <xdr:rowOff>169209</xdr:rowOff>
    </xdr:to>
    <xdr:graphicFrame macro="">
      <xdr:nvGraphicFramePr>
        <xdr:cNvPr id="2" name="Gráfico 1">
          <a:extLst>
            <a:ext uri="{FF2B5EF4-FFF2-40B4-BE49-F238E27FC236}">
              <a16:creationId xmlns:a16="http://schemas.microsoft.com/office/drawing/2014/main" id="{030415EF-28DA-4D91-A1B2-70DEB1118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566458</xdr:colOff>
      <xdr:row>20</xdr:row>
      <xdr:rowOff>26333</xdr:rowOff>
    </xdr:from>
    <xdr:to>
      <xdr:col>13</xdr:col>
      <xdr:colOff>566458</xdr:colOff>
      <xdr:row>34</xdr:row>
      <xdr:rowOff>102533</xdr:rowOff>
    </xdr:to>
    <xdr:graphicFrame macro="">
      <xdr:nvGraphicFramePr>
        <xdr:cNvPr id="3" name="Gráfico 2">
          <a:extLst>
            <a:ext uri="{FF2B5EF4-FFF2-40B4-BE49-F238E27FC236}">
              <a16:creationId xmlns:a16="http://schemas.microsoft.com/office/drawing/2014/main" id="{765A65D8-118B-46F6-B650-BF4C79DFC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53229</xdr:colOff>
      <xdr:row>4</xdr:row>
      <xdr:rowOff>128307</xdr:rowOff>
    </xdr:from>
    <xdr:to>
      <xdr:col>20</xdr:col>
      <xdr:colOff>53229</xdr:colOff>
      <xdr:row>19</xdr:row>
      <xdr:rowOff>14007</xdr:rowOff>
    </xdr:to>
    <xdr:graphicFrame macro="">
      <xdr:nvGraphicFramePr>
        <xdr:cNvPr id="4" name="Gráfico 3">
          <a:extLst>
            <a:ext uri="{FF2B5EF4-FFF2-40B4-BE49-F238E27FC236}">
              <a16:creationId xmlns:a16="http://schemas.microsoft.com/office/drawing/2014/main" id="{AAE636B3-BAF4-4804-BC6B-0AB5FF601C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33</xdr:row>
      <xdr:rowOff>171450</xdr:rowOff>
    </xdr:to>
    <xdr:graphicFrame macro="">
      <xdr:nvGraphicFramePr>
        <xdr:cNvPr id="2" name="Gráfico 1">
          <a:extLst>
            <a:ext uri="{FF2B5EF4-FFF2-40B4-BE49-F238E27FC236}">
              <a16:creationId xmlns:a16="http://schemas.microsoft.com/office/drawing/2014/main" id="{FCBD3764-4237-4DFF-95FC-4DC54D417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33</xdr:row>
      <xdr:rowOff>171450</xdr:rowOff>
    </xdr:to>
    <xdr:graphicFrame macro="">
      <xdr:nvGraphicFramePr>
        <xdr:cNvPr id="2" name="Gráfico 1">
          <a:extLst>
            <a:ext uri="{FF2B5EF4-FFF2-40B4-BE49-F238E27FC236}">
              <a16:creationId xmlns:a16="http://schemas.microsoft.com/office/drawing/2014/main" id="{E5A75C23-C009-4983-AA4D-307E538E6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458470</xdr:colOff>
      <xdr:row>28</xdr:row>
      <xdr:rowOff>36576</xdr:rowOff>
    </xdr:to>
    <xdr:graphicFrame macro="">
      <xdr:nvGraphicFramePr>
        <xdr:cNvPr id="2" name="Gráfico 1">
          <a:extLst>
            <a:ext uri="{FF2B5EF4-FFF2-40B4-BE49-F238E27FC236}">
              <a16:creationId xmlns:a16="http://schemas.microsoft.com/office/drawing/2014/main" id="{2BA5F592-8838-4AAB-B5D3-6B7B07A9F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458470</xdr:colOff>
      <xdr:row>31</xdr:row>
      <xdr:rowOff>77216</xdr:rowOff>
    </xdr:to>
    <xdr:graphicFrame macro="">
      <xdr:nvGraphicFramePr>
        <xdr:cNvPr id="2" name="Gráfico 1">
          <a:extLst>
            <a:ext uri="{FF2B5EF4-FFF2-40B4-BE49-F238E27FC236}">
              <a16:creationId xmlns:a16="http://schemas.microsoft.com/office/drawing/2014/main" id="{F9A3F3D8-64CF-4584-8AF3-A7F0B26AC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CCCDA2E6-9CDE-40A8-BBFC-118D24FDA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35163070-93AE-4EDB-A1DD-3B6024138C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0A286164-E90F-4374-B052-38D61FFC70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5CC8A2D7-F544-4B01-9088-83723B739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30</xdr:row>
      <xdr:rowOff>87630</xdr:rowOff>
    </xdr:to>
    <xdr:graphicFrame macro="">
      <xdr:nvGraphicFramePr>
        <xdr:cNvPr id="2" name="Gráfico 1">
          <a:extLst>
            <a:ext uri="{FF2B5EF4-FFF2-40B4-BE49-F238E27FC236}">
              <a16:creationId xmlns:a16="http://schemas.microsoft.com/office/drawing/2014/main" id="{8CFDA87C-778D-4847-803D-D9C7F1404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D4EF04E9-69A1-41DF-AA88-0B43E7EBC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647700</xdr:colOff>
      <xdr:row>6</xdr:row>
      <xdr:rowOff>114300</xdr:rowOff>
    </xdr:from>
    <xdr:to>
      <xdr:col>9</xdr:col>
      <xdr:colOff>647700</xdr:colOff>
      <xdr:row>21</xdr:row>
      <xdr:rowOff>0</xdr:rowOff>
    </xdr:to>
    <xdr:graphicFrame macro="">
      <xdr:nvGraphicFramePr>
        <xdr:cNvPr id="2" name="Gráfico 1">
          <a:extLst>
            <a:ext uri="{FF2B5EF4-FFF2-40B4-BE49-F238E27FC236}">
              <a16:creationId xmlns:a16="http://schemas.microsoft.com/office/drawing/2014/main" id="{614FB682-69A9-4137-8045-A13364C0E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445770</xdr:colOff>
      <xdr:row>24</xdr:row>
      <xdr:rowOff>1270</xdr:rowOff>
    </xdr:to>
    <xdr:graphicFrame macro="">
      <xdr:nvGraphicFramePr>
        <xdr:cNvPr id="2" name="Gráfico 1">
          <a:extLst>
            <a:ext uri="{FF2B5EF4-FFF2-40B4-BE49-F238E27FC236}">
              <a16:creationId xmlns:a16="http://schemas.microsoft.com/office/drawing/2014/main" id="{F7B606A7-D865-4FEC-A024-03170D9B4B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30</xdr:row>
      <xdr:rowOff>87630</xdr:rowOff>
    </xdr:to>
    <xdr:graphicFrame macro="">
      <xdr:nvGraphicFramePr>
        <xdr:cNvPr id="2" name="Gráfico 1">
          <a:extLst>
            <a:ext uri="{FF2B5EF4-FFF2-40B4-BE49-F238E27FC236}">
              <a16:creationId xmlns:a16="http://schemas.microsoft.com/office/drawing/2014/main" id="{11CD4BBA-04D2-4606-A6FB-2A1E0F53BB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6</xdr:col>
      <xdr:colOff>152400</xdr:colOff>
      <xdr:row>1</xdr:row>
      <xdr:rowOff>63500</xdr:rowOff>
    </xdr:from>
    <xdr:to>
      <xdr:col>12</xdr:col>
      <xdr:colOff>304800</xdr:colOff>
      <xdr:row>34</xdr:row>
      <xdr:rowOff>127000</xdr:rowOff>
    </xdr:to>
    <xdr:graphicFrame macro="">
      <xdr:nvGraphicFramePr>
        <xdr:cNvPr id="2" name="Gráfico 1">
          <a:extLst>
            <a:ext uri="{FF2B5EF4-FFF2-40B4-BE49-F238E27FC236}">
              <a16:creationId xmlns:a16="http://schemas.microsoft.com/office/drawing/2014/main" id="{00F0664B-CD93-446D-86C5-B2F37C9D2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6</xdr:col>
      <xdr:colOff>152400</xdr:colOff>
      <xdr:row>1</xdr:row>
      <xdr:rowOff>63500</xdr:rowOff>
    </xdr:from>
    <xdr:to>
      <xdr:col>12</xdr:col>
      <xdr:colOff>304800</xdr:colOff>
      <xdr:row>34</xdr:row>
      <xdr:rowOff>127000</xdr:rowOff>
    </xdr:to>
    <xdr:graphicFrame macro="">
      <xdr:nvGraphicFramePr>
        <xdr:cNvPr id="2" name="Gráfico 1">
          <a:extLst>
            <a:ext uri="{FF2B5EF4-FFF2-40B4-BE49-F238E27FC236}">
              <a16:creationId xmlns:a16="http://schemas.microsoft.com/office/drawing/2014/main" id="{EF2E0C35-7203-42CC-818A-500B60C83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6</xdr:col>
      <xdr:colOff>152400</xdr:colOff>
      <xdr:row>1</xdr:row>
      <xdr:rowOff>63500</xdr:rowOff>
    </xdr:from>
    <xdr:to>
      <xdr:col>12</xdr:col>
      <xdr:colOff>304800</xdr:colOff>
      <xdr:row>34</xdr:row>
      <xdr:rowOff>127000</xdr:rowOff>
    </xdr:to>
    <xdr:graphicFrame macro="">
      <xdr:nvGraphicFramePr>
        <xdr:cNvPr id="2" name="Gráfico 1">
          <a:extLst>
            <a:ext uri="{FF2B5EF4-FFF2-40B4-BE49-F238E27FC236}">
              <a16:creationId xmlns:a16="http://schemas.microsoft.com/office/drawing/2014/main" id="{2C1CA878-A7BF-4021-AA85-A8882B86F7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6</xdr:col>
      <xdr:colOff>152400</xdr:colOff>
      <xdr:row>5</xdr:row>
      <xdr:rowOff>63500</xdr:rowOff>
    </xdr:from>
    <xdr:to>
      <xdr:col>12</xdr:col>
      <xdr:colOff>304800</xdr:colOff>
      <xdr:row>38</xdr:row>
      <xdr:rowOff>127000</xdr:rowOff>
    </xdr:to>
    <xdr:graphicFrame macro="">
      <xdr:nvGraphicFramePr>
        <xdr:cNvPr id="2" name="Gráfico 1">
          <a:extLst>
            <a:ext uri="{FF2B5EF4-FFF2-40B4-BE49-F238E27FC236}">
              <a16:creationId xmlns:a16="http://schemas.microsoft.com/office/drawing/2014/main" id="{F5E90F1A-0A3E-4DD9-9AAC-EB96CEE65A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10</xdr:col>
      <xdr:colOff>0</xdr:colOff>
      <xdr:row>5</xdr:row>
      <xdr:rowOff>0</xdr:rowOff>
    </xdr:from>
    <xdr:to>
      <xdr:col>20</xdr:col>
      <xdr:colOff>485775</xdr:colOff>
      <xdr:row>25</xdr:row>
      <xdr:rowOff>20828</xdr:rowOff>
    </xdr:to>
    <xdr:graphicFrame macro="">
      <xdr:nvGraphicFramePr>
        <xdr:cNvPr id="2" name="Chart 5">
          <a:extLst>
            <a:ext uri="{FF2B5EF4-FFF2-40B4-BE49-F238E27FC236}">
              <a16:creationId xmlns:a16="http://schemas.microsoft.com/office/drawing/2014/main" id="{FB169A8E-518C-4B4A-B17C-3448DA768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6</xdr:col>
      <xdr:colOff>0</xdr:colOff>
      <xdr:row>6</xdr:row>
      <xdr:rowOff>0</xdr:rowOff>
    </xdr:from>
    <xdr:to>
      <xdr:col>13</xdr:col>
      <xdr:colOff>409194</xdr:colOff>
      <xdr:row>31</xdr:row>
      <xdr:rowOff>164846</xdr:rowOff>
    </xdr:to>
    <xdr:graphicFrame macro="">
      <xdr:nvGraphicFramePr>
        <xdr:cNvPr id="2" name="Gráfico 1">
          <a:extLst>
            <a:ext uri="{FF2B5EF4-FFF2-40B4-BE49-F238E27FC236}">
              <a16:creationId xmlns:a16="http://schemas.microsoft.com/office/drawing/2014/main" id="{686E59C5-5513-4F92-8EA9-1881DF179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6</xdr:col>
      <xdr:colOff>0</xdr:colOff>
      <xdr:row>6</xdr:row>
      <xdr:rowOff>0</xdr:rowOff>
    </xdr:from>
    <xdr:to>
      <xdr:col>13</xdr:col>
      <xdr:colOff>639699</xdr:colOff>
      <xdr:row>35</xdr:row>
      <xdr:rowOff>171450</xdr:rowOff>
    </xdr:to>
    <xdr:graphicFrame macro="">
      <xdr:nvGraphicFramePr>
        <xdr:cNvPr id="2" name="Gráfico 1">
          <a:extLst>
            <a:ext uri="{FF2B5EF4-FFF2-40B4-BE49-F238E27FC236}">
              <a16:creationId xmlns:a16="http://schemas.microsoft.com/office/drawing/2014/main" id="{FCB3EB54-DFD5-4E34-9528-04590B100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6</xdr:col>
      <xdr:colOff>0</xdr:colOff>
      <xdr:row>5</xdr:row>
      <xdr:rowOff>0</xdr:rowOff>
    </xdr:from>
    <xdr:to>
      <xdr:col>13</xdr:col>
      <xdr:colOff>609219</xdr:colOff>
      <xdr:row>34</xdr:row>
      <xdr:rowOff>177165</xdr:rowOff>
    </xdr:to>
    <xdr:graphicFrame macro="">
      <xdr:nvGraphicFramePr>
        <xdr:cNvPr id="2" name="Gráfico 1">
          <a:extLst>
            <a:ext uri="{FF2B5EF4-FFF2-40B4-BE49-F238E27FC236}">
              <a16:creationId xmlns:a16="http://schemas.microsoft.com/office/drawing/2014/main" id="{1760F68A-D819-43FC-8F72-8753E94B92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485775</xdr:colOff>
      <xdr:row>4</xdr:row>
      <xdr:rowOff>38100</xdr:rowOff>
    </xdr:from>
    <xdr:to>
      <xdr:col>10</xdr:col>
      <xdr:colOff>581025</xdr:colOff>
      <xdr:row>18</xdr:row>
      <xdr:rowOff>114300</xdr:rowOff>
    </xdr:to>
    <xdr:graphicFrame macro="">
      <xdr:nvGraphicFramePr>
        <xdr:cNvPr id="2" name="Gráfico 1">
          <a:extLst>
            <a:ext uri="{FF2B5EF4-FFF2-40B4-BE49-F238E27FC236}">
              <a16:creationId xmlns:a16="http://schemas.microsoft.com/office/drawing/2014/main" id="{4DBF5D6D-4A8C-4779-A5EB-408ADB915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3</xdr:col>
      <xdr:colOff>428625</xdr:colOff>
      <xdr:row>4</xdr:row>
      <xdr:rowOff>171450</xdr:rowOff>
    </xdr:from>
    <xdr:to>
      <xdr:col>13</xdr:col>
      <xdr:colOff>28575</xdr:colOff>
      <xdr:row>15</xdr:row>
      <xdr:rowOff>28574</xdr:rowOff>
    </xdr:to>
    <xdr:graphicFrame macro="">
      <xdr:nvGraphicFramePr>
        <xdr:cNvPr id="2" name="1 Gráfico">
          <a:extLst>
            <a:ext uri="{FF2B5EF4-FFF2-40B4-BE49-F238E27FC236}">
              <a16:creationId xmlns:a16="http://schemas.microsoft.com/office/drawing/2014/main" id="{8D2AF1A5-CB92-4AFF-980A-98EC12456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3</xdr:col>
      <xdr:colOff>657225</xdr:colOff>
      <xdr:row>5</xdr:row>
      <xdr:rowOff>66675</xdr:rowOff>
    </xdr:from>
    <xdr:to>
      <xdr:col>13</xdr:col>
      <xdr:colOff>257175</xdr:colOff>
      <xdr:row>14</xdr:row>
      <xdr:rowOff>180975</xdr:rowOff>
    </xdr:to>
    <xdr:graphicFrame macro="">
      <xdr:nvGraphicFramePr>
        <xdr:cNvPr id="2" name="1 Gráfico">
          <a:extLst>
            <a:ext uri="{FF2B5EF4-FFF2-40B4-BE49-F238E27FC236}">
              <a16:creationId xmlns:a16="http://schemas.microsoft.com/office/drawing/2014/main" id="{44C67995-56A9-4229-BB23-F1CFA8A05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3</xdr:col>
      <xdr:colOff>523875</xdr:colOff>
      <xdr:row>4</xdr:row>
      <xdr:rowOff>133350</xdr:rowOff>
    </xdr:from>
    <xdr:to>
      <xdr:col>13</xdr:col>
      <xdr:colOff>123825</xdr:colOff>
      <xdr:row>15</xdr:row>
      <xdr:rowOff>19049</xdr:rowOff>
    </xdr:to>
    <xdr:graphicFrame macro="">
      <xdr:nvGraphicFramePr>
        <xdr:cNvPr id="2" name="1 Gráfico">
          <a:extLst>
            <a:ext uri="{FF2B5EF4-FFF2-40B4-BE49-F238E27FC236}">
              <a16:creationId xmlns:a16="http://schemas.microsoft.com/office/drawing/2014/main" id="{BE7D21E2-7642-43D7-B03E-83A7B8974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3</xdr:col>
      <xdr:colOff>533400</xdr:colOff>
      <xdr:row>5</xdr:row>
      <xdr:rowOff>85725</xdr:rowOff>
    </xdr:from>
    <xdr:to>
      <xdr:col>13</xdr:col>
      <xdr:colOff>133350</xdr:colOff>
      <xdr:row>15</xdr:row>
      <xdr:rowOff>28575</xdr:rowOff>
    </xdr:to>
    <xdr:graphicFrame macro="">
      <xdr:nvGraphicFramePr>
        <xdr:cNvPr id="2" name="1 Gráfico">
          <a:extLst>
            <a:ext uri="{FF2B5EF4-FFF2-40B4-BE49-F238E27FC236}">
              <a16:creationId xmlns:a16="http://schemas.microsoft.com/office/drawing/2014/main" id="{7827B5B8-31CD-45B7-AFED-91C3EBD0DB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4</xdr:col>
      <xdr:colOff>542924</xdr:colOff>
      <xdr:row>4</xdr:row>
      <xdr:rowOff>52386</xdr:rowOff>
    </xdr:from>
    <xdr:to>
      <xdr:col>10</xdr:col>
      <xdr:colOff>542925</xdr:colOff>
      <xdr:row>37</xdr:row>
      <xdr:rowOff>85725</xdr:rowOff>
    </xdr:to>
    <xdr:graphicFrame macro="">
      <xdr:nvGraphicFramePr>
        <xdr:cNvPr id="2" name="1 Gráfico">
          <a:extLst>
            <a:ext uri="{FF2B5EF4-FFF2-40B4-BE49-F238E27FC236}">
              <a16:creationId xmlns:a16="http://schemas.microsoft.com/office/drawing/2014/main" id="{F606DD48-2126-429E-B497-74FE9422E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4</xdr:col>
      <xdr:colOff>371475</xdr:colOff>
      <xdr:row>6</xdr:row>
      <xdr:rowOff>47625</xdr:rowOff>
    </xdr:from>
    <xdr:to>
      <xdr:col>10</xdr:col>
      <xdr:colOff>371476</xdr:colOff>
      <xdr:row>39</xdr:row>
      <xdr:rowOff>80964</xdr:rowOff>
    </xdr:to>
    <xdr:graphicFrame macro="">
      <xdr:nvGraphicFramePr>
        <xdr:cNvPr id="2" name="1 Gráfico">
          <a:extLst>
            <a:ext uri="{FF2B5EF4-FFF2-40B4-BE49-F238E27FC236}">
              <a16:creationId xmlns:a16="http://schemas.microsoft.com/office/drawing/2014/main" id="{5B969565-D604-4C89-A00E-703FA628A4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4</xdr:col>
      <xdr:colOff>742950</xdr:colOff>
      <xdr:row>6</xdr:row>
      <xdr:rowOff>85725</xdr:rowOff>
    </xdr:from>
    <xdr:to>
      <xdr:col>10</xdr:col>
      <xdr:colOff>742951</xdr:colOff>
      <xdr:row>39</xdr:row>
      <xdr:rowOff>119064</xdr:rowOff>
    </xdr:to>
    <xdr:graphicFrame macro="">
      <xdr:nvGraphicFramePr>
        <xdr:cNvPr id="2" name="1 Gráfico">
          <a:extLst>
            <a:ext uri="{FF2B5EF4-FFF2-40B4-BE49-F238E27FC236}">
              <a16:creationId xmlns:a16="http://schemas.microsoft.com/office/drawing/2014/main" id="{FEE18215-8A98-4134-9CB5-65EE61D22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4</xdr:col>
      <xdr:colOff>685800</xdr:colOff>
      <xdr:row>6</xdr:row>
      <xdr:rowOff>47625</xdr:rowOff>
    </xdr:from>
    <xdr:to>
      <xdr:col>10</xdr:col>
      <xdr:colOff>685801</xdr:colOff>
      <xdr:row>39</xdr:row>
      <xdr:rowOff>90489</xdr:rowOff>
    </xdr:to>
    <xdr:graphicFrame macro="">
      <xdr:nvGraphicFramePr>
        <xdr:cNvPr id="2" name="1 Gráfico">
          <a:extLst>
            <a:ext uri="{FF2B5EF4-FFF2-40B4-BE49-F238E27FC236}">
              <a16:creationId xmlns:a16="http://schemas.microsoft.com/office/drawing/2014/main" id="{78A69FC1-C734-46A4-AF11-6CCAF202C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11</xdr:col>
      <xdr:colOff>276225</xdr:colOff>
      <xdr:row>7</xdr:row>
      <xdr:rowOff>19050</xdr:rowOff>
    </xdr:from>
    <xdr:to>
      <xdr:col>16</xdr:col>
      <xdr:colOff>352425</xdr:colOff>
      <xdr:row>21</xdr:row>
      <xdr:rowOff>66676</xdr:rowOff>
    </xdr:to>
    <xdr:graphicFrame macro="">
      <xdr:nvGraphicFramePr>
        <xdr:cNvPr id="2" name="5 Gráfico">
          <a:extLst>
            <a:ext uri="{FF2B5EF4-FFF2-40B4-BE49-F238E27FC236}">
              <a16:creationId xmlns:a16="http://schemas.microsoft.com/office/drawing/2014/main" id="{94F179EF-49C3-48FE-B7A3-877D01C25B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11</xdr:col>
      <xdr:colOff>314325</xdr:colOff>
      <xdr:row>6</xdr:row>
      <xdr:rowOff>147638</xdr:rowOff>
    </xdr:from>
    <xdr:to>
      <xdr:col>16</xdr:col>
      <xdr:colOff>390525</xdr:colOff>
      <xdr:row>22</xdr:row>
      <xdr:rowOff>66676</xdr:rowOff>
    </xdr:to>
    <xdr:graphicFrame macro="">
      <xdr:nvGraphicFramePr>
        <xdr:cNvPr id="2" name="2 Gráfico">
          <a:extLst>
            <a:ext uri="{FF2B5EF4-FFF2-40B4-BE49-F238E27FC236}">
              <a16:creationId xmlns:a16="http://schemas.microsoft.com/office/drawing/2014/main" id="{81A497FE-D0B4-4782-A9A3-282D1F3DF6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409575</xdr:colOff>
      <xdr:row>4</xdr:row>
      <xdr:rowOff>104775</xdr:rowOff>
    </xdr:from>
    <xdr:to>
      <xdr:col>8</xdr:col>
      <xdr:colOff>0</xdr:colOff>
      <xdr:row>18</xdr:row>
      <xdr:rowOff>180975</xdr:rowOff>
    </xdr:to>
    <xdr:graphicFrame macro="">
      <xdr:nvGraphicFramePr>
        <xdr:cNvPr id="2" name="Gráfico 1">
          <a:extLst>
            <a:ext uri="{FF2B5EF4-FFF2-40B4-BE49-F238E27FC236}">
              <a16:creationId xmlns:a16="http://schemas.microsoft.com/office/drawing/2014/main" id="{3FC791DF-9A96-45B9-B77D-DBD05D4ED8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69654756-E2AE-463F-8441-AB1A4EBD0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85710428-7B74-446C-8F95-7C2129C6F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504825</xdr:colOff>
      <xdr:row>8</xdr:row>
      <xdr:rowOff>76199</xdr:rowOff>
    </xdr:from>
    <xdr:to>
      <xdr:col>24</xdr:col>
      <xdr:colOff>352425</xdr:colOff>
      <xdr:row>38</xdr:row>
      <xdr:rowOff>121199</xdr:rowOff>
    </xdr:to>
    <xdr:graphicFrame macro="">
      <xdr:nvGraphicFramePr>
        <xdr:cNvPr id="2" name="Gráfico 1">
          <a:extLst>
            <a:ext uri="{FF2B5EF4-FFF2-40B4-BE49-F238E27FC236}">
              <a16:creationId xmlns:a16="http://schemas.microsoft.com/office/drawing/2014/main" id="{C61435D3-1633-402B-960B-1EFB5492D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523875</xdr:colOff>
      <xdr:row>2</xdr:row>
      <xdr:rowOff>171450</xdr:rowOff>
    </xdr:from>
    <xdr:to>
      <xdr:col>10</xdr:col>
      <xdr:colOff>523875</xdr:colOff>
      <xdr:row>17</xdr:row>
      <xdr:rowOff>57150</xdr:rowOff>
    </xdr:to>
    <xdr:graphicFrame macro="">
      <xdr:nvGraphicFramePr>
        <xdr:cNvPr id="2" name="Gráfico 1">
          <a:extLst>
            <a:ext uri="{FF2B5EF4-FFF2-40B4-BE49-F238E27FC236}">
              <a16:creationId xmlns:a16="http://schemas.microsoft.com/office/drawing/2014/main" id="{51536CB9-D604-4B8E-A861-B2256AC796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425823</xdr:colOff>
      <xdr:row>2</xdr:row>
      <xdr:rowOff>107576</xdr:rowOff>
    </xdr:from>
    <xdr:to>
      <xdr:col>13</xdr:col>
      <xdr:colOff>537882</xdr:colOff>
      <xdr:row>16</xdr:row>
      <xdr:rowOff>183776</xdr:rowOff>
    </xdr:to>
    <xdr:graphicFrame macro="">
      <xdr:nvGraphicFramePr>
        <xdr:cNvPr id="2" name="Gráfico 1">
          <a:extLst>
            <a:ext uri="{FF2B5EF4-FFF2-40B4-BE49-F238E27FC236}">
              <a16:creationId xmlns:a16="http://schemas.microsoft.com/office/drawing/2014/main" id="{9C27B439-CDB5-43B6-BC92-8843A91E7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590550</xdr:colOff>
      <xdr:row>3</xdr:row>
      <xdr:rowOff>85725</xdr:rowOff>
    </xdr:from>
    <xdr:to>
      <xdr:col>11</xdr:col>
      <xdr:colOff>590550</xdr:colOff>
      <xdr:row>17</xdr:row>
      <xdr:rowOff>161925</xdr:rowOff>
    </xdr:to>
    <xdr:graphicFrame macro="">
      <xdr:nvGraphicFramePr>
        <xdr:cNvPr id="2" name="Gráfico 1">
          <a:extLst>
            <a:ext uri="{FF2B5EF4-FFF2-40B4-BE49-F238E27FC236}">
              <a16:creationId xmlns:a16="http://schemas.microsoft.com/office/drawing/2014/main" id="{C7374F0E-5219-4CEC-9087-2DBAACC763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333374</xdr:colOff>
      <xdr:row>1</xdr:row>
      <xdr:rowOff>180975</xdr:rowOff>
    </xdr:from>
    <xdr:to>
      <xdr:col>10</xdr:col>
      <xdr:colOff>571499</xdr:colOff>
      <xdr:row>16</xdr:row>
      <xdr:rowOff>123825</xdr:rowOff>
    </xdr:to>
    <xdr:graphicFrame macro="">
      <xdr:nvGraphicFramePr>
        <xdr:cNvPr id="2" name="Gráfico 1">
          <a:extLst>
            <a:ext uri="{FF2B5EF4-FFF2-40B4-BE49-F238E27FC236}">
              <a16:creationId xmlns:a16="http://schemas.microsoft.com/office/drawing/2014/main" id="{1134FF36-41CB-44B8-8480-D118A35DC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437028</xdr:colOff>
      <xdr:row>5</xdr:row>
      <xdr:rowOff>174812</xdr:rowOff>
    </xdr:from>
    <xdr:to>
      <xdr:col>26</xdr:col>
      <xdr:colOff>336175</xdr:colOff>
      <xdr:row>40</xdr:row>
      <xdr:rowOff>156882</xdr:rowOff>
    </xdr:to>
    <xdr:graphicFrame macro="">
      <xdr:nvGraphicFramePr>
        <xdr:cNvPr id="2" name="Gráfico 1">
          <a:extLst>
            <a:ext uri="{FF2B5EF4-FFF2-40B4-BE49-F238E27FC236}">
              <a16:creationId xmlns:a16="http://schemas.microsoft.com/office/drawing/2014/main" id="{CC391595-581A-497A-9E1F-615345DE65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11</xdr:row>
      <xdr:rowOff>23812</xdr:rowOff>
    </xdr:from>
    <xdr:to>
      <xdr:col>1</xdr:col>
      <xdr:colOff>4581525</xdr:colOff>
      <xdr:row>26</xdr:row>
      <xdr:rowOff>52387</xdr:rowOff>
    </xdr:to>
    <xdr:graphicFrame macro="">
      <xdr:nvGraphicFramePr>
        <xdr:cNvPr id="2" name="Gráfico 1">
          <a:extLst>
            <a:ext uri="{FF2B5EF4-FFF2-40B4-BE49-F238E27FC236}">
              <a16:creationId xmlns:a16="http://schemas.microsoft.com/office/drawing/2014/main" id="{666FF7D2-D549-414E-9CF8-4C9A1B182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276225</xdr:colOff>
      <xdr:row>6</xdr:row>
      <xdr:rowOff>114300</xdr:rowOff>
    </xdr:from>
    <xdr:to>
      <xdr:col>14</xdr:col>
      <xdr:colOff>123825</xdr:colOff>
      <xdr:row>21</xdr:row>
      <xdr:rowOff>0</xdr:rowOff>
    </xdr:to>
    <xdr:graphicFrame macro="">
      <xdr:nvGraphicFramePr>
        <xdr:cNvPr id="2" name="Gráfico 1">
          <a:extLst>
            <a:ext uri="{FF2B5EF4-FFF2-40B4-BE49-F238E27FC236}">
              <a16:creationId xmlns:a16="http://schemas.microsoft.com/office/drawing/2014/main" id="{C1DD18F7-5FBC-4AA8-B95E-FFDDA43CE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xdr:col>
      <xdr:colOff>590550</xdr:colOff>
      <xdr:row>6</xdr:row>
      <xdr:rowOff>114300</xdr:rowOff>
    </xdr:from>
    <xdr:to>
      <xdr:col>9</xdr:col>
      <xdr:colOff>590550</xdr:colOff>
      <xdr:row>21</xdr:row>
      <xdr:rowOff>0</xdr:rowOff>
    </xdr:to>
    <xdr:graphicFrame macro="">
      <xdr:nvGraphicFramePr>
        <xdr:cNvPr id="2" name="Gráfico 1">
          <a:extLst>
            <a:ext uri="{FF2B5EF4-FFF2-40B4-BE49-F238E27FC236}">
              <a16:creationId xmlns:a16="http://schemas.microsoft.com/office/drawing/2014/main" id="{F665AAAF-F1C9-4242-93E3-37CDABBC9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224789</xdr:colOff>
      <xdr:row>1</xdr:row>
      <xdr:rowOff>158115</xdr:rowOff>
    </xdr:from>
    <xdr:to>
      <xdr:col>13</xdr:col>
      <xdr:colOff>733424</xdr:colOff>
      <xdr:row>19</xdr:row>
      <xdr:rowOff>123825</xdr:rowOff>
    </xdr:to>
    <xdr:graphicFrame macro="">
      <xdr:nvGraphicFramePr>
        <xdr:cNvPr id="2" name="Gráfico 1">
          <a:extLst>
            <a:ext uri="{FF2B5EF4-FFF2-40B4-BE49-F238E27FC236}">
              <a16:creationId xmlns:a16="http://schemas.microsoft.com/office/drawing/2014/main" id="{B8F29B97-BAE7-478B-9BF8-A73799B23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xdr:col>
      <xdr:colOff>548640</xdr:colOff>
      <xdr:row>10</xdr:row>
      <xdr:rowOff>102870</xdr:rowOff>
    </xdr:from>
    <xdr:to>
      <xdr:col>13</xdr:col>
      <xdr:colOff>144780</xdr:colOff>
      <xdr:row>30</xdr:row>
      <xdr:rowOff>76200</xdr:rowOff>
    </xdr:to>
    <xdr:graphicFrame macro="">
      <xdr:nvGraphicFramePr>
        <xdr:cNvPr id="2" name="Gráfico 1">
          <a:extLst>
            <a:ext uri="{FF2B5EF4-FFF2-40B4-BE49-F238E27FC236}">
              <a16:creationId xmlns:a16="http://schemas.microsoft.com/office/drawing/2014/main" id="{A2BE3276-8216-4F06-B7A8-28CF6D5C2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472440</xdr:colOff>
      <xdr:row>4</xdr:row>
      <xdr:rowOff>0</xdr:rowOff>
    </xdr:from>
    <xdr:to>
      <xdr:col>12</xdr:col>
      <xdr:colOff>345240</xdr:colOff>
      <xdr:row>39</xdr:row>
      <xdr:rowOff>3810</xdr:rowOff>
    </xdr:to>
    <xdr:graphicFrame macro="">
      <xdr:nvGraphicFramePr>
        <xdr:cNvPr id="2" name="Gráfico 1">
          <a:extLst>
            <a:ext uri="{FF2B5EF4-FFF2-40B4-BE49-F238E27FC236}">
              <a16:creationId xmlns:a16="http://schemas.microsoft.com/office/drawing/2014/main" id="{6660248D-C35F-4F6F-98F1-4375CC75C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510540</xdr:colOff>
      <xdr:row>2</xdr:row>
      <xdr:rowOff>22859</xdr:rowOff>
    </xdr:from>
    <xdr:to>
      <xdr:col>10</xdr:col>
      <xdr:colOff>327660</xdr:colOff>
      <xdr:row>21</xdr:row>
      <xdr:rowOff>133349</xdr:rowOff>
    </xdr:to>
    <xdr:graphicFrame macro="">
      <xdr:nvGraphicFramePr>
        <xdr:cNvPr id="2" name="Gráfico 1">
          <a:extLst>
            <a:ext uri="{FF2B5EF4-FFF2-40B4-BE49-F238E27FC236}">
              <a16:creationId xmlns:a16="http://schemas.microsoft.com/office/drawing/2014/main" id="{FE744E87-EC16-4CEF-BB01-507638EBF1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224789</xdr:colOff>
      <xdr:row>1</xdr:row>
      <xdr:rowOff>158115</xdr:rowOff>
    </xdr:from>
    <xdr:to>
      <xdr:col>13</xdr:col>
      <xdr:colOff>733424</xdr:colOff>
      <xdr:row>19</xdr:row>
      <xdr:rowOff>123825</xdr:rowOff>
    </xdr:to>
    <xdr:graphicFrame macro="">
      <xdr:nvGraphicFramePr>
        <xdr:cNvPr id="2" name="Gráfico 1">
          <a:extLst>
            <a:ext uri="{FF2B5EF4-FFF2-40B4-BE49-F238E27FC236}">
              <a16:creationId xmlns:a16="http://schemas.microsoft.com/office/drawing/2014/main" id="{264EF625-5573-430F-B4E5-CFE8F52E7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472440</xdr:colOff>
      <xdr:row>4</xdr:row>
      <xdr:rowOff>0</xdr:rowOff>
    </xdr:from>
    <xdr:to>
      <xdr:col>12</xdr:col>
      <xdr:colOff>345240</xdr:colOff>
      <xdr:row>39</xdr:row>
      <xdr:rowOff>3810</xdr:rowOff>
    </xdr:to>
    <xdr:graphicFrame macro="">
      <xdr:nvGraphicFramePr>
        <xdr:cNvPr id="2" name="Gráfico 1">
          <a:extLst>
            <a:ext uri="{FF2B5EF4-FFF2-40B4-BE49-F238E27FC236}">
              <a16:creationId xmlns:a16="http://schemas.microsoft.com/office/drawing/2014/main" id="{26AA162E-88F8-4967-B57B-8F3D71500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759881</xdr:colOff>
      <xdr:row>4</xdr:row>
      <xdr:rowOff>154515</xdr:rowOff>
    </xdr:from>
    <xdr:to>
      <xdr:col>21</xdr:col>
      <xdr:colOff>686857</xdr:colOff>
      <xdr:row>13</xdr:row>
      <xdr:rowOff>1</xdr:rowOff>
    </xdr:to>
    <xdr:graphicFrame macro="">
      <xdr:nvGraphicFramePr>
        <xdr:cNvPr id="2" name="Gráfico 1">
          <a:extLst>
            <a:ext uri="{FF2B5EF4-FFF2-40B4-BE49-F238E27FC236}">
              <a16:creationId xmlns:a16="http://schemas.microsoft.com/office/drawing/2014/main" id="{D195C29D-35D7-41C5-BD6B-3EAF4C093F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31</xdr:col>
      <xdr:colOff>0</xdr:colOff>
      <xdr:row>6</xdr:row>
      <xdr:rowOff>0</xdr:rowOff>
    </xdr:from>
    <xdr:to>
      <xdr:col>40</xdr:col>
      <xdr:colOff>234512</xdr:colOff>
      <xdr:row>24</xdr:row>
      <xdr:rowOff>41763</xdr:rowOff>
    </xdr:to>
    <xdr:graphicFrame macro="">
      <xdr:nvGraphicFramePr>
        <xdr:cNvPr id="3" name="Chart 2">
          <a:extLst>
            <a:ext uri="{FF2B5EF4-FFF2-40B4-BE49-F238E27FC236}">
              <a16:creationId xmlns:a16="http://schemas.microsoft.com/office/drawing/2014/main" id="{5D475C64-A69C-41E7-A0CA-80A64114B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5</xdr:row>
      <xdr:rowOff>0</xdr:rowOff>
    </xdr:from>
    <xdr:to>
      <xdr:col>15</xdr:col>
      <xdr:colOff>24000</xdr:colOff>
      <xdr:row>19</xdr:row>
      <xdr:rowOff>76200</xdr:rowOff>
    </xdr:to>
    <xdr:graphicFrame macro="">
      <xdr:nvGraphicFramePr>
        <xdr:cNvPr id="2" name="Gráfico 1">
          <a:extLst>
            <a:ext uri="{FF2B5EF4-FFF2-40B4-BE49-F238E27FC236}">
              <a16:creationId xmlns:a16="http://schemas.microsoft.com/office/drawing/2014/main" id="{A7E89AA6-6F7F-44D4-9132-6D06C8221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4</xdr:col>
      <xdr:colOff>309562</xdr:colOff>
      <xdr:row>5</xdr:row>
      <xdr:rowOff>0</xdr:rowOff>
    </xdr:from>
    <xdr:to>
      <xdr:col>12</xdr:col>
      <xdr:colOff>4762</xdr:colOff>
      <xdr:row>39</xdr:row>
      <xdr:rowOff>38100</xdr:rowOff>
    </xdr:to>
    <xdr:graphicFrame macro="">
      <xdr:nvGraphicFramePr>
        <xdr:cNvPr id="2" name="Chart 3">
          <a:extLst>
            <a:ext uri="{FF2B5EF4-FFF2-40B4-BE49-F238E27FC236}">
              <a16:creationId xmlns:a16="http://schemas.microsoft.com/office/drawing/2014/main" id="{CBDF3321-9601-41C9-95A5-B3C201A259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0</xdr:colOff>
      <xdr:row>6</xdr:row>
      <xdr:rowOff>0</xdr:rowOff>
    </xdr:from>
    <xdr:to>
      <xdr:col>28</xdr:col>
      <xdr:colOff>366801</xdr:colOff>
      <xdr:row>24</xdr:row>
      <xdr:rowOff>114300</xdr:rowOff>
    </xdr:to>
    <xdr:graphicFrame macro="">
      <xdr:nvGraphicFramePr>
        <xdr:cNvPr id="6" name="Chart 2">
          <a:extLst>
            <a:ext uri="{FF2B5EF4-FFF2-40B4-BE49-F238E27FC236}">
              <a16:creationId xmlns:a16="http://schemas.microsoft.com/office/drawing/2014/main" id="{1DC39FD4-933D-4DD3-BA25-99CDAEE97D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xdr:col>
      <xdr:colOff>195262</xdr:colOff>
      <xdr:row>5</xdr:row>
      <xdr:rowOff>0</xdr:rowOff>
    </xdr:from>
    <xdr:to>
      <xdr:col>11</xdr:col>
      <xdr:colOff>500062</xdr:colOff>
      <xdr:row>38</xdr:row>
      <xdr:rowOff>19050</xdr:rowOff>
    </xdr:to>
    <xdr:graphicFrame macro="">
      <xdr:nvGraphicFramePr>
        <xdr:cNvPr id="2" name="Chart 2">
          <a:extLst>
            <a:ext uri="{FF2B5EF4-FFF2-40B4-BE49-F238E27FC236}">
              <a16:creationId xmlns:a16="http://schemas.microsoft.com/office/drawing/2014/main" id="{310CB434-C822-425C-858A-E94A02805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0</xdr:colOff>
      <xdr:row>5</xdr:row>
      <xdr:rowOff>0</xdr:rowOff>
    </xdr:from>
    <xdr:to>
      <xdr:col>12</xdr:col>
      <xdr:colOff>24000</xdr:colOff>
      <xdr:row>22</xdr:row>
      <xdr:rowOff>1500</xdr:rowOff>
    </xdr:to>
    <xdr:graphicFrame macro="">
      <xdr:nvGraphicFramePr>
        <xdr:cNvPr id="2" name="Gráfico 1">
          <a:extLst>
            <a:ext uri="{FF2B5EF4-FFF2-40B4-BE49-F238E27FC236}">
              <a16:creationId xmlns:a16="http://schemas.microsoft.com/office/drawing/2014/main" id="{AE623268-DD77-46D3-A3F6-B5E014F57A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3</xdr:col>
      <xdr:colOff>0</xdr:colOff>
      <xdr:row>6</xdr:row>
      <xdr:rowOff>0</xdr:rowOff>
    </xdr:from>
    <xdr:to>
      <xdr:col>11</xdr:col>
      <xdr:colOff>24000</xdr:colOff>
      <xdr:row>36</xdr:row>
      <xdr:rowOff>45000</xdr:rowOff>
    </xdr:to>
    <xdr:graphicFrame macro="">
      <xdr:nvGraphicFramePr>
        <xdr:cNvPr id="2" name="Gráfico 1">
          <a:extLst>
            <a:ext uri="{FF2B5EF4-FFF2-40B4-BE49-F238E27FC236}">
              <a16:creationId xmlns:a16="http://schemas.microsoft.com/office/drawing/2014/main" id="{9C49A8A0-926E-4480-8BA0-BCA339E055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761999</xdr:colOff>
      <xdr:row>4</xdr:row>
      <xdr:rowOff>0</xdr:rowOff>
    </xdr:from>
    <xdr:to>
      <xdr:col>14</xdr:col>
      <xdr:colOff>9524</xdr:colOff>
      <xdr:row>19</xdr:row>
      <xdr:rowOff>0</xdr:rowOff>
    </xdr:to>
    <xdr:graphicFrame macro="">
      <xdr:nvGraphicFramePr>
        <xdr:cNvPr id="2" name="Gráfico 1">
          <a:extLst>
            <a:ext uri="{FF2B5EF4-FFF2-40B4-BE49-F238E27FC236}">
              <a16:creationId xmlns:a16="http://schemas.microsoft.com/office/drawing/2014/main" id="{88574604-6014-43D5-AE88-9D8D6A414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638176</xdr:colOff>
      <xdr:row>6</xdr:row>
      <xdr:rowOff>9524</xdr:rowOff>
    </xdr:from>
    <xdr:to>
      <xdr:col>13</xdr:col>
      <xdr:colOff>47626</xdr:colOff>
      <xdr:row>15</xdr:row>
      <xdr:rowOff>95249</xdr:rowOff>
    </xdr:to>
    <xdr:sp macro="" textlink="">
      <xdr:nvSpPr>
        <xdr:cNvPr id="3" name="Cerrar llave 2">
          <a:extLst>
            <a:ext uri="{FF2B5EF4-FFF2-40B4-BE49-F238E27FC236}">
              <a16:creationId xmlns:a16="http://schemas.microsoft.com/office/drawing/2014/main" id="{93E8F8F5-CA99-4CA4-AAD0-7F35BF179364}"/>
            </a:ext>
          </a:extLst>
        </xdr:cNvPr>
        <xdr:cNvSpPr/>
      </xdr:nvSpPr>
      <xdr:spPr>
        <a:xfrm>
          <a:off x="11706226" y="1152524"/>
          <a:ext cx="171450" cy="1800225"/>
        </a:xfrm>
        <a:prstGeom prst="rightBrace">
          <a:avLst/>
        </a:prstGeom>
        <a:ln w="12700"/>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clientData/>
  </xdr:twoCellAnchor>
  <xdr:twoCellAnchor>
    <xdr:from>
      <xdr:col>13</xdr:col>
      <xdr:colOff>114300</xdr:colOff>
      <xdr:row>9</xdr:row>
      <xdr:rowOff>95250</xdr:rowOff>
    </xdr:from>
    <xdr:to>
      <xdr:col>13</xdr:col>
      <xdr:colOff>723900</xdr:colOff>
      <xdr:row>11</xdr:row>
      <xdr:rowOff>80010</xdr:rowOff>
    </xdr:to>
    <xdr:sp macro="" textlink="">
      <xdr:nvSpPr>
        <xdr:cNvPr id="4" name="Cuadro de texto 2">
          <a:extLst>
            <a:ext uri="{FF2B5EF4-FFF2-40B4-BE49-F238E27FC236}">
              <a16:creationId xmlns:a16="http://schemas.microsoft.com/office/drawing/2014/main" id="{3BDD474D-F703-4D78-BB46-B7C40DA6FE1B}"/>
            </a:ext>
          </a:extLst>
        </xdr:cNvPr>
        <xdr:cNvSpPr txBox="1">
          <a:spLocks noChangeArrowheads="1"/>
        </xdr:cNvSpPr>
      </xdr:nvSpPr>
      <xdr:spPr bwMode="auto">
        <a:xfrm>
          <a:off x="11944350" y="1809750"/>
          <a:ext cx="609600" cy="365760"/>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just">
            <a:lnSpc>
              <a:spcPct val="107000"/>
            </a:lnSpc>
            <a:spcAft>
              <a:spcPts val="800"/>
            </a:spcAft>
          </a:pPr>
          <a:r>
            <a:rPr lang="es-MX" sz="800" b="1">
              <a:solidFill>
                <a:schemeClr val="tx1">
                  <a:lumMod val="75000"/>
                  <a:lumOff val="25000"/>
                </a:schemeClr>
              </a:solidFill>
              <a:effectLst/>
              <a:latin typeface="Arial" panose="020B0604020202020204" pitchFamily="34" charset="0"/>
              <a:ea typeface="Calibri" panose="020F0502020204030204" pitchFamily="34" charset="0"/>
            </a:rPr>
            <a:t>75.5%, 2,020</a:t>
          </a:r>
          <a:endParaRPr lang="es-MX" sz="1100">
            <a:solidFill>
              <a:schemeClr val="tx1">
                <a:lumMod val="75000"/>
                <a:lumOff val="25000"/>
              </a:schemeClr>
            </a:solidFill>
            <a:effectLst/>
            <a:latin typeface="Arial" panose="020B0604020202020204" pitchFamily="34" charset="0"/>
            <a:ea typeface="Calibri" panose="020F0502020204030204" pitchFamily="34"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97138</xdr:colOff>
      <xdr:row>2</xdr:row>
      <xdr:rowOff>83692</xdr:rowOff>
    </xdr:from>
    <xdr:to>
      <xdr:col>16</xdr:col>
      <xdr:colOff>71445</xdr:colOff>
      <xdr:row>22</xdr:row>
      <xdr:rowOff>45592</xdr:rowOff>
    </xdr:to>
    <xdr:graphicFrame macro="">
      <xdr:nvGraphicFramePr>
        <xdr:cNvPr id="2" name="Gráfico 1">
          <a:extLst>
            <a:ext uri="{FF2B5EF4-FFF2-40B4-BE49-F238E27FC236}">
              <a16:creationId xmlns:a16="http://schemas.microsoft.com/office/drawing/2014/main" id="{9D4C7707-B1E8-4EF9-82E2-27E35752B0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115373</xdr:colOff>
      <xdr:row>103</xdr:row>
      <xdr:rowOff>55473</xdr:rowOff>
    </xdr:from>
    <xdr:to>
      <xdr:col>11</xdr:col>
      <xdr:colOff>2358877</xdr:colOff>
      <xdr:row>126</xdr:row>
      <xdr:rowOff>72921</xdr:rowOff>
    </xdr:to>
    <xdr:graphicFrame macro="">
      <xdr:nvGraphicFramePr>
        <xdr:cNvPr id="2" name="Gráfico 1">
          <a:extLst>
            <a:ext uri="{FF2B5EF4-FFF2-40B4-BE49-F238E27FC236}">
              <a16:creationId xmlns:a16="http://schemas.microsoft.com/office/drawing/2014/main" id="{359ACBBF-F3F7-4C55-B90A-AB32520533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5</xdr:col>
      <xdr:colOff>195262</xdr:colOff>
      <xdr:row>5</xdr:row>
      <xdr:rowOff>33337</xdr:rowOff>
    </xdr:from>
    <xdr:to>
      <xdr:col>15</xdr:col>
      <xdr:colOff>39262</xdr:colOff>
      <xdr:row>38</xdr:row>
      <xdr:rowOff>46837</xdr:rowOff>
    </xdr:to>
    <xdr:graphicFrame macro="">
      <xdr:nvGraphicFramePr>
        <xdr:cNvPr id="2" name="Gráfico 1">
          <a:extLst>
            <a:ext uri="{FF2B5EF4-FFF2-40B4-BE49-F238E27FC236}">
              <a16:creationId xmlns:a16="http://schemas.microsoft.com/office/drawing/2014/main" id="{C88D0DC8-A603-4161-A3D0-C4C199C8A9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709612</xdr:colOff>
      <xdr:row>4</xdr:row>
      <xdr:rowOff>157162</xdr:rowOff>
    </xdr:from>
    <xdr:to>
      <xdr:col>12</xdr:col>
      <xdr:colOff>439312</xdr:colOff>
      <xdr:row>33</xdr:row>
      <xdr:rowOff>147862</xdr:rowOff>
    </xdr:to>
    <xdr:graphicFrame macro="">
      <xdr:nvGraphicFramePr>
        <xdr:cNvPr id="2" name="Gráfico 1">
          <a:extLst>
            <a:ext uri="{FF2B5EF4-FFF2-40B4-BE49-F238E27FC236}">
              <a16:creationId xmlns:a16="http://schemas.microsoft.com/office/drawing/2014/main" id="{2537C2A1-3121-46E7-BD5B-7BB4622ABF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xdr:row>
      <xdr:rowOff>0</xdr:rowOff>
    </xdr:from>
    <xdr:to>
      <xdr:col>19</xdr:col>
      <xdr:colOff>24000</xdr:colOff>
      <xdr:row>18</xdr:row>
      <xdr:rowOff>76200</xdr:rowOff>
    </xdr:to>
    <xdr:graphicFrame macro="">
      <xdr:nvGraphicFramePr>
        <xdr:cNvPr id="2" name="Gráfico 1">
          <a:extLst>
            <a:ext uri="{FF2B5EF4-FFF2-40B4-BE49-F238E27FC236}">
              <a16:creationId xmlns:a16="http://schemas.microsoft.com/office/drawing/2014/main" id="{211B5AE6-17FE-4C08-8E3F-E06F534022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20</xdr:row>
      <xdr:rowOff>0</xdr:rowOff>
    </xdr:from>
    <xdr:to>
      <xdr:col>19</xdr:col>
      <xdr:colOff>24000</xdr:colOff>
      <xdr:row>34</xdr:row>
      <xdr:rowOff>76200</xdr:rowOff>
    </xdr:to>
    <xdr:graphicFrame macro="">
      <xdr:nvGraphicFramePr>
        <xdr:cNvPr id="3" name="Gráfico 2">
          <a:extLst>
            <a:ext uri="{FF2B5EF4-FFF2-40B4-BE49-F238E27FC236}">
              <a16:creationId xmlns:a16="http://schemas.microsoft.com/office/drawing/2014/main" id="{188C83BF-A1DC-4CB8-9044-1DBBA26C30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37</xdr:row>
      <xdr:rowOff>0</xdr:rowOff>
    </xdr:from>
    <xdr:to>
      <xdr:col>19</xdr:col>
      <xdr:colOff>24000</xdr:colOff>
      <xdr:row>51</xdr:row>
      <xdr:rowOff>76200</xdr:rowOff>
    </xdr:to>
    <xdr:graphicFrame macro="">
      <xdr:nvGraphicFramePr>
        <xdr:cNvPr id="4" name="Gráfico 3">
          <a:extLst>
            <a:ext uri="{FF2B5EF4-FFF2-40B4-BE49-F238E27FC236}">
              <a16:creationId xmlns:a16="http://schemas.microsoft.com/office/drawing/2014/main" id="{74584768-56F5-43D1-9504-099439FD6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40004</xdr:colOff>
      <xdr:row>9</xdr:row>
      <xdr:rowOff>120967</xdr:rowOff>
    </xdr:from>
    <xdr:to>
      <xdr:col>17</xdr:col>
      <xdr:colOff>613604</xdr:colOff>
      <xdr:row>22</xdr:row>
      <xdr:rowOff>49267</xdr:rowOff>
    </xdr:to>
    <xdr:graphicFrame macro="">
      <xdr:nvGraphicFramePr>
        <xdr:cNvPr id="2" name="Gráfico 1">
          <a:extLst>
            <a:ext uri="{FF2B5EF4-FFF2-40B4-BE49-F238E27FC236}">
              <a16:creationId xmlns:a16="http://schemas.microsoft.com/office/drawing/2014/main" id="{4620A679-1653-455D-AE46-BA5A43B867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7</xdr:col>
      <xdr:colOff>47625</xdr:colOff>
      <xdr:row>6</xdr:row>
      <xdr:rowOff>23811</xdr:rowOff>
    </xdr:from>
    <xdr:to>
      <xdr:col>14</xdr:col>
      <xdr:colOff>653625</xdr:colOff>
      <xdr:row>33</xdr:row>
      <xdr:rowOff>100311</xdr:rowOff>
    </xdr:to>
    <xdr:graphicFrame macro="">
      <xdr:nvGraphicFramePr>
        <xdr:cNvPr id="2" name="Gráfico 1">
          <a:extLst>
            <a:ext uri="{FF2B5EF4-FFF2-40B4-BE49-F238E27FC236}">
              <a16:creationId xmlns:a16="http://schemas.microsoft.com/office/drawing/2014/main" id="{CAC3CE80-54BE-458B-8977-613B5CEBF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5</xdr:col>
      <xdr:colOff>0</xdr:colOff>
      <xdr:row>5</xdr:row>
      <xdr:rowOff>157162</xdr:rowOff>
    </xdr:from>
    <xdr:to>
      <xdr:col>12</xdr:col>
      <xdr:colOff>606000</xdr:colOff>
      <xdr:row>33</xdr:row>
      <xdr:rowOff>115162</xdr:rowOff>
    </xdr:to>
    <xdr:graphicFrame macro="">
      <xdr:nvGraphicFramePr>
        <xdr:cNvPr id="2" name="Gráfico 1">
          <a:extLst>
            <a:ext uri="{FF2B5EF4-FFF2-40B4-BE49-F238E27FC236}">
              <a16:creationId xmlns:a16="http://schemas.microsoft.com/office/drawing/2014/main" id="{80E729DE-8DF9-4B88-9652-1D72D2E3B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4</xdr:col>
      <xdr:colOff>752475</xdr:colOff>
      <xdr:row>5</xdr:row>
      <xdr:rowOff>166686</xdr:rowOff>
    </xdr:from>
    <xdr:to>
      <xdr:col>12</xdr:col>
      <xdr:colOff>596475</xdr:colOff>
      <xdr:row>31</xdr:row>
      <xdr:rowOff>145686</xdr:rowOff>
    </xdr:to>
    <xdr:graphicFrame macro="">
      <xdr:nvGraphicFramePr>
        <xdr:cNvPr id="2" name="Gráfico 1">
          <a:extLst>
            <a:ext uri="{FF2B5EF4-FFF2-40B4-BE49-F238E27FC236}">
              <a16:creationId xmlns:a16="http://schemas.microsoft.com/office/drawing/2014/main" id="{CF16B5FA-5F4D-435A-A9D3-08E24E02C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5</xdr:col>
      <xdr:colOff>0</xdr:colOff>
      <xdr:row>6</xdr:row>
      <xdr:rowOff>0</xdr:rowOff>
    </xdr:from>
    <xdr:to>
      <xdr:col>12</xdr:col>
      <xdr:colOff>606000</xdr:colOff>
      <xdr:row>31</xdr:row>
      <xdr:rowOff>140700</xdr:rowOff>
    </xdr:to>
    <xdr:graphicFrame macro="">
      <xdr:nvGraphicFramePr>
        <xdr:cNvPr id="2" name="Gráfico 1">
          <a:extLst>
            <a:ext uri="{FF2B5EF4-FFF2-40B4-BE49-F238E27FC236}">
              <a16:creationId xmlns:a16="http://schemas.microsoft.com/office/drawing/2014/main" id="{A5FB1C1A-078B-4910-B283-912CF136A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4</xdr:col>
      <xdr:colOff>733425</xdr:colOff>
      <xdr:row>5</xdr:row>
      <xdr:rowOff>176211</xdr:rowOff>
    </xdr:from>
    <xdr:to>
      <xdr:col>12</xdr:col>
      <xdr:colOff>577425</xdr:colOff>
      <xdr:row>31</xdr:row>
      <xdr:rowOff>137211</xdr:rowOff>
    </xdr:to>
    <xdr:graphicFrame macro="">
      <xdr:nvGraphicFramePr>
        <xdr:cNvPr id="2" name="Gráfico 1">
          <a:extLst>
            <a:ext uri="{FF2B5EF4-FFF2-40B4-BE49-F238E27FC236}">
              <a16:creationId xmlns:a16="http://schemas.microsoft.com/office/drawing/2014/main" id="{7DE8BC09-0079-42EE-8C9E-5B62B5966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209550</xdr:colOff>
      <xdr:row>5</xdr:row>
      <xdr:rowOff>152400</xdr:rowOff>
    </xdr:from>
    <xdr:to>
      <xdr:col>12</xdr:col>
      <xdr:colOff>53550</xdr:colOff>
      <xdr:row>31</xdr:row>
      <xdr:rowOff>23400</xdr:rowOff>
    </xdr:to>
    <xdr:graphicFrame macro="">
      <xdr:nvGraphicFramePr>
        <xdr:cNvPr id="2" name="Gráfico 1">
          <a:extLst>
            <a:ext uri="{FF2B5EF4-FFF2-40B4-BE49-F238E27FC236}">
              <a16:creationId xmlns:a16="http://schemas.microsoft.com/office/drawing/2014/main" id="{FA46FDB1-5B16-4966-9AF3-404298ACC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4</xdr:col>
      <xdr:colOff>476248</xdr:colOff>
      <xdr:row>6</xdr:row>
      <xdr:rowOff>23811</xdr:rowOff>
    </xdr:from>
    <xdr:to>
      <xdr:col>12</xdr:col>
      <xdr:colOff>320248</xdr:colOff>
      <xdr:row>32</xdr:row>
      <xdr:rowOff>128811</xdr:rowOff>
    </xdr:to>
    <xdr:graphicFrame macro="">
      <xdr:nvGraphicFramePr>
        <xdr:cNvPr id="2" name="Gráfico 1">
          <a:extLst>
            <a:ext uri="{FF2B5EF4-FFF2-40B4-BE49-F238E27FC236}">
              <a16:creationId xmlns:a16="http://schemas.microsoft.com/office/drawing/2014/main" id="{15233AB6-0BB0-476A-B86D-FB4E55320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4</xdr:col>
      <xdr:colOff>695325</xdr:colOff>
      <xdr:row>6</xdr:row>
      <xdr:rowOff>14286</xdr:rowOff>
    </xdr:from>
    <xdr:to>
      <xdr:col>12</xdr:col>
      <xdr:colOff>539325</xdr:colOff>
      <xdr:row>31</xdr:row>
      <xdr:rowOff>165786</xdr:rowOff>
    </xdr:to>
    <xdr:graphicFrame macro="">
      <xdr:nvGraphicFramePr>
        <xdr:cNvPr id="2" name="Gráfico 1">
          <a:extLst>
            <a:ext uri="{FF2B5EF4-FFF2-40B4-BE49-F238E27FC236}">
              <a16:creationId xmlns:a16="http://schemas.microsoft.com/office/drawing/2014/main" id="{108CF5C8-3EA8-41C8-BFAB-81DDF2531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6</xdr:col>
      <xdr:colOff>0</xdr:colOff>
      <xdr:row>5</xdr:row>
      <xdr:rowOff>28575</xdr:rowOff>
    </xdr:from>
    <xdr:to>
      <xdr:col>13</xdr:col>
      <xdr:colOff>606000</xdr:colOff>
      <xdr:row>21</xdr:row>
      <xdr:rowOff>58575</xdr:rowOff>
    </xdr:to>
    <xdr:graphicFrame macro="">
      <xdr:nvGraphicFramePr>
        <xdr:cNvPr id="2" name="Gráfico 1">
          <a:extLst>
            <a:ext uri="{FF2B5EF4-FFF2-40B4-BE49-F238E27FC236}">
              <a16:creationId xmlns:a16="http://schemas.microsoft.com/office/drawing/2014/main" id="{0D474890-FDE5-42D4-843C-BA4C743D7D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0</xdr:colOff>
      <xdr:row>4</xdr:row>
      <xdr:rowOff>0</xdr:rowOff>
    </xdr:from>
    <xdr:to>
      <xdr:col>16</xdr:col>
      <xdr:colOff>24000</xdr:colOff>
      <xdr:row>18</xdr:row>
      <xdr:rowOff>76200</xdr:rowOff>
    </xdr:to>
    <xdr:graphicFrame macro="">
      <xdr:nvGraphicFramePr>
        <xdr:cNvPr id="2" name="Gráfico 1">
          <a:extLst>
            <a:ext uri="{FF2B5EF4-FFF2-40B4-BE49-F238E27FC236}">
              <a16:creationId xmlns:a16="http://schemas.microsoft.com/office/drawing/2014/main" id="{BC3FB547-2783-4D6C-B15E-3AC7910D7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9</xdr:col>
      <xdr:colOff>0</xdr:colOff>
      <xdr:row>15</xdr:row>
      <xdr:rowOff>119060</xdr:rowOff>
    </xdr:from>
    <xdr:to>
      <xdr:col>16</xdr:col>
      <xdr:colOff>609600</xdr:colOff>
      <xdr:row>34</xdr:row>
      <xdr:rowOff>99560</xdr:rowOff>
    </xdr:to>
    <xdr:graphicFrame macro="">
      <xdr:nvGraphicFramePr>
        <xdr:cNvPr id="2" name="Gráfico 1">
          <a:extLst>
            <a:ext uri="{FF2B5EF4-FFF2-40B4-BE49-F238E27FC236}">
              <a16:creationId xmlns:a16="http://schemas.microsoft.com/office/drawing/2014/main" id="{044FE9E2-4FBE-4DEE-AD1F-34E424868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8</xdr:col>
      <xdr:colOff>752472</xdr:colOff>
      <xdr:row>16</xdr:row>
      <xdr:rowOff>14286</xdr:rowOff>
    </xdr:from>
    <xdr:to>
      <xdr:col>16</xdr:col>
      <xdr:colOff>600072</xdr:colOff>
      <xdr:row>34</xdr:row>
      <xdr:rowOff>185286</xdr:rowOff>
    </xdr:to>
    <xdr:graphicFrame macro="">
      <xdr:nvGraphicFramePr>
        <xdr:cNvPr id="2" name="Gráfico 1">
          <a:extLst>
            <a:ext uri="{FF2B5EF4-FFF2-40B4-BE49-F238E27FC236}">
              <a16:creationId xmlns:a16="http://schemas.microsoft.com/office/drawing/2014/main" id="{7252849C-5DB9-407D-8267-479787859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8</xdr:col>
      <xdr:colOff>758065</xdr:colOff>
      <xdr:row>21</xdr:row>
      <xdr:rowOff>39754</xdr:rowOff>
    </xdr:from>
    <xdr:to>
      <xdr:col>16</xdr:col>
      <xdr:colOff>605665</xdr:colOff>
      <xdr:row>40</xdr:row>
      <xdr:rowOff>20254</xdr:rowOff>
    </xdr:to>
    <xdr:graphicFrame macro="">
      <xdr:nvGraphicFramePr>
        <xdr:cNvPr id="2" name="Gráfico 1">
          <a:extLst>
            <a:ext uri="{FF2B5EF4-FFF2-40B4-BE49-F238E27FC236}">
              <a16:creationId xmlns:a16="http://schemas.microsoft.com/office/drawing/2014/main" id="{1195C978-2C6F-4E12-862A-845D5AC2E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7</xdr:col>
      <xdr:colOff>733425</xdr:colOff>
      <xdr:row>7</xdr:row>
      <xdr:rowOff>152399</xdr:rowOff>
    </xdr:from>
    <xdr:to>
      <xdr:col>15</xdr:col>
      <xdr:colOff>691725</xdr:colOff>
      <xdr:row>36</xdr:row>
      <xdr:rowOff>85049</xdr:rowOff>
    </xdr:to>
    <xdr:graphicFrame macro="">
      <xdr:nvGraphicFramePr>
        <xdr:cNvPr id="2" name="Gráfico 1">
          <a:extLst>
            <a:ext uri="{FF2B5EF4-FFF2-40B4-BE49-F238E27FC236}">
              <a16:creationId xmlns:a16="http://schemas.microsoft.com/office/drawing/2014/main" id="{9F4787DB-870E-4D33-A0C8-648FAEDE1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3</xdr:col>
      <xdr:colOff>171450</xdr:colOff>
      <xdr:row>5</xdr:row>
      <xdr:rowOff>38100</xdr:rowOff>
    </xdr:from>
    <xdr:to>
      <xdr:col>10</xdr:col>
      <xdr:colOff>47625</xdr:colOff>
      <xdr:row>18</xdr:row>
      <xdr:rowOff>104775</xdr:rowOff>
    </xdr:to>
    <xdr:graphicFrame macro="">
      <xdr:nvGraphicFramePr>
        <xdr:cNvPr id="2" name="Gráfico 1">
          <a:extLst>
            <a:ext uri="{FF2B5EF4-FFF2-40B4-BE49-F238E27FC236}">
              <a16:creationId xmlns:a16="http://schemas.microsoft.com/office/drawing/2014/main" id="{BDAA7FF8-0D78-412B-B12C-FA6174D660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4</xdr:col>
      <xdr:colOff>114299</xdr:colOff>
      <xdr:row>4</xdr:row>
      <xdr:rowOff>119061</xdr:rowOff>
    </xdr:from>
    <xdr:to>
      <xdr:col>11</xdr:col>
      <xdr:colOff>114300</xdr:colOff>
      <xdr:row>37</xdr:row>
      <xdr:rowOff>180975</xdr:rowOff>
    </xdr:to>
    <xdr:graphicFrame macro="">
      <xdr:nvGraphicFramePr>
        <xdr:cNvPr id="2" name="Gráfico 1">
          <a:extLst>
            <a:ext uri="{FF2B5EF4-FFF2-40B4-BE49-F238E27FC236}">
              <a16:creationId xmlns:a16="http://schemas.microsoft.com/office/drawing/2014/main" id="{6F14723A-36CA-463E-846C-D22625C241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4</xdr:col>
      <xdr:colOff>142875</xdr:colOff>
      <xdr:row>5</xdr:row>
      <xdr:rowOff>85725</xdr:rowOff>
    </xdr:from>
    <xdr:to>
      <xdr:col>12</xdr:col>
      <xdr:colOff>161924</xdr:colOff>
      <xdr:row>38</xdr:row>
      <xdr:rowOff>104774</xdr:rowOff>
    </xdr:to>
    <xdr:graphicFrame macro="">
      <xdr:nvGraphicFramePr>
        <xdr:cNvPr id="2" name="Gráfico 1">
          <a:extLst>
            <a:ext uri="{FF2B5EF4-FFF2-40B4-BE49-F238E27FC236}">
              <a16:creationId xmlns:a16="http://schemas.microsoft.com/office/drawing/2014/main" id="{4E3CA4C3-0CF8-422A-AE41-D53C3130D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6</xdr:col>
      <xdr:colOff>200025</xdr:colOff>
      <xdr:row>7</xdr:row>
      <xdr:rowOff>157162</xdr:rowOff>
    </xdr:from>
    <xdr:to>
      <xdr:col>17</xdr:col>
      <xdr:colOff>158325</xdr:colOff>
      <xdr:row>22</xdr:row>
      <xdr:rowOff>42862</xdr:rowOff>
    </xdr:to>
    <xdr:graphicFrame macro="">
      <xdr:nvGraphicFramePr>
        <xdr:cNvPr id="2" name="Gráfico 1">
          <a:extLst>
            <a:ext uri="{FF2B5EF4-FFF2-40B4-BE49-F238E27FC236}">
              <a16:creationId xmlns:a16="http://schemas.microsoft.com/office/drawing/2014/main" id="{14A6BB04-19B3-4E81-8D6D-0A5A00F59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9</xdr:col>
      <xdr:colOff>461962</xdr:colOff>
      <xdr:row>238</xdr:row>
      <xdr:rowOff>57150</xdr:rowOff>
    </xdr:from>
    <xdr:to>
      <xdr:col>19</xdr:col>
      <xdr:colOff>305962</xdr:colOff>
      <xdr:row>252</xdr:row>
      <xdr:rowOff>133350</xdr:rowOff>
    </xdr:to>
    <xdr:graphicFrame macro="">
      <xdr:nvGraphicFramePr>
        <xdr:cNvPr id="2" name="Gráfico 1">
          <a:extLst>
            <a:ext uri="{FF2B5EF4-FFF2-40B4-BE49-F238E27FC236}">
              <a16:creationId xmlns:a16="http://schemas.microsoft.com/office/drawing/2014/main" id="{53530EEB-6E6D-4A8C-A0DF-0D274352F7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6</xdr:col>
      <xdr:colOff>71435</xdr:colOff>
      <xdr:row>15</xdr:row>
      <xdr:rowOff>19050</xdr:rowOff>
    </xdr:from>
    <xdr:to>
      <xdr:col>17</xdr:col>
      <xdr:colOff>29735</xdr:colOff>
      <xdr:row>39</xdr:row>
      <xdr:rowOff>9525</xdr:rowOff>
    </xdr:to>
    <xdr:graphicFrame macro="">
      <xdr:nvGraphicFramePr>
        <xdr:cNvPr id="2" name="Gráfico 1">
          <a:extLst>
            <a:ext uri="{FF2B5EF4-FFF2-40B4-BE49-F238E27FC236}">
              <a16:creationId xmlns:a16="http://schemas.microsoft.com/office/drawing/2014/main" id="{29E44278-0C41-4E1C-ADD4-53C2DBF2D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0</xdr:colOff>
      <xdr:row>2</xdr:row>
      <xdr:rowOff>190499</xdr:rowOff>
    </xdr:from>
    <xdr:to>
      <xdr:col>16</xdr:col>
      <xdr:colOff>24000</xdr:colOff>
      <xdr:row>23</xdr:row>
      <xdr:rowOff>180974</xdr:rowOff>
    </xdr:to>
    <xdr:graphicFrame macro="">
      <xdr:nvGraphicFramePr>
        <xdr:cNvPr id="2" name="Gráfico 1">
          <a:extLst>
            <a:ext uri="{FF2B5EF4-FFF2-40B4-BE49-F238E27FC236}">
              <a16:creationId xmlns:a16="http://schemas.microsoft.com/office/drawing/2014/main" id="{4FE4AF0D-7761-4AA5-ABFA-9370DEB31C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9</xdr:col>
      <xdr:colOff>138112</xdr:colOff>
      <xdr:row>5</xdr:row>
      <xdr:rowOff>33337</xdr:rowOff>
    </xdr:from>
    <xdr:to>
      <xdr:col>18</xdr:col>
      <xdr:colOff>591712</xdr:colOff>
      <xdr:row>32</xdr:row>
      <xdr:rowOff>120637</xdr:rowOff>
    </xdr:to>
    <xdr:graphicFrame macro="">
      <xdr:nvGraphicFramePr>
        <xdr:cNvPr id="2" name="Gráfico 1">
          <a:extLst>
            <a:ext uri="{FF2B5EF4-FFF2-40B4-BE49-F238E27FC236}">
              <a16:creationId xmlns:a16="http://schemas.microsoft.com/office/drawing/2014/main" id="{32EF215A-EAC9-4B75-A1ED-D889ED1D52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17</xdr:col>
      <xdr:colOff>66675</xdr:colOff>
      <xdr:row>5</xdr:row>
      <xdr:rowOff>0</xdr:rowOff>
    </xdr:from>
    <xdr:to>
      <xdr:col>26</xdr:col>
      <xdr:colOff>520275</xdr:colOff>
      <xdr:row>31</xdr:row>
      <xdr:rowOff>87000</xdr:rowOff>
    </xdr:to>
    <xdr:graphicFrame macro="">
      <xdr:nvGraphicFramePr>
        <xdr:cNvPr id="2" name="Gráfico 1">
          <a:extLst>
            <a:ext uri="{FF2B5EF4-FFF2-40B4-BE49-F238E27FC236}">
              <a16:creationId xmlns:a16="http://schemas.microsoft.com/office/drawing/2014/main" id="{E5AE4B75-B69F-43D9-B5B5-C7BBD4EA7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7</xdr:col>
      <xdr:colOff>138112</xdr:colOff>
      <xdr:row>6</xdr:row>
      <xdr:rowOff>4762</xdr:rowOff>
    </xdr:from>
    <xdr:to>
      <xdr:col>17</xdr:col>
      <xdr:colOff>344062</xdr:colOff>
      <xdr:row>33</xdr:row>
      <xdr:rowOff>178462</xdr:rowOff>
    </xdr:to>
    <xdr:graphicFrame macro="">
      <xdr:nvGraphicFramePr>
        <xdr:cNvPr id="2" name="Gráfico 1">
          <a:extLst>
            <a:ext uri="{FF2B5EF4-FFF2-40B4-BE49-F238E27FC236}">
              <a16:creationId xmlns:a16="http://schemas.microsoft.com/office/drawing/2014/main" id="{D569D9FC-5D57-4AA8-9E94-F147326B8A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7</xdr:col>
      <xdr:colOff>242887</xdr:colOff>
      <xdr:row>5</xdr:row>
      <xdr:rowOff>52387</xdr:rowOff>
    </xdr:from>
    <xdr:to>
      <xdr:col>17</xdr:col>
      <xdr:colOff>448837</xdr:colOff>
      <xdr:row>25</xdr:row>
      <xdr:rowOff>61987</xdr:rowOff>
    </xdr:to>
    <xdr:graphicFrame macro="">
      <xdr:nvGraphicFramePr>
        <xdr:cNvPr id="2" name="Gráfico 1">
          <a:extLst>
            <a:ext uri="{FF2B5EF4-FFF2-40B4-BE49-F238E27FC236}">
              <a16:creationId xmlns:a16="http://schemas.microsoft.com/office/drawing/2014/main" id="{4B7915A2-FAD5-43C6-848E-360BF800C6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6</xdr:col>
      <xdr:colOff>4762</xdr:colOff>
      <xdr:row>5</xdr:row>
      <xdr:rowOff>14287</xdr:rowOff>
    </xdr:from>
    <xdr:to>
      <xdr:col>16</xdr:col>
      <xdr:colOff>572662</xdr:colOff>
      <xdr:row>32</xdr:row>
      <xdr:rowOff>187987</xdr:rowOff>
    </xdr:to>
    <xdr:graphicFrame macro="">
      <xdr:nvGraphicFramePr>
        <xdr:cNvPr id="2" name="Gráfico 1">
          <a:extLst>
            <a:ext uri="{FF2B5EF4-FFF2-40B4-BE49-F238E27FC236}">
              <a16:creationId xmlns:a16="http://schemas.microsoft.com/office/drawing/2014/main" id="{1B7EB378-484B-4375-95E9-640A9D107E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6</xdr:col>
      <xdr:colOff>4762</xdr:colOff>
      <xdr:row>6</xdr:row>
      <xdr:rowOff>14287</xdr:rowOff>
    </xdr:from>
    <xdr:to>
      <xdr:col>16</xdr:col>
      <xdr:colOff>572662</xdr:colOff>
      <xdr:row>33</xdr:row>
      <xdr:rowOff>187987</xdr:rowOff>
    </xdr:to>
    <xdr:graphicFrame macro="">
      <xdr:nvGraphicFramePr>
        <xdr:cNvPr id="2" name="Gráfico 1">
          <a:extLst>
            <a:ext uri="{FF2B5EF4-FFF2-40B4-BE49-F238E27FC236}">
              <a16:creationId xmlns:a16="http://schemas.microsoft.com/office/drawing/2014/main" id="{DB7E4143-BDB6-4EAA-84A5-FE7024F49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9</xdr:col>
      <xdr:colOff>1361</xdr:colOff>
      <xdr:row>4</xdr:row>
      <xdr:rowOff>177572</xdr:rowOff>
    </xdr:from>
    <xdr:to>
      <xdr:col>19</xdr:col>
      <xdr:colOff>517071</xdr:colOff>
      <xdr:row>38</xdr:row>
      <xdr:rowOff>122463</xdr:rowOff>
    </xdr:to>
    <xdr:graphicFrame macro="">
      <xdr:nvGraphicFramePr>
        <xdr:cNvPr id="2" name="Gráfico 1">
          <a:extLst>
            <a:ext uri="{FF2B5EF4-FFF2-40B4-BE49-F238E27FC236}">
              <a16:creationId xmlns:a16="http://schemas.microsoft.com/office/drawing/2014/main" id="{2CFB9860-E4EC-4A47-8E77-1E4051101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10</xdr:col>
      <xdr:colOff>76200</xdr:colOff>
      <xdr:row>5</xdr:row>
      <xdr:rowOff>14287</xdr:rowOff>
    </xdr:from>
    <xdr:to>
      <xdr:col>18</xdr:col>
      <xdr:colOff>596475</xdr:colOff>
      <xdr:row>30</xdr:row>
      <xdr:rowOff>111787</xdr:rowOff>
    </xdr:to>
    <xdr:graphicFrame macro="">
      <xdr:nvGraphicFramePr>
        <xdr:cNvPr id="2" name="Gráfico 1">
          <a:extLst>
            <a:ext uri="{FF2B5EF4-FFF2-40B4-BE49-F238E27FC236}">
              <a16:creationId xmlns:a16="http://schemas.microsoft.com/office/drawing/2014/main" id="{BA9F4C6F-D894-464C-8ABA-99BAD78D84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9525</xdr:colOff>
      <xdr:row>5</xdr:row>
      <xdr:rowOff>14287</xdr:rowOff>
    </xdr:from>
    <xdr:to>
      <xdr:col>29</xdr:col>
      <xdr:colOff>463125</xdr:colOff>
      <xdr:row>30</xdr:row>
      <xdr:rowOff>111787</xdr:rowOff>
    </xdr:to>
    <xdr:graphicFrame macro="">
      <xdr:nvGraphicFramePr>
        <xdr:cNvPr id="3" name="Gráfico 2">
          <a:extLst>
            <a:ext uri="{FF2B5EF4-FFF2-40B4-BE49-F238E27FC236}">
              <a16:creationId xmlns:a16="http://schemas.microsoft.com/office/drawing/2014/main" id="{685A4498-95F9-4652-BC44-AEFECD9F16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105</xdr:row>
      <xdr:rowOff>100012</xdr:rowOff>
    </xdr:from>
    <xdr:to>
      <xdr:col>19</xdr:col>
      <xdr:colOff>463125</xdr:colOff>
      <xdr:row>131</xdr:row>
      <xdr:rowOff>7012</xdr:rowOff>
    </xdr:to>
    <xdr:graphicFrame macro="">
      <xdr:nvGraphicFramePr>
        <xdr:cNvPr id="4" name="Gráfico 3">
          <a:extLst>
            <a:ext uri="{FF2B5EF4-FFF2-40B4-BE49-F238E27FC236}">
              <a16:creationId xmlns:a16="http://schemas.microsoft.com/office/drawing/2014/main" id="{71C6CB2B-5FED-4507-BCBD-3FFEB7AEE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105</xdr:row>
      <xdr:rowOff>95250</xdr:rowOff>
    </xdr:from>
    <xdr:to>
      <xdr:col>30</xdr:col>
      <xdr:colOff>453390</xdr:colOff>
      <xdr:row>131</xdr:row>
      <xdr:rowOff>1905</xdr:rowOff>
    </xdr:to>
    <xdr:graphicFrame macro="">
      <xdr:nvGraphicFramePr>
        <xdr:cNvPr id="5" name="Gráfico 4">
          <a:extLst>
            <a:ext uri="{FF2B5EF4-FFF2-40B4-BE49-F238E27FC236}">
              <a16:creationId xmlns:a16="http://schemas.microsoft.com/office/drawing/2014/main" id="{83757FF8-129F-44EE-A9EC-BDAF33D060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xdr:col>
      <xdr:colOff>415925</xdr:colOff>
      <xdr:row>20</xdr:row>
      <xdr:rowOff>123824</xdr:rowOff>
    </xdr:from>
    <xdr:to>
      <xdr:col>8</xdr:col>
      <xdr:colOff>539750</xdr:colOff>
      <xdr:row>40</xdr:row>
      <xdr:rowOff>50799</xdr:rowOff>
    </xdr:to>
    <xdr:graphicFrame macro="">
      <xdr:nvGraphicFramePr>
        <xdr:cNvPr id="2" name="Gráfico 1">
          <a:extLst>
            <a:ext uri="{FF2B5EF4-FFF2-40B4-BE49-F238E27FC236}">
              <a16:creationId xmlns:a16="http://schemas.microsoft.com/office/drawing/2014/main" id="{266751EA-B6F5-4CD9-87EC-51EF6E5D6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4</xdr:col>
      <xdr:colOff>38101</xdr:colOff>
      <xdr:row>3</xdr:row>
      <xdr:rowOff>0</xdr:rowOff>
    </xdr:from>
    <xdr:to>
      <xdr:col>11</xdr:col>
      <xdr:colOff>285751</xdr:colOff>
      <xdr:row>29</xdr:row>
      <xdr:rowOff>152400</xdr:rowOff>
    </xdr:to>
    <xdr:graphicFrame macro="">
      <xdr:nvGraphicFramePr>
        <xdr:cNvPr id="2" name="Gráfico 1">
          <a:extLst>
            <a:ext uri="{FF2B5EF4-FFF2-40B4-BE49-F238E27FC236}">
              <a16:creationId xmlns:a16="http://schemas.microsoft.com/office/drawing/2014/main" id="{02EBEA9E-B691-4AD5-9779-F748CBF498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0</xdr:colOff>
      <xdr:row>2</xdr:row>
      <xdr:rowOff>190499</xdr:rowOff>
    </xdr:from>
    <xdr:to>
      <xdr:col>15</xdr:col>
      <xdr:colOff>419100</xdr:colOff>
      <xdr:row>20</xdr:row>
      <xdr:rowOff>85724</xdr:rowOff>
    </xdr:to>
    <xdr:graphicFrame macro="">
      <xdr:nvGraphicFramePr>
        <xdr:cNvPr id="2" name="Gráfico 1">
          <a:extLst>
            <a:ext uri="{FF2B5EF4-FFF2-40B4-BE49-F238E27FC236}">
              <a16:creationId xmlns:a16="http://schemas.microsoft.com/office/drawing/2014/main" id="{35241D21-DC2D-4BF3-AB01-AC3D21424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2</xdr:col>
      <xdr:colOff>723899</xdr:colOff>
      <xdr:row>4</xdr:row>
      <xdr:rowOff>139700</xdr:rowOff>
    </xdr:from>
    <xdr:to>
      <xdr:col>11</xdr:col>
      <xdr:colOff>409575</xdr:colOff>
      <xdr:row>24</xdr:row>
      <xdr:rowOff>123825</xdr:rowOff>
    </xdr:to>
    <xdr:graphicFrame macro="">
      <xdr:nvGraphicFramePr>
        <xdr:cNvPr id="2" name="Gráfico 1">
          <a:extLst>
            <a:ext uri="{FF2B5EF4-FFF2-40B4-BE49-F238E27FC236}">
              <a16:creationId xmlns:a16="http://schemas.microsoft.com/office/drawing/2014/main" id="{B83844DE-FEBC-43E2-B3F1-E17D3DA0C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2</xdr:col>
      <xdr:colOff>666750</xdr:colOff>
      <xdr:row>1</xdr:row>
      <xdr:rowOff>158749</xdr:rowOff>
    </xdr:from>
    <xdr:to>
      <xdr:col>10</xdr:col>
      <xdr:colOff>438150</xdr:colOff>
      <xdr:row>26</xdr:row>
      <xdr:rowOff>19050</xdr:rowOff>
    </xdr:to>
    <xdr:graphicFrame macro="">
      <xdr:nvGraphicFramePr>
        <xdr:cNvPr id="2" name="Gráfico 1">
          <a:extLst>
            <a:ext uri="{FF2B5EF4-FFF2-40B4-BE49-F238E27FC236}">
              <a16:creationId xmlns:a16="http://schemas.microsoft.com/office/drawing/2014/main" id="{1D94F010-25EA-496A-A1C4-A17B163075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3</xdr:col>
      <xdr:colOff>0</xdr:colOff>
      <xdr:row>5</xdr:row>
      <xdr:rowOff>0</xdr:rowOff>
    </xdr:from>
    <xdr:to>
      <xdr:col>10</xdr:col>
      <xdr:colOff>465600</xdr:colOff>
      <xdr:row>24</xdr:row>
      <xdr:rowOff>106200</xdr:rowOff>
    </xdr:to>
    <xdr:graphicFrame macro="">
      <xdr:nvGraphicFramePr>
        <xdr:cNvPr id="2" name="Gráfico 1">
          <a:extLst>
            <a:ext uri="{FF2B5EF4-FFF2-40B4-BE49-F238E27FC236}">
              <a16:creationId xmlns:a16="http://schemas.microsoft.com/office/drawing/2014/main" id="{88745421-B062-4AD0-AD8B-FEFF8052D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2</xdr:col>
      <xdr:colOff>371475</xdr:colOff>
      <xdr:row>1</xdr:row>
      <xdr:rowOff>133348</xdr:rowOff>
    </xdr:from>
    <xdr:to>
      <xdr:col>11</xdr:col>
      <xdr:colOff>390525</xdr:colOff>
      <xdr:row>53</xdr:row>
      <xdr:rowOff>161924</xdr:rowOff>
    </xdr:to>
    <xdr:graphicFrame macro="">
      <xdr:nvGraphicFramePr>
        <xdr:cNvPr id="2" name="Gráfico 1">
          <a:extLst>
            <a:ext uri="{FF2B5EF4-FFF2-40B4-BE49-F238E27FC236}">
              <a16:creationId xmlns:a16="http://schemas.microsoft.com/office/drawing/2014/main" id="{65FE5AA3-11E8-44AC-8C74-2A47B4B35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4</xdr:col>
      <xdr:colOff>152400</xdr:colOff>
      <xdr:row>2</xdr:row>
      <xdr:rowOff>19049</xdr:rowOff>
    </xdr:from>
    <xdr:to>
      <xdr:col>12</xdr:col>
      <xdr:colOff>419100</xdr:colOff>
      <xdr:row>19</xdr:row>
      <xdr:rowOff>85724</xdr:rowOff>
    </xdr:to>
    <xdr:graphicFrame macro="">
      <xdr:nvGraphicFramePr>
        <xdr:cNvPr id="2" name="Gráfico 1">
          <a:extLst>
            <a:ext uri="{FF2B5EF4-FFF2-40B4-BE49-F238E27FC236}">
              <a16:creationId xmlns:a16="http://schemas.microsoft.com/office/drawing/2014/main" id="{4A1AB84E-708B-4CE3-8C6D-3E82C2CA6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3</xdr:col>
      <xdr:colOff>0</xdr:colOff>
      <xdr:row>2</xdr:row>
      <xdr:rowOff>73025</xdr:rowOff>
    </xdr:from>
    <xdr:to>
      <xdr:col>11</xdr:col>
      <xdr:colOff>209550</xdr:colOff>
      <xdr:row>52</xdr:row>
      <xdr:rowOff>47625</xdr:rowOff>
    </xdr:to>
    <xdr:graphicFrame macro="">
      <xdr:nvGraphicFramePr>
        <xdr:cNvPr id="2" name="Gráfico 1">
          <a:extLst>
            <a:ext uri="{FF2B5EF4-FFF2-40B4-BE49-F238E27FC236}">
              <a16:creationId xmlns:a16="http://schemas.microsoft.com/office/drawing/2014/main" id="{AEED82AA-AB59-4B58-A8EF-DA7051762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3</xdr:col>
      <xdr:colOff>679450</xdr:colOff>
      <xdr:row>2</xdr:row>
      <xdr:rowOff>6349</xdr:rowOff>
    </xdr:from>
    <xdr:to>
      <xdr:col>12</xdr:col>
      <xdr:colOff>193675</xdr:colOff>
      <xdr:row>19</xdr:row>
      <xdr:rowOff>19050</xdr:rowOff>
    </xdr:to>
    <xdr:graphicFrame macro="">
      <xdr:nvGraphicFramePr>
        <xdr:cNvPr id="2" name="Gráfico 1">
          <a:extLst>
            <a:ext uri="{FF2B5EF4-FFF2-40B4-BE49-F238E27FC236}">
              <a16:creationId xmlns:a16="http://schemas.microsoft.com/office/drawing/2014/main" id="{9A283A07-A884-410B-BE4C-C80761BF91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2</xdr:col>
      <xdr:colOff>219076</xdr:colOff>
      <xdr:row>1</xdr:row>
      <xdr:rowOff>139697</xdr:rowOff>
    </xdr:from>
    <xdr:to>
      <xdr:col>10</xdr:col>
      <xdr:colOff>161926</xdr:colOff>
      <xdr:row>46</xdr:row>
      <xdr:rowOff>142875</xdr:rowOff>
    </xdr:to>
    <xdr:graphicFrame macro="">
      <xdr:nvGraphicFramePr>
        <xdr:cNvPr id="2" name="Gráfico 1">
          <a:extLst>
            <a:ext uri="{FF2B5EF4-FFF2-40B4-BE49-F238E27FC236}">
              <a16:creationId xmlns:a16="http://schemas.microsoft.com/office/drawing/2014/main" id="{AA0AAB33-C2BE-4F9E-8C58-74E4D367E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0</xdr:col>
      <xdr:colOff>739774</xdr:colOff>
      <xdr:row>27</xdr:row>
      <xdr:rowOff>9524</xdr:rowOff>
    </xdr:from>
    <xdr:to>
      <xdr:col>4</xdr:col>
      <xdr:colOff>333375</xdr:colOff>
      <xdr:row>52</xdr:row>
      <xdr:rowOff>28574</xdr:rowOff>
    </xdr:to>
    <xdr:graphicFrame macro="">
      <xdr:nvGraphicFramePr>
        <xdr:cNvPr id="2" name="Gráfico 1">
          <a:extLst>
            <a:ext uri="{FF2B5EF4-FFF2-40B4-BE49-F238E27FC236}">
              <a16:creationId xmlns:a16="http://schemas.microsoft.com/office/drawing/2014/main" id="{2374F832-C56B-481F-A6A9-26895ADFA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3</xdr:col>
      <xdr:colOff>771526</xdr:colOff>
      <xdr:row>7</xdr:row>
      <xdr:rowOff>25400</xdr:rowOff>
    </xdr:from>
    <xdr:to>
      <xdr:col>10</xdr:col>
      <xdr:colOff>752476</xdr:colOff>
      <xdr:row>32</xdr:row>
      <xdr:rowOff>130175</xdr:rowOff>
    </xdr:to>
    <xdr:graphicFrame macro="">
      <xdr:nvGraphicFramePr>
        <xdr:cNvPr id="2" name="Gráfico 1">
          <a:extLst>
            <a:ext uri="{FF2B5EF4-FFF2-40B4-BE49-F238E27FC236}">
              <a16:creationId xmlns:a16="http://schemas.microsoft.com/office/drawing/2014/main" id="{4BCF2024-23C3-48A1-BA45-D96B462D8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28573</xdr:colOff>
      <xdr:row>5</xdr:row>
      <xdr:rowOff>38099</xdr:rowOff>
    </xdr:from>
    <xdr:to>
      <xdr:col>13</xdr:col>
      <xdr:colOff>600074</xdr:colOff>
      <xdr:row>23</xdr:row>
      <xdr:rowOff>180974</xdr:rowOff>
    </xdr:to>
    <xdr:graphicFrame macro="">
      <xdr:nvGraphicFramePr>
        <xdr:cNvPr id="2" name="Gráfico 1">
          <a:extLst>
            <a:ext uri="{FF2B5EF4-FFF2-40B4-BE49-F238E27FC236}">
              <a16:creationId xmlns:a16="http://schemas.microsoft.com/office/drawing/2014/main" id="{CFF647F6-7356-4026-BF5A-D11E64D3F1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4</xdr:col>
      <xdr:colOff>676276</xdr:colOff>
      <xdr:row>21</xdr:row>
      <xdr:rowOff>41274</xdr:rowOff>
    </xdr:from>
    <xdr:to>
      <xdr:col>13</xdr:col>
      <xdr:colOff>171450</xdr:colOff>
      <xdr:row>47</xdr:row>
      <xdr:rowOff>142875</xdr:rowOff>
    </xdr:to>
    <xdr:graphicFrame macro="">
      <xdr:nvGraphicFramePr>
        <xdr:cNvPr id="2" name="Gráfico 1">
          <a:extLst>
            <a:ext uri="{FF2B5EF4-FFF2-40B4-BE49-F238E27FC236}">
              <a16:creationId xmlns:a16="http://schemas.microsoft.com/office/drawing/2014/main" id="{501617DC-471F-4351-85EB-D6F63154AF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3</xdr:col>
      <xdr:colOff>200024</xdr:colOff>
      <xdr:row>2</xdr:row>
      <xdr:rowOff>38099</xdr:rowOff>
    </xdr:from>
    <xdr:to>
      <xdr:col>11</xdr:col>
      <xdr:colOff>219075</xdr:colOff>
      <xdr:row>24</xdr:row>
      <xdr:rowOff>57150</xdr:rowOff>
    </xdr:to>
    <xdr:graphicFrame macro="">
      <xdr:nvGraphicFramePr>
        <xdr:cNvPr id="2" name="Gráfico 1">
          <a:extLst>
            <a:ext uri="{FF2B5EF4-FFF2-40B4-BE49-F238E27FC236}">
              <a16:creationId xmlns:a16="http://schemas.microsoft.com/office/drawing/2014/main" id="{6577EB57-F2A2-492D-9BF9-04EE725895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3</xdr:col>
      <xdr:colOff>82551</xdr:colOff>
      <xdr:row>1</xdr:row>
      <xdr:rowOff>142874</xdr:rowOff>
    </xdr:from>
    <xdr:to>
      <xdr:col>11</xdr:col>
      <xdr:colOff>447675</xdr:colOff>
      <xdr:row>40</xdr:row>
      <xdr:rowOff>146050</xdr:rowOff>
    </xdr:to>
    <xdr:graphicFrame macro="">
      <xdr:nvGraphicFramePr>
        <xdr:cNvPr id="2" name="Gráfico 1">
          <a:extLst>
            <a:ext uri="{FF2B5EF4-FFF2-40B4-BE49-F238E27FC236}">
              <a16:creationId xmlns:a16="http://schemas.microsoft.com/office/drawing/2014/main" id="{C3F35C80-A9D8-4BF7-B1F4-AA566DDB92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7</xdr:col>
      <xdr:colOff>19050</xdr:colOff>
      <xdr:row>9</xdr:row>
      <xdr:rowOff>152400</xdr:rowOff>
    </xdr:from>
    <xdr:to>
      <xdr:col>17</xdr:col>
      <xdr:colOff>228600</xdr:colOff>
      <xdr:row>38</xdr:row>
      <xdr:rowOff>27900</xdr:rowOff>
    </xdr:to>
    <xdr:graphicFrame macro="">
      <xdr:nvGraphicFramePr>
        <xdr:cNvPr id="2" name="Gráfico 1">
          <a:extLst>
            <a:ext uri="{FF2B5EF4-FFF2-40B4-BE49-F238E27FC236}">
              <a16:creationId xmlns:a16="http://schemas.microsoft.com/office/drawing/2014/main" id="{5CCF34E1-1CA6-4EA1-83C9-419F31E46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7</xdr:col>
      <xdr:colOff>114300</xdr:colOff>
      <xdr:row>6</xdr:row>
      <xdr:rowOff>0</xdr:rowOff>
    </xdr:from>
    <xdr:to>
      <xdr:col>17</xdr:col>
      <xdr:colOff>142875</xdr:colOff>
      <xdr:row>34</xdr:row>
      <xdr:rowOff>66000</xdr:rowOff>
    </xdr:to>
    <xdr:graphicFrame macro="">
      <xdr:nvGraphicFramePr>
        <xdr:cNvPr id="2" name="Gráfico 1">
          <a:extLst>
            <a:ext uri="{FF2B5EF4-FFF2-40B4-BE49-F238E27FC236}">
              <a16:creationId xmlns:a16="http://schemas.microsoft.com/office/drawing/2014/main" id="{11FA7FE1-8AEA-445F-B21D-89BB44B4C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8</xdr:col>
      <xdr:colOff>47625</xdr:colOff>
      <xdr:row>6</xdr:row>
      <xdr:rowOff>19050</xdr:rowOff>
    </xdr:from>
    <xdr:to>
      <xdr:col>17</xdr:col>
      <xdr:colOff>504825</xdr:colOff>
      <xdr:row>34</xdr:row>
      <xdr:rowOff>85050</xdr:rowOff>
    </xdr:to>
    <xdr:graphicFrame macro="">
      <xdr:nvGraphicFramePr>
        <xdr:cNvPr id="2" name="Gráfico 1">
          <a:extLst>
            <a:ext uri="{FF2B5EF4-FFF2-40B4-BE49-F238E27FC236}">
              <a16:creationId xmlns:a16="http://schemas.microsoft.com/office/drawing/2014/main" id="{21B750E4-C049-4FA6-AA2F-EB67ED47E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7</xdr:col>
      <xdr:colOff>209550</xdr:colOff>
      <xdr:row>5</xdr:row>
      <xdr:rowOff>180975</xdr:rowOff>
    </xdr:from>
    <xdr:to>
      <xdr:col>17</xdr:col>
      <xdr:colOff>419100</xdr:colOff>
      <xdr:row>34</xdr:row>
      <xdr:rowOff>56475</xdr:rowOff>
    </xdr:to>
    <xdr:graphicFrame macro="">
      <xdr:nvGraphicFramePr>
        <xdr:cNvPr id="2" name="Gráfico 1">
          <a:extLst>
            <a:ext uri="{FF2B5EF4-FFF2-40B4-BE49-F238E27FC236}">
              <a16:creationId xmlns:a16="http://schemas.microsoft.com/office/drawing/2014/main" id="{ED52ADD8-513A-4DB0-8E99-E4900D16A4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7</xdr:col>
      <xdr:colOff>171450</xdr:colOff>
      <xdr:row>5</xdr:row>
      <xdr:rowOff>161925</xdr:rowOff>
    </xdr:from>
    <xdr:to>
      <xdr:col>17</xdr:col>
      <xdr:colOff>381000</xdr:colOff>
      <xdr:row>34</xdr:row>
      <xdr:rowOff>37425</xdr:rowOff>
    </xdr:to>
    <xdr:graphicFrame macro="">
      <xdr:nvGraphicFramePr>
        <xdr:cNvPr id="2" name="Gráfico 1">
          <a:extLst>
            <a:ext uri="{FF2B5EF4-FFF2-40B4-BE49-F238E27FC236}">
              <a16:creationId xmlns:a16="http://schemas.microsoft.com/office/drawing/2014/main" id="{FEAF5C38-E3AB-499E-A7F5-31FDCC3D08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7</xdr:col>
      <xdr:colOff>200025</xdr:colOff>
      <xdr:row>6</xdr:row>
      <xdr:rowOff>9525</xdr:rowOff>
    </xdr:from>
    <xdr:to>
      <xdr:col>17</xdr:col>
      <xdr:colOff>405975</xdr:colOff>
      <xdr:row>34</xdr:row>
      <xdr:rowOff>75525</xdr:rowOff>
    </xdr:to>
    <xdr:graphicFrame macro="">
      <xdr:nvGraphicFramePr>
        <xdr:cNvPr id="2" name="Gráfico 1">
          <a:extLst>
            <a:ext uri="{FF2B5EF4-FFF2-40B4-BE49-F238E27FC236}">
              <a16:creationId xmlns:a16="http://schemas.microsoft.com/office/drawing/2014/main" id="{9A7C472E-64AA-4911-AF74-7A62D5D8E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A13C958C-E476-421F-B1F6-1C33D6DC2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628649</xdr:colOff>
      <xdr:row>5</xdr:row>
      <xdr:rowOff>66675</xdr:rowOff>
    </xdr:from>
    <xdr:to>
      <xdr:col>11</xdr:col>
      <xdr:colOff>9524</xdr:colOff>
      <xdr:row>22</xdr:row>
      <xdr:rowOff>47625</xdr:rowOff>
    </xdr:to>
    <xdr:graphicFrame macro="">
      <xdr:nvGraphicFramePr>
        <xdr:cNvPr id="2" name="Gráfico 1">
          <a:extLst>
            <a:ext uri="{FF2B5EF4-FFF2-40B4-BE49-F238E27FC236}">
              <a16:creationId xmlns:a16="http://schemas.microsoft.com/office/drawing/2014/main" id="{FF1509E3-2BDD-441B-B915-DD19D587E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9BE86854-1A84-4C61-8E2A-6629BC6A9E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457200</xdr:colOff>
      <xdr:row>20</xdr:row>
      <xdr:rowOff>12000</xdr:rowOff>
    </xdr:to>
    <xdr:graphicFrame macro="">
      <xdr:nvGraphicFramePr>
        <xdr:cNvPr id="2" name="Gráfico 1">
          <a:extLst>
            <a:ext uri="{FF2B5EF4-FFF2-40B4-BE49-F238E27FC236}">
              <a16:creationId xmlns:a16="http://schemas.microsoft.com/office/drawing/2014/main" id="{1BBC8814-CDBC-4281-8A70-0D186A66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FB065DC2-D94B-4FE4-91EF-264A5FCD1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393700</xdr:colOff>
      <xdr:row>33</xdr:row>
      <xdr:rowOff>171450</xdr:rowOff>
    </xdr:to>
    <xdr:graphicFrame macro="">
      <xdr:nvGraphicFramePr>
        <xdr:cNvPr id="2" name="Gráfico 1">
          <a:extLst>
            <a:ext uri="{FF2B5EF4-FFF2-40B4-BE49-F238E27FC236}">
              <a16:creationId xmlns:a16="http://schemas.microsoft.com/office/drawing/2014/main" id="{5CCBC10B-0ACA-4649-BCA8-1D6D49C067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45EF7975-ED50-4C89-AC1F-CF0EB5F322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35DA4AAD-7C57-4EAA-8631-CD4C7F18F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20</xdr:row>
      <xdr:rowOff>127000</xdr:rowOff>
    </xdr:to>
    <xdr:graphicFrame macro="">
      <xdr:nvGraphicFramePr>
        <xdr:cNvPr id="2" name="Gráfico 1">
          <a:extLst>
            <a:ext uri="{FF2B5EF4-FFF2-40B4-BE49-F238E27FC236}">
              <a16:creationId xmlns:a16="http://schemas.microsoft.com/office/drawing/2014/main" id="{602AFFA1-75F4-42BA-9D96-2B5A147EAE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FFBC7EA9-A7E8-48EE-9A57-8633FA22F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3BF7E6FC-8C8D-4935-B6E2-2D18DB711F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458470</xdr:colOff>
      <xdr:row>33</xdr:row>
      <xdr:rowOff>171450</xdr:rowOff>
    </xdr:to>
    <xdr:graphicFrame macro="">
      <xdr:nvGraphicFramePr>
        <xdr:cNvPr id="2" name="Gráfico 1">
          <a:extLst>
            <a:ext uri="{FF2B5EF4-FFF2-40B4-BE49-F238E27FC236}">
              <a16:creationId xmlns:a16="http://schemas.microsoft.com/office/drawing/2014/main" id="{04382880-85B6-41BB-B25A-526638A8BD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S/cb1.%20infonavit%20enero%202021.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S/cj1.%20GRAF_ENEC_R-Excel_2021_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S/ck1.%20GRAF_EMIM_R-Excel_2021_0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S/cl1.%20GRAF_IMMEX_R-Excel_2021_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S/cm1.%20BD_EMEC_1_202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magnolia.lara\Downloads\Venta%20Hibridos%20jun%202019(1)%20(2).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S/co1.%20BD_Rastros_Ene2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roberto.galindo\Documents\DS\co1.%20BD_Rastros_Ene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roberto.galindo\Documents\Inflacion\InflacionXEdoxObG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S/cd1.%20InflacionXEdoxObG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S/ce1.%20Precios_promedio_diarios_y_mensuales_en_estaciones_de_servicio_grafic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S/cf1.%20ENOE_Febrero_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S/cg1.%20comparativoestatal-empleos_graficas_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S/cg2.%20EventPerma_grafica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S/ch1.%20patrones-grafica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S/ci1.%20GRAF_IMAIEF_R-Excel%202020_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lisco"/>
      <sheetName val="Jalisco (2)"/>
      <sheetName val="Porcentaje_CV"/>
      <sheetName val="ICV_Cuentas"/>
      <sheetName val="%CV_Jal_Nac"/>
      <sheetName val="ICV_Saldos"/>
      <sheetName val="Hoja1"/>
    </sheetNames>
    <sheetDataSet>
      <sheetData sheetId="0">
        <row r="2">
          <cell r="H2" t="str">
            <v>Jalisco</v>
          </cell>
          <cell r="W2" t="str">
            <v>Nacional</v>
          </cell>
        </row>
        <row r="3">
          <cell r="A3">
            <v>2018</v>
          </cell>
          <cell r="B3" t="str">
            <v>Enero</v>
          </cell>
          <cell r="H3">
            <v>4.5949208423403699E-2</v>
          </cell>
          <cell r="W3">
            <v>5.8039058144557336E-2</v>
          </cell>
        </row>
        <row r="4">
          <cell r="B4" t="str">
            <v>Febrero</v>
          </cell>
          <cell r="H4">
            <v>4.619089215808618E-2</v>
          </cell>
          <cell r="W4">
            <v>5.8352863524522861E-2</v>
          </cell>
        </row>
        <row r="5">
          <cell r="B5" t="str">
            <v>Marzo</v>
          </cell>
          <cell r="H5">
            <v>4.5893680793183095E-2</v>
          </cell>
          <cell r="W5">
            <v>5.8772921160575899E-2</v>
          </cell>
        </row>
        <row r="6">
          <cell r="B6" t="str">
            <v>Abril</v>
          </cell>
          <cell r="H6">
            <v>4.5180847589388805E-2</v>
          </cell>
          <cell r="W6">
            <v>5.8990332433742403E-2</v>
          </cell>
        </row>
        <row r="7">
          <cell r="B7" t="str">
            <v>Mayo</v>
          </cell>
          <cell r="H7">
            <v>4.4723860220728266E-2</v>
          </cell>
          <cell r="W7">
            <v>5.8363394602311741E-2</v>
          </cell>
        </row>
        <row r="8">
          <cell r="B8" t="str">
            <v>Junio</v>
          </cell>
          <cell r="H8">
            <v>4.4358953869336408E-2</v>
          </cell>
          <cell r="W8">
            <v>5.7638662023780998E-2</v>
          </cell>
        </row>
        <row r="9">
          <cell r="B9" t="str">
            <v>Julio</v>
          </cell>
          <cell r="H9">
            <v>4.4686655947820779E-2</v>
          </cell>
          <cell r="W9">
            <v>5.7344820703878648E-2</v>
          </cell>
        </row>
        <row r="10">
          <cell r="B10" t="str">
            <v>Agosto</v>
          </cell>
          <cell r="H10">
            <v>4.4349566922699785E-2</v>
          </cell>
          <cell r="W10">
            <v>5.6872989256004237E-2</v>
          </cell>
        </row>
        <row r="11">
          <cell r="B11" t="str">
            <v>Septiembre</v>
          </cell>
          <cell r="H11">
            <v>4.3550595211111813E-2</v>
          </cell>
          <cell r="W11">
            <v>5.6172995561989E-2</v>
          </cell>
        </row>
        <row r="12">
          <cell r="B12" t="str">
            <v>Octubre</v>
          </cell>
          <cell r="H12">
            <v>4.3427450253507631E-2</v>
          </cell>
          <cell r="W12">
            <v>5.6213884319815811E-2</v>
          </cell>
        </row>
        <row r="13">
          <cell r="B13" t="str">
            <v>Noviembre</v>
          </cell>
          <cell r="H13">
            <v>4.2986231219772131E-2</v>
          </cell>
          <cell r="W13">
            <v>5.5964575797152381E-2</v>
          </cell>
        </row>
        <row r="14">
          <cell r="B14" t="str">
            <v>Diciembre</v>
          </cell>
          <cell r="H14">
            <v>4.383107014277126E-2</v>
          </cell>
          <cell r="W14">
            <v>5.6158535569925519E-2</v>
          </cell>
        </row>
        <row r="15">
          <cell r="A15">
            <v>2019</v>
          </cell>
          <cell r="B15" t="str">
            <v>Enero</v>
          </cell>
          <cell r="H15">
            <v>4.4192976296576369E-2</v>
          </cell>
          <cell r="W15">
            <v>5.6301794643203222E-2</v>
          </cell>
        </row>
        <row r="16">
          <cell r="B16" t="str">
            <v>Febrero</v>
          </cell>
          <cell r="H16">
            <v>4.4898105819060362E-2</v>
          </cell>
          <cell r="W16">
            <v>5.6850537765425584E-2</v>
          </cell>
        </row>
        <row r="17">
          <cell r="B17" t="str">
            <v>Marzo</v>
          </cell>
          <cell r="H17">
            <v>4.5250035886025983E-2</v>
          </cell>
          <cell r="W17">
            <v>5.7069968606765109E-2</v>
          </cell>
        </row>
        <row r="18">
          <cell r="B18" t="str">
            <v>Abril</v>
          </cell>
          <cell r="H18">
            <v>4.4783947711715101E-2</v>
          </cell>
          <cell r="W18">
            <v>5.7440479175716534E-2</v>
          </cell>
        </row>
        <row r="19">
          <cell r="B19" t="str">
            <v>Mayo</v>
          </cell>
          <cell r="H19">
            <v>4.5291683544558752E-2</v>
          </cell>
          <cell r="W19">
            <v>5.7850719699571534E-2</v>
          </cell>
        </row>
        <row r="20">
          <cell r="B20" t="str">
            <v>Junio</v>
          </cell>
          <cell r="H20">
            <v>4.5914928377889769E-2</v>
          </cell>
          <cell r="W20">
            <v>5.7836699963812868E-2</v>
          </cell>
        </row>
        <row r="21">
          <cell r="B21" t="str">
            <v>Julio</v>
          </cell>
          <cell r="H21">
            <v>4.6416272852535065E-2</v>
          </cell>
          <cell r="W21">
            <v>5.7873237323502712E-2</v>
          </cell>
        </row>
        <row r="22">
          <cell r="B22" t="str">
            <v>Agosto</v>
          </cell>
          <cell r="H22">
            <v>4.7947650473653444E-2</v>
          </cell>
          <cell r="W22">
            <v>5.9138120605385626E-2</v>
          </cell>
        </row>
        <row r="23">
          <cell r="B23" t="str">
            <v>Septiembre</v>
          </cell>
          <cell r="H23">
            <v>4.9785352298333585E-2</v>
          </cell>
          <cell r="W23">
            <v>6.068630924320402E-2</v>
          </cell>
        </row>
        <row r="24">
          <cell r="B24" t="str">
            <v>Octubre</v>
          </cell>
          <cell r="H24">
            <v>5.253486734079451E-2</v>
          </cell>
          <cell r="W24">
            <v>6.3534825249674021E-2</v>
          </cell>
        </row>
        <row r="25">
          <cell r="B25" t="str">
            <v>Noviembre</v>
          </cell>
          <cell r="H25">
            <v>5.6314431550378075E-2</v>
          </cell>
          <cell r="W25">
            <v>6.7990099316020125E-2</v>
          </cell>
        </row>
        <row r="26">
          <cell r="B26" t="str">
            <v>Diciembre</v>
          </cell>
          <cell r="H26">
            <v>7.3347597345201701E-2</v>
          </cell>
          <cell r="W26">
            <v>8.8664199682685241E-2</v>
          </cell>
        </row>
        <row r="27">
          <cell r="A27">
            <v>2020</v>
          </cell>
          <cell r="B27" t="str">
            <v>Enero</v>
          </cell>
          <cell r="H27">
            <v>7.9413821207006352E-2</v>
          </cell>
          <cell r="W27">
            <v>9.5810472003197561E-2</v>
          </cell>
        </row>
        <row r="28">
          <cell r="B28" t="str">
            <v>Febrero</v>
          </cell>
          <cell r="H28">
            <v>8.3946797261951145E-2</v>
          </cell>
          <cell r="W28">
            <v>0.1016165187954733</v>
          </cell>
        </row>
        <row r="29">
          <cell r="B29" t="str">
            <v>Marzo</v>
          </cell>
          <cell r="H29">
            <v>8.5885060126427645E-2</v>
          </cell>
          <cell r="W29">
            <v>0.10423210739422495</v>
          </cell>
        </row>
        <row r="30">
          <cell r="B30" t="str">
            <v>Abril</v>
          </cell>
          <cell r="H30">
            <v>8.9919923381840433E-2</v>
          </cell>
          <cell r="W30">
            <v>0.10925548599630389</v>
          </cell>
        </row>
        <row r="31">
          <cell r="B31" t="str">
            <v>Mayo</v>
          </cell>
          <cell r="H31">
            <v>9.1432769568152633E-2</v>
          </cell>
          <cell r="W31">
            <v>0.11088736692301117</v>
          </cell>
        </row>
        <row r="32">
          <cell r="B32" t="str">
            <v>Junio</v>
          </cell>
          <cell r="H32">
            <v>9.420064276538187E-2</v>
          </cell>
          <cell r="W32">
            <v>0.113894079939988</v>
          </cell>
        </row>
        <row r="33">
          <cell r="B33" t="str">
            <v>Julio</v>
          </cell>
          <cell r="H33">
            <v>9.452291020181286E-2</v>
          </cell>
          <cell r="W33">
            <v>0.11468434444245257</v>
          </cell>
        </row>
        <row r="34">
          <cell r="B34" t="str">
            <v>Agosto</v>
          </cell>
          <cell r="H34">
            <v>9.6365611198540757E-2</v>
          </cell>
          <cell r="W34">
            <v>0.11688954510774237</v>
          </cell>
        </row>
        <row r="35">
          <cell r="B35" t="str">
            <v>Septiembre</v>
          </cell>
          <cell r="H35">
            <v>9.6940583961605625E-2</v>
          </cell>
          <cell r="W35">
            <v>0.11729624609582179</v>
          </cell>
        </row>
        <row r="36">
          <cell r="B36" t="str">
            <v>Octubre</v>
          </cell>
          <cell r="H36">
            <v>9.899936635907329E-2</v>
          </cell>
          <cell r="W36">
            <v>0.11977153482935839</v>
          </cell>
        </row>
        <row r="37">
          <cell r="B37" t="str">
            <v>Noviembre</v>
          </cell>
          <cell r="H37">
            <v>9.9452613919863722E-2</v>
          </cell>
          <cell r="W37">
            <v>0.12060093339245599</v>
          </cell>
        </row>
        <row r="38">
          <cell r="B38" t="str">
            <v>Diciembre</v>
          </cell>
          <cell r="H38">
            <v>0.10181896598199364</v>
          </cell>
          <cell r="W38">
            <v>0.12302204958680746</v>
          </cell>
        </row>
        <row r="39">
          <cell r="A39">
            <v>2021</v>
          </cell>
          <cell r="B39" t="str">
            <v>Enero</v>
          </cell>
          <cell r="H39">
            <v>0.10296532364383319</v>
          </cell>
          <cell r="W39">
            <v>0.12440540451394101</v>
          </cell>
        </row>
      </sheetData>
      <sheetData sheetId="1"/>
      <sheetData sheetId="2"/>
      <sheetData sheetId="3"/>
      <sheetData sheetId="4"/>
      <sheetData sheetId="5"/>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
      <sheetName val="HIS"/>
      <sheetName val="VAR"/>
      <sheetName val="RANKDIS"/>
      <sheetName val="RANKVPP"/>
      <sheetName val="RANKVMEN"/>
      <sheetName val="Texto"/>
    </sheetNames>
    <sheetDataSet>
      <sheetData sheetId="0">
        <row r="6">
          <cell r="A6" t="str">
            <v>2006/01</v>
          </cell>
          <cell r="B6">
            <v>2551</v>
          </cell>
        </row>
        <row r="7">
          <cell r="A7" t="str">
            <v>2007/01</v>
          </cell>
          <cell r="B7">
            <v>2307</v>
          </cell>
        </row>
        <row r="8">
          <cell r="A8" t="str">
            <v>2008/01</v>
          </cell>
          <cell r="B8">
            <v>2755</v>
          </cell>
        </row>
        <row r="9">
          <cell r="A9" t="str">
            <v>2009/01</v>
          </cell>
          <cell r="B9">
            <v>1938</v>
          </cell>
        </row>
        <row r="10">
          <cell r="A10" t="str">
            <v>2010/01</v>
          </cell>
          <cell r="B10">
            <v>2391</v>
          </cell>
        </row>
        <row r="11">
          <cell r="A11" t="str">
            <v>2011/01</v>
          </cell>
          <cell r="B11">
            <v>2269</v>
          </cell>
        </row>
        <row r="12">
          <cell r="A12" t="str">
            <v>2012/01</v>
          </cell>
          <cell r="B12">
            <v>2149</v>
          </cell>
        </row>
        <row r="13">
          <cell r="A13" t="str">
            <v>2013/01</v>
          </cell>
          <cell r="B13">
            <v>1894</v>
          </cell>
        </row>
        <row r="14">
          <cell r="A14" t="str">
            <v>2014/01</v>
          </cell>
          <cell r="B14">
            <v>1574</v>
          </cell>
        </row>
        <row r="15">
          <cell r="A15" t="str">
            <v>2015/01</v>
          </cell>
          <cell r="B15">
            <v>2209</v>
          </cell>
        </row>
        <row r="16">
          <cell r="A16" t="str">
            <v>2016/01</v>
          </cell>
          <cell r="B16">
            <v>2582</v>
          </cell>
        </row>
        <row r="17">
          <cell r="A17" t="str">
            <v>2017/01</v>
          </cell>
          <cell r="B17">
            <v>1934</v>
          </cell>
        </row>
        <row r="18">
          <cell r="A18" t="str">
            <v>2018/01</v>
          </cell>
          <cell r="B18">
            <v>1943</v>
          </cell>
        </row>
        <row r="19">
          <cell r="A19" t="str">
            <v>2019/01</v>
          </cell>
          <cell r="B19">
            <v>1769</v>
          </cell>
        </row>
        <row r="20">
          <cell r="A20" t="str">
            <v>2020/01</v>
          </cell>
          <cell r="B20">
            <v>1566</v>
          </cell>
        </row>
        <row r="21">
          <cell r="A21" t="str">
            <v>2021/01</v>
          </cell>
          <cell r="B21">
            <v>1323</v>
          </cell>
        </row>
      </sheetData>
      <sheetData sheetId="1">
        <row r="5">
          <cell r="C5" t="str">
            <v>Valor de la producción</v>
          </cell>
          <cell r="D5" t="str">
            <v>Promedio</v>
          </cell>
        </row>
        <row r="6">
          <cell r="A6" t="str">
            <v>2013</v>
          </cell>
          <cell r="B6" t="str">
            <v>ENE</v>
          </cell>
          <cell r="C6">
            <v>1894</v>
          </cell>
          <cell r="D6">
            <v>2527</v>
          </cell>
        </row>
        <row r="7">
          <cell r="A7" t="str">
            <v/>
          </cell>
          <cell r="B7" t="str">
            <v>FEB</v>
          </cell>
          <cell r="C7">
            <v>2285</v>
          </cell>
          <cell r="D7">
            <v>2538</v>
          </cell>
        </row>
        <row r="8">
          <cell r="A8" t="str">
            <v/>
          </cell>
          <cell r="B8" t="str">
            <v>MAR</v>
          </cell>
          <cell r="C8">
            <v>1952</v>
          </cell>
          <cell r="D8">
            <v>2533</v>
          </cell>
        </row>
        <row r="9">
          <cell r="A9" t="str">
            <v/>
          </cell>
          <cell r="B9" t="str">
            <v>ABR</v>
          </cell>
          <cell r="C9">
            <v>2175</v>
          </cell>
          <cell r="D9">
            <v>2562</v>
          </cell>
        </row>
        <row r="10">
          <cell r="A10" t="str">
            <v/>
          </cell>
          <cell r="B10" t="str">
            <v>MAY</v>
          </cell>
          <cell r="C10">
            <v>2036</v>
          </cell>
          <cell r="D10">
            <v>2505</v>
          </cell>
        </row>
        <row r="11">
          <cell r="A11" t="str">
            <v/>
          </cell>
          <cell r="B11" t="str">
            <v>JUN</v>
          </cell>
          <cell r="C11">
            <v>2248</v>
          </cell>
          <cell r="D11">
            <v>2471</v>
          </cell>
        </row>
        <row r="12">
          <cell r="A12" t="str">
            <v/>
          </cell>
          <cell r="B12" t="str">
            <v>JUL</v>
          </cell>
          <cell r="C12">
            <v>2349</v>
          </cell>
          <cell r="D12">
            <v>2402</v>
          </cell>
        </row>
        <row r="13">
          <cell r="A13" t="str">
            <v/>
          </cell>
          <cell r="B13" t="str">
            <v>AGO</v>
          </cell>
          <cell r="C13">
            <v>2738</v>
          </cell>
          <cell r="D13">
            <v>2367</v>
          </cell>
        </row>
        <row r="14">
          <cell r="A14" t="str">
            <v/>
          </cell>
          <cell r="B14" t="str">
            <v>SEP</v>
          </cell>
          <cell r="C14">
            <v>2492</v>
          </cell>
          <cell r="D14">
            <v>2356</v>
          </cell>
        </row>
        <row r="15">
          <cell r="A15" t="str">
            <v/>
          </cell>
          <cell r="B15" t="str">
            <v>OCT</v>
          </cell>
          <cell r="C15">
            <v>2368</v>
          </cell>
          <cell r="D15">
            <v>2336</v>
          </cell>
        </row>
        <row r="16">
          <cell r="A16" t="str">
            <v/>
          </cell>
          <cell r="B16" t="str">
            <v>NOV</v>
          </cell>
          <cell r="C16">
            <v>2485</v>
          </cell>
          <cell r="D16">
            <v>2311</v>
          </cell>
        </row>
        <row r="17">
          <cell r="A17" t="str">
            <v/>
          </cell>
          <cell r="B17" t="str">
            <v>DIC</v>
          </cell>
          <cell r="C17">
            <v>2407</v>
          </cell>
          <cell r="D17">
            <v>2286</v>
          </cell>
        </row>
        <row r="18">
          <cell r="A18" t="str">
            <v>2014</v>
          </cell>
          <cell r="B18" t="str">
            <v>ENE</v>
          </cell>
          <cell r="C18">
            <v>1574</v>
          </cell>
          <cell r="D18">
            <v>2259</v>
          </cell>
        </row>
        <row r="19">
          <cell r="A19" t="str">
            <v/>
          </cell>
          <cell r="B19" t="str">
            <v>FEB</v>
          </cell>
          <cell r="C19">
            <v>1679</v>
          </cell>
          <cell r="D19">
            <v>2209</v>
          </cell>
        </row>
        <row r="20">
          <cell r="A20" t="str">
            <v/>
          </cell>
          <cell r="B20" t="str">
            <v>MAR</v>
          </cell>
          <cell r="C20">
            <v>1650</v>
          </cell>
          <cell r="D20">
            <v>2183</v>
          </cell>
        </row>
        <row r="21">
          <cell r="A21" t="str">
            <v/>
          </cell>
          <cell r="B21" t="str">
            <v>ABR</v>
          </cell>
          <cell r="C21">
            <v>1610</v>
          </cell>
          <cell r="D21">
            <v>2136</v>
          </cell>
        </row>
        <row r="22">
          <cell r="A22" t="str">
            <v/>
          </cell>
          <cell r="B22" t="str">
            <v>MAY</v>
          </cell>
          <cell r="C22">
            <v>1984</v>
          </cell>
          <cell r="D22">
            <v>2132</v>
          </cell>
        </row>
        <row r="23">
          <cell r="A23" t="str">
            <v/>
          </cell>
          <cell r="B23" t="str">
            <v>JUN</v>
          </cell>
          <cell r="C23">
            <v>1978</v>
          </cell>
          <cell r="D23">
            <v>2110</v>
          </cell>
        </row>
        <row r="24">
          <cell r="A24" t="str">
            <v/>
          </cell>
          <cell r="B24" t="str">
            <v>JUL</v>
          </cell>
          <cell r="C24">
            <v>1690</v>
          </cell>
          <cell r="D24">
            <v>2055</v>
          </cell>
        </row>
        <row r="25">
          <cell r="A25" t="str">
            <v/>
          </cell>
          <cell r="B25" t="str">
            <v>AGO</v>
          </cell>
          <cell r="C25">
            <v>2010</v>
          </cell>
          <cell r="D25">
            <v>1994</v>
          </cell>
        </row>
        <row r="26">
          <cell r="A26" t="str">
            <v/>
          </cell>
          <cell r="B26" t="str">
            <v>SEP</v>
          </cell>
          <cell r="C26">
            <v>2003</v>
          </cell>
          <cell r="D26">
            <v>1953</v>
          </cell>
        </row>
        <row r="27">
          <cell r="A27" t="str">
            <v/>
          </cell>
          <cell r="B27" t="str">
            <v>OCT</v>
          </cell>
          <cell r="C27">
            <v>1929</v>
          </cell>
          <cell r="D27">
            <v>1917</v>
          </cell>
        </row>
        <row r="28">
          <cell r="A28" t="str">
            <v/>
          </cell>
          <cell r="B28" t="str">
            <v>NOV</v>
          </cell>
          <cell r="C28">
            <v>1942</v>
          </cell>
          <cell r="D28">
            <v>1871</v>
          </cell>
        </row>
        <row r="29">
          <cell r="A29" t="str">
            <v/>
          </cell>
          <cell r="B29" t="str">
            <v>DIC</v>
          </cell>
          <cell r="C29">
            <v>2322</v>
          </cell>
          <cell r="D29">
            <v>1864</v>
          </cell>
        </row>
        <row r="30">
          <cell r="A30" t="str">
            <v>2015</v>
          </cell>
          <cell r="B30" t="str">
            <v>ENE</v>
          </cell>
          <cell r="C30">
            <v>2209</v>
          </cell>
          <cell r="D30">
            <v>1917</v>
          </cell>
        </row>
        <row r="31">
          <cell r="A31" t="str">
            <v/>
          </cell>
          <cell r="B31" t="str">
            <v>FEB</v>
          </cell>
          <cell r="C31">
            <v>1868</v>
          </cell>
          <cell r="D31">
            <v>1933</v>
          </cell>
        </row>
        <row r="32">
          <cell r="A32" t="str">
            <v/>
          </cell>
          <cell r="B32" t="str">
            <v>MAR</v>
          </cell>
          <cell r="C32">
            <v>2666</v>
          </cell>
          <cell r="D32">
            <v>2018</v>
          </cell>
        </row>
        <row r="33">
          <cell r="A33" t="str">
            <v/>
          </cell>
          <cell r="B33" t="str">
            <v>ABR</v>
          </cell>
          <cell r="C33">
            <v>2330</v>
          </cell>
          <cell r="D33">
            <v>2078</v>
          </cell>
        </row>
        <row r="34">
          <cell r="A34" t="str">
            <v/>
          </cell>
          <cell r="B34" t="str">
            <v>MAY</v>
          </cell>
          <cell r="C34">
            <v>2616</v>
          </cell>
          <cell r="D34">
            <v>2130</v>
          </cell>
        </row>
        <row r="35">
          <cell r="A35" t="str">
            <v/>
          </cell>
          <cell r="B35" t="str">
            <v>JUN</v>
          </cell>
          <cell r="C35">
            <v>2318</v>
          </cell>
          <cell r="D35">
            <v>2159</v>
          </cell>
        </row>
        <row r="36">
          <cell r="A36" t="str">
            <v/>
          </cell>
          <cell r="B36" t="str">
            <v>JUL</v>
          </cell>
          <cell r="C36">
            <v>2121</v>
          </cell>
          <cell r="D36">
            <v>2195</v>
          </cell>
        </row>
        <row r="37">
          <cell r="A37" t="str">
            <v/>
          </cell>
          <cell r="B37" t="str">
            <v>AGO</v>
          </cell>
          <cell r="C37">
            <v>2911</v>
          </cell>
          <cell r="D37">
            <v>2270</v>
          </cell>
        </row>
        <row r="38">
          <cell r="A38" t="str">
            <v/>
          </cell>
          <cell r="B38" t="str">
            <v>SEP</v>
          </cell>
          <cell r="C38">
            <v>3073</v>
          </cell>
          <cell r="D38">
            <v>2359</v>
          </cell>
        </row>
        <row r="39">
          <cell r="A39" t="str">
            <v/>
          </cell>
          <cell r="B39" t="str">
            <v>OCT</v>
          </cell>
          <cell r="C39">
            <v>2490</v>
          </cell>
          <cell r="D39">
            <v>2406</v>
          </cell>
        </row>
        <row r="40">
          <cell r="A40" t="str">
            <v/>
          </cell>
          <cell r="B40" t="str">
            <v>NOV</v>
          </cell>
          <cell r="C40">
            <v>2202</v>
          </cell>
          <cell r="D40">
            <v>2427</v>
          </cell>
        </row>
        <row r="41">
          <cell r="A41" t="str">
            <v/>
          </cell>
          <cell r="B41" t="str">
            <v>DIC</v>
          </cell>
          <cell r="C41">
            <v>2032</v>
          </cell>
          <cell r="D41">
            <v>2403</v>
          </cell>
        </row>
        <row r="42">
          <cell r="A42" t="str">
            <v>2016</v>
          </cell>
          <cell r="B42" t="str">
            <v>ENE</v>
          </cell>
          <cell r="C42">
            <v>2582</v>
          </cell>
          <cell r="D42">
            <v>2434</v>
          </cell>
        </row>
        <row r="43">
          <cell r="A43" t="str">
            <v/>
          </cell>
          <cell r="B43" t="str">
            <v>FEB</v>
          </cell>
          <cell r="C43">
            <v>2683</v>
          </cell>
          <cell r="D43">
            <v>2502</v>
          </cell>
        </row>
        <row r="44">
          <cell r="A44" t="str">
            <v/>
          </cell>
          <cell r="B44" t="str">
            <v>MAR</v>
          </cell>
          <cell r="C44">
            <v>1919</v>
          </cell>
          <cell r="D44">
            <v>2440</v>
          </cell>
        </row>
        <row r="45">
          <cell r="A45" t="str">
            <v/>
          </cell>
          <cell r="B45" t="str">
            <v>ABR</v>
          </cell>
          <cell r="C45">
            <v>2240</v>
          </cell>
          <cell r="D45">
            <v>2432</v>
          </cell>
        </row>
        <row r="46">
          <cell r="A46" t="str">
            <v/>
          </cell>
          <cell r="B46" t="str">
            <v>MAY</v>
          </cell>
          <cell r="C46">
            <v>2186</v>
          </cell>
          <cell r="D46">
            <v>2397</v>
          </cell>
        </row>
        <row r="47">
          <cell r="A47" t="str">
            <v/>
          </cell>
          <cell r="B47" t="str">
            <v>JUN</v>
          </cell>
          <cell r="C47">
            <v>2147</v>
          </cell>
          <cell r="D47">
            <v>2382</v>
          </cell>
        </row>
        <row r="48">
          <cell r="A48" t="str">
            <v/>
          </cell>
          <cell r="B48" t="str">
            <v>JUL</v>
          </cell>
          <cell r="C48">
            <v>2085</v>
          </cell>
          <cell r="D48">
            <v>2379</v>
          </cell>
        </row>
        <row r="49">
          <cell r="A49" t="str">
            <v/>
          </cell>
          <cell r="B49" t="str">
            <v>AGO</v>
          </cell>
          <cell r="C49">
            <v>2495</v>
          </cell>
          <cell r="D49">
            <v>2345</v>
          </cell>
        </row>
        <row r="50">
          <cell r="A50" t="str">
            <v/>
          </cell>
          <cell r="B50" t="str">
            <v>SEP</v>
          </cell>
          <cell r="C50">
            <v>2257</v>
          </cell>
          <cell r="D50">
            <v>2277</v>
          </cell>
        </row>
        <row r="51">
          <cell r="A51" t="str">
            <v/>
          </cell>
          <cell r="B51" t="str">
            <v>OCT</v>
          </cell>
          <cell r="C51">
            <v>2399</v>
          </cell>
          <cell r="D51">
            <v>2269</v>
          </cell>
        </row>
        <row r="52">
          <cell r="A52" t="str">
            <v/>
          </cell>
          <cell r="B52" t="str">
            <v>NOV</v>
          </cell>
          <cell r="C52">
            <v>2525</v>
          </cell>
          <cell r="D52">
            <v>2296</v>
          </cell>
        </row>
        <row r="53">
          <cell r="A53" t="str">
            <v/>
          </cell>
          <cell r="B53" t="str">
            <v>DIC</v>
          </cell>
          <cell r="C53">
            <v>2284</v>
          </cell>
          <cell r="D53">
            <v>2317</v>
          </cell>
        </row>
        <row r="54">
          <cell r="A54" t="str">
            <v>2017</v>
          </cell>
          <cell r="B54" t="str">
            <v>ENE</v>
          </cell>
          <cell r="C54">
            <v>1934</v>
          </cell>
          <cell r="D54">
            <v>2263</v>
          </cell>
        </row>
        <row r="55">
          <cell r="A55" t="str">
            <v/>
          </cell>
          <cell r="B55" t="str">
            <v>FEB</v>
          </cell>
          <cell r="C55">
            <v>2184</v>
          </cell>
          <cell r="D55">
            <v>2221</v>
          </cell>
        </row>
        <row r="56">
          <cell r="A56" t="str">
            <v/>
          </cell>
          <cell r="B56" t="str">
            <v>MAR</v>
          </cell>
          <cell r="C56">
            <v>2230</v>
          </cell>
          <cell r="D56">
            <v>2247</v>
          </cell>
        </row>
        <row r="57">
          <cell r="A57" t="str">
            <v/>
          </cell>
          <cell r="B57" t="str">
            <v>ABR</v>
          </cell>
          <cell r="C57">
            <v>2506</v>
          </cell>
          <cell r="D57">
            <v>2269</v>
          </cell>
        </row>
        <row r="58">
          <cell r="A58" t="str">
            <v/>
          </cell>
          <cell r="B58" t="str">
            <v>MAY</v>
          </cell>
          <cell r="C58">
            <v>2653</v>
          </cell>
          <cell r="D58">
            <v>2308</v>
          </cell>
        </row>
        <row r="59">
          <cell r="A59" t="str">
            <v/>
          </cell>
          <cell r="B59" t="str">
            <v>JUN</v>
          </cell>
          <cell r="C59">
            <v>2856</v>
          </cell>
          <cell r="D59">
            <v>2367</v>
          </cell>
        </row>
        <row r="60">
          <cell r="A60" t="str">
            <v/>
          </cell>
          <cell r="B60" t="str">
            <v>JUL</v>
          </cell>
          <cell r="C60">
            <v>2113</v>
          </cell>
          <cell r="D60">
            <v>2370</v>
          </cell>
        </row>
        <row r="61">
          <cell r="A61" t="str">
            <v/>
          </cell>
          <cell r="B61" t="str">
            <v>AGO</v>
          </cell>
          <cell r="C61">
            <v>2341</v>
          </cell>
          <cell r="D61">
            <v>2357</v>
          </cell>
        </row>
        <row r="62">
          <cell r="A62" t="str">
            <v/>
          </cell>
          <cell r="B62" t="str">
            <v>SEP</v>
          </cell>
          <cell r="C62">
            <v>2139</v>
          </cell>
          <cell r="D62">
            <v>2347</v>
          </cell>
        </row>
        <row r="63">
          <cell r="A63" t="str">
            <v/>
          </cell>
          <cell r="B63" t="str">
            <v>OCT</v>
          </cell>
          <cell r="C63">
            <v>2328</v>
          </cell>
          <cell r="D63">
            <v>2341</v>
          </cell>
        </row>
        <row r="64">
          <cell r="A64" t="str">
            <v/>
          </cell>
          <cell r="B64" t="str">
            <v>NOV</v>
          </cell>
          <cell r="C64">
            <v>2188</v>
          </cell>
          <cell r="D64">
            <v>2313</v>
          </cell>
        </row>
        <row r="65">
          <cell r="A65" t="str">
            <v/>
          </cell>
          <cell r="B65" t="str">
            <v>DIC</v>
          </cell>
          <cell r="C65">
            <v>2739</v>
          </cell>
          <cell r="D65">
            <v>2351</v>
          </cell>
        </row>
        <row r="66">
          <cell r="A66" t="str">
            <v>2018</v>
          </cell>
          <cell r="B66" t="str">
            <v>ENE</v>
          </cell>
          <cell r="C66">
            <v>1943</v>
          </cell>
          <cell r="D66">
            <v>2352</v>
          </cell>
        </row>
        <row r="67">
          <cell r="A67" t="str">
            <v/>
          </cell>
          <cell r="B67" t="str">
            <v>FEB</v>
          </cell>
          <cell r="C67">
            <v>1833</v>
          </cell>
          <cell r="D67">
            <v>2323</v>
          </cell>
        </row>
        <row r="68">
          <cell r="A68" t="str">
            <v/>
          </cell>
          <cell r="B68" t="str">
            <v>MAR</v>
          </cell>
          <cell r="C68">
            <v>1993</v>
          </cell>
          <cell r="D68">
            <v>2303</v>
          </cell>
        </row>
        <row r="69">
          <cell r="A69" t="str">
            <v/>
          </cell>
          <cell r="B69" t="str">
            <v>ABR</v>
          </cell>
          <cell r="C69">
            <v>2020</v>
          </cell>
          <cell r="D69">
            <v>2262</v>
          </cell>
        </row>
        <row r="70">
          <cell r="A70" t="str">
            <v/>
          </cell>
          <cell r="B70" t="str">
            <v>MAY</v>
          </cell>
          <cell r="C70">
            <v>2542</v>
          </cell>
          <cell r="D70">
            <v>2253</v>
          </cell>
        </row>
        <row r="71">
          <cell r="A71" t="str">
            <v/>
          </cell>
          <cell r="B71" t="str">
            <v>JUN</v>
          </cell>
          <cell r="C71">
            <v>2100</v>
          </cell>
          <cell r="D71">
            <v>2190</v>
          </cell>
        </row>
        <row r="72">
          <cell r="A72" t="str">
            <v/>
          </cell>
          <cell r="B72" t="str">
            <v>JUL</v>
          </cell>
          <cell r="C72">
            <v>2384</v>
          </cell>
          <cell r="D72">
            <v>2213</v>
          </cell>
        </row>
        <row r="73">
          <cell r="A73" t="str">
            <v/>
          </cell>
          <cell r="B73" t="str">
            <v>AGO</v>
          </cell>
          <cell r="C73">
            <v>2818</v>
          </cell>
          <cell r="D73">
            <v>2252</v>
          </cell>
        </row>
        <row r="74">
          <cell r="A74" t="str">
            <v/>
          </cell>
          <cell r="B74" t="str">
            <v>SEP</v>
          </cell>
          <cell r="C74">
            <v>1853</v>
          </cell>
          <cell r="D74">
            <v>2229</v>
          </cell>
        </row>
        <row r="75">
          <cell r="A75" t="str">
            <v/>
          </cell>
          <cell r="B75" t="str">
            <v>OCT</v>
          </cell>
          <cell r="C75">
            <v>2259</v>
          </cell>
          <cell r="D75">
            <v>2223</v>
          </cell>
        </row>
        <row r="76">
          <cell r="A76" t="str">
            <v/>
          </cell>
          <cell r="B76" t="str">
            <v>NOV</v>
          </cell>
          <cell r="C76">
            <v>1720</v>
          </cell>
          <cell r="D76">
            <v>2184</v>
          </cell>
        </row>
        <row r="77">
          <cell r="A77" t="str">
            <v/>
          </cell>
          <cell r="B77" t="str">
            <v>DIC</v>
          </cell>
          <cell r="C77">
            <v>2790</v>
          </cell>
          <cell r="D77">
            <v>2188</v>
          </cell>
        </row>
        <row r="78">
          <cell r="A78" t="str">
            <v>2019</v>
          </cell>
          <cell r="B78" t="str">
            <v>ENE</v>
          </cell>
          <cell r="C78">
            <v>1769</v>
          </cell>
          <cell r="D78">
            <v>2173</v>
          </cell>
        </row>
        <row r="79">
          <cell r="A79" t="str">
            <v/>
          </cell>
          <cell r="B79" t="str">
            <v>FEB</v>
          </cell>
          <cell r="C79">
            <v>1743</v>
          </cell>
          <cell r="D79">
            <v>2166</v>
          </cell>
        </row>
        <row r="80">
          <cell r="A80" t="str">
            <v/>
          </cell>
          <cell r="B80" t="str">
            <v>MAR</v>
          </cell>
          <cell r="C80">
            <v>1987</v>
          </cell>
          <cell r="D80">
            <v>2165</v>
          </cell>
        </row>
        <row r="81">
          <cell r="A81" t="str">
            <v/>
          </cell>
          <cell r="B81" t="str">
            <v>ABR</v>
          </cell>
          <cell r="C81">
            <v>1734</v>
          </cell>
          <cell r="D81">
            <v>2142</v>
          </cell>
        </row>
        <row r="82">
          <cell r="A82" t="str">
            <v/>
          </cell>
          <cell r="B82" t="str">
            <v>MAY</v>
          </cell>
          <cell r="C82">
            <v>1799</v>
          </cell>
          <cell r="D82">
            <v>2080</v>
          </cell>
        </row>
        <row r="83">
          <cell r="A83" t="str">
            <v/>
          </cell>
          <cell r="B83" t="str">
            <v>JUN</v>
          </cell>
          <cell r="C83">
            <v>1781</v>
          </cell>
          <cell r="D83">
            <v>2053</v>
          </cell>
        </row>
        <row r="84">
          <cell r="A84" t="str">
            <v/>
          </cell>
          <cell r="B84" t="str">
            <v>JUL</v>
          </cell>
          <cell r="C84">
            <v>1765</v>
          </cell>
          <cell r="D84">
            <v>2001</v>
          </cell>
        </row>
        <row r="85">
          <cell r="A85" t="str">
            <v/>
          </cell>
          <cell r="B85" t="str">
            <v>AGO</v>
          </cell>
          <cell r="C85">
            <v>1884</v>
          </cell>
          <cell r="D85">
            <v>1923</v>
          </cell>
        </row>
        <row r="86">
          <cell r="A86" t="str">
            <v/>
          </cell>
          <cell r="B86" t="str">
            <v>SEP</v>
          </cell>
          <cell r="C86">
            <v>1869</v>
          </cell>
          <cell r="D86">
            <v>1925</v>
          </cell>
        </row>
        <row r="87">
          <cell r="A87" t="str">
            <v/>
          </cell>
          <cell r="B87" t="str">
            <v>OCT</v>
          </cell>
          <cell r="C87">
            <v>1951</v>
          </cell>
          <cell r="D87">
            <v>1899</v>
          </cell>
        </row>
        <row r="88">
          <cell r="A88" t="str">
            <v/>
          </cell>
          <cell r="B88" t="str">
            <v>NOV</v>
          </cell>
          <cell r="C88">
            <v>1916</v>
          </cell>
          <cell r="D88">
            <v>1915</v>
          </cell>
        </row>
        <row r="89">
          <cell r="A89" t="str">
            <v/>
          </cell>
          <cell r="B89" t="str">
            <v>DIC</v>
          </cell>
          <cell r="C89">
            <v>1925</v>
          </cell>
          <cell r="D89">
            <v>1843</v>
          </cell>
        </row>
        <row r="90">
          <cell r="A90" t="str">
            <v>2020</v>
          </cell>
          <cell r="B90" t="str">
            <v>ENE</v>
          </cell>
          <cell r="C90">
            <v>1566</v>
          </cell>
          <cell r="D90">
            <v>1827</v>
          </cell>
        </row>
        <row r="91">
          <cell r="A91" t="str">
            <v/>
          </cell>
          <cell r="B91" t="str">
            <v>FEB</v>
          </cell>
          <cell r="C91">
            <v>1674</v>
          </cell>
          <cell r="D91">
            <v>1821</v>
          </cell>
        </row>
        <row r="92">
          <cell r="A92" t="str">
            <v/>
          </cell>
          <cell r="B92" t="str">
            <v>MAR</v>
          </cell>
          <cell r="C92">
            <v>1588</v>
          </cell>
          <cell r="D92">
            <v>1788</v>
          </cell>
        </row>
        <row r="93">
          <cell r="A93" t="str">
            <v/>
          </cell>
          <cell r="B93" t="str">
            <v>ABR</v>
          </cell>
          <cell r="C93">
            <v>1271</v>
          </cell>
          <cell r="D93">
            <v>1749</v>
          </cell>
        </row>
        <row r="94">
          <cell r="A94" t="str">
            <v/>
          </cell>
          <cell r="B94" t="str">
            <v>MAY</v>
          </cell>
          <cell r="C94">
            <v>1225</v>
          </cell>
          <cell r="D94">
            <v>1701</v>
          </cell>
        </row>
        <row r="95">
          <cell r="A95" t="str">
            <v/>
          </cell>
          <cell r="B95" t="str">
            <v>JUN</v>
          </cell>
          <cell r="C95">
            <v>1299</v>
          </cell>
          <cell r="D95">
            <v>1661</v>
          </cell>
        </row>
        <row r="96">
          <cell r="A96" t="str">
            <v/>
          </cell>
          <cell r="B96" t="str">
            <v>JUL</v>
          </cell>
          <cell r="C96">
            <v>1300</v>
          </cell>
          <cell r="D96">
            <v>1622</v>
          </cell>
        </row>
        <row r="97">
          <cell r="A97" t="str">
            <v/>
          </cell>
          <cell r="B97" t="str">
            <v>AGO</v>
          </cell>
          <cell r="C97">
            <v>1292</v>
          </cell>
          <cell r="D97">
            <v>1573</v>
          </cell>
        </row>
        <row r="98">
          <cell r="A98" t="str">
            <v/>
          </cell>
          <cell r="B98" t="str">
            <v>SEP</v>
          </cell>
          <cell r="C98">
            <v>1447</v>
          </cell>
          <cell r="D98">
            <v>1538</v>
          </cell>
        </row>
        <row r="99">
          <cell r="A99" t="str">
            <v/>
          </cell>
          <cell r="B99" t="str">
            <v>OCT</v>
          </cell>
          <cell r="C99">
            <v>1373</v>
          </cell>
          <cell r="D99">
            <v>1490</v>
          </cell>
        </row>
        <row r="100">
          <cell r="A100" t="str">
            <v/>
          </cell>
          <cell r="B100" t="str">
            <v>NOV</v>
          </cell>
          <cell r="C100">
            <v>1449</v>
          </cell>
          <cell r="D100">
            <v>1451</v>
          </cell>
        </row>
        <row r="101">
          <cell r="A101" t="str">
            <v/>
          </cell>
          <cell r="B101" t="str">
            <v>DIC</v>
          </cell>
          <cell r="C101">
            <v>1358</v>
          </cell>
          <cell r="D101">
            <v>1404</v>
          </cell>
        </row>
        <row r="102">
          <cell r="A102" t="str">
            <v>2021</v>
          </cell>
          <cell r="B102" t="str">
            <v>ENE</v>
          </cell>
          <cell r="C102">
            <v>1323</v>
          </cell>
          <cell r="D102">
            <v>1383</v>
          </cell>
        </row>
      </sheetData>
      <sheetData sheetId="2">
        <row r="5">
          <cell r="C5" t="str">
            <v>Variación</v>
          </cell>
          <cell r="D5" t="str">
            <v>Variación Promedio</v>
          </cell>
        </row>
        <row r="6">
          <cell r="A6" t="str">
            <v>2013</v>
          </cell>
          <cell r="B6" t="str">
            <v>ENE</v>
          </cell>
          <cell r="C6">
            <v>-0.5</v>
          </cell>
          <cell r="D6">
            <v>3</v>
          </cell>
        </row>
        <row r="7">
          <cell r="A7" t="str">
            <v/>
          </cell>
          <cell r="B7" t="str">
            <v>FEB</v>
          </cell>
          <cell r="C7">
            <v>1.6</v>
          </cell>
          <cell r="D7">
            <v>2.4</v>
          </cell>
        </row>
        <row r="8">
          <cell r="A8" t="str">
            <v/>
          </cell>
          <cell r="B8" t="str">
            <v>MAR</v>
          </cell>
          <cell r="C8">
            <v>2</v>
          </cell>
          <cell r="D8">
            <v>2</v>
          </cell>
        </row>
        <row r="9">
          <cell r="A9" t="str">
            <v/>
          </cell>
          <cell r="B9" t="str">
            <v>ABR</v>
          </cell>
          <cell r="C9">
            <v>5.4</v>
          </cell>
          <cell r="D9">
            <v>2.1</v>
          </cell>
        </row>
        <row r="10">
          <cell r="A10" t="str">
            <v/>
          </cell>
          <cell r="B10" t="str">
            <v>MAY</v>
          </cell>
          <cell r="C10">
            <v>2.1</v>
          </cell>
          <cell r="D10">
            <v>1.9</v>
          </cell>
        </row>
        <row r="11">
          <cell r="A11" t="str">
            <v/>
          </cell>
          <cell r="B11" t="str">
            <v>JUN</v>
          </cell>
          <cell r="C11">
            <v>0.4</v>
          </cell>
          <cell r="D11">
            <v>1.6</v>
          </cell>
        </row>
        <row r="12">
          <cell r="A12" t="str">
            <v/>
          </cell>
          <cell r="B12" t="str">
            <v>JUL</v>
          </cell>
          <cell r="C12">
            <v>-3.7</v>
          </cell>
          <cell r="D12">
            <v>1.1000000000000001</v>
          </cell>
        </row>
        <row r="13">
          <cell r="A13" t="str">
            <v/>
          </cell>
          <cell r="B13" t="str">
            <v>AGO</v>
          </cell>
          <cell r="C13">
            <v>-7.2</v>
          </cell>
          <cell r="D13">
            <v>0.3</v>
          </cell>
        </row>
        <row r="14">
          <cell r="A14" t="str">
            <v/>
          </cell>
          <cell r="B14" t="str">
            <v>SEP</v>
          </cell>
          <cell r="C14">
            <v>-7.3</v>
          </cell>
          <cell r="D14">
            <v>-0.5</v>
          </cell>
        </row>
        <row r="15">
          <cell r="A15" t="str">
            <v/>
          </cell>
          <cell r="B15" t="str">
            <v>OCT</v>
          </cell>
          <cell r="C15">
            <v>-8</v>
          </cell>
          <cell r="D15">
            <v>-1.3</v>
          </cell>
        </row>
        <row r="16">
          <cell r="A16" t="str">
            <v/>
          </cell>
          <cell r="B16" t="str">
            <v>NOV</v>
          </cell>
          <cell r="C16">
            <v>-8.9</v>
          </cell>
          <cell r="D16">
            <v>-2</v>
          </cell>
        </row>
        <row r="17">
          <cell r="A17" t="str">
            <v/>
          </cell>
          <cell r="B17" t="str">
            <v>DIC</v>
          </cell>
          <cell r="C17">
            <v>-10.3</v>
          </cell>
          <cell r="D17">
            <v>-2.9</v>
          </cell>
        </row>
        <row r="18">
          <cell r="A18" t="str">
            <v>2014</v>
          </cell>
          <cell r="B18" t="str">
            <v>ENE</v>
          </cell>
          <cell r="C18">
            <v>-10.6</v>
          </cell>
          <cell r="D18">
            <v>-3.7</v>
          </cell>
        </row>
        <row r="19">
          <cell r="A19" t="str">
            <v/>
          </cell>
          <cell r="B19" t="str">
            <v>FEB</v>
          </cell>
          <cell r="C19">
            <v>-13</v>
          </cell>
          <cell r="D19">
            <v>-4.9000000000000004</v>
          </cell>
        </row>
        <row r="20">
          <cell r="A20" t="str">
            <v/>
          </cell>
          <cell r="B20" t="str">
            <v>MAR</v>
          </cell>
          <cell r="C20">
            <v>-13.8</v>
          </cell>
          <cell r="D20">
            <v>-6.2</v>
          </cell>
        </row>
        <row r="21">
          <cell r="A21" t="str">
            <v/>
          </cell>
          <cell r="B21" t="str">
            <v>ABR</v>
          </cell>
          <cell r="C21">
            <v>-16.600000000000001</v>
          </cell>
          <cell r="D21">
            <v>-8.1</v>
          </cell>
        </row>
        <row r="22">
          <cell r="A22" t="str">
            <v/>
          </cell>
          <cell r="B22" t="str">
            <v>MAY</v>
          </cell>
          <cell r="C22">
            <v>-14.9</v>
          </cell>
          <cell r="D22">
            <v>-9.5</v>
          </cell>
        </row>
        <row r="23">
          <cell r="A23" t="str">
            <v/>
          </cell>
          <cell r="B23" t="str">
            <v>JUN</v>
          </cell>
          <cell r="C23">
            <v>-14.6</v>
          </cell>
          <cell r="D23">
            <v>-10.7</v>
          </cell>
        </row>
        <row r="24">
          <cell r="A24" t="str">
            <v/>
          </cell>
          <cell r="B24" t="str">
            <v>JUL</v>
          </cell>
          <cell r="C24">
            <v>-14.5</v>
          </cell>
          <cell r="D24">
            <v>-11.6</v>
          </cell>
        </row>
        <row r="25">
          <cell r="A25" t="str">
            <v/>
          </cell>
          <cell r="B25" t="str">
            <v>AGO</v>
          </cell>
          <cell r="C25">
            <v>-15.8</v>
          </cell>
          <cell r="D25">
            <v>-12.3</v>
          </cell>
        </row>
        <row r="26">
          <cell r="A26" t="str">
            <v/>
          </cell>
          <cell r="B26" t="str">
            <v>SEP</v>
          </cell>
          <cell r="C26">
            <v>-17.100000000000001</v>
          </cell>
          <cell r="D26">
            <v>-13.2</v>
          </cell>
        </row>
        <row r="27">
          <cell r="A27" t="str">
            <v/>
          </cell>
          <cell r="B27" t="str">
            <v>OCT</v>
          </cell>
          <cell r="C27">
            <v>-18</v>
          </cell>
          <cell r="D27">
            <v>-14</v>
          </cell>
        </row>
        <row r="28">
          <cell r="A28" t="str">
            <v/>
          </cell>
          <cell r="B28" t="str">
            <v>NOV</v>
          </cell>
          <cell r="C28">
            <v>-19</v>
          </cell>
          <cell r="D28">
            <v>-14.8</v>
          </cell>
        </row>
        <row r="29">
          <cell r="A29" t="str">
            <v/>
          </cell>
          <cell r="B29" t="str">
            <v>DIC</v>
          </cell>
          <cell r="C29">
            <v>-18.399999999999999</v>
          </cell>
          <cell r="D29">
            <v>-15.5</v>
          </cell>
        </row>
        <row r="30">
          <cell r="A30" t="str">
            <v>2015</v>
          </cell>
          <cell r="B30" t="str">
            <v>ENE</v>
          </cell>
          <cell r="C30">
            <v>-15.1</v>
          </cell>
          <cell r="D30">
            <v>-15.9</v>
          </cell>
        </row>
        <row r="31">
          <cell r="A31" t="str">
            <v/>
          </cell>
          <cell r="B31" t="str">
            <v>FEB</v>
          </cell>
          <cell r="C31">
            <v>-12.5</v>
          </cell>
          <cell r="D31">
            <v>-15.9</v>
          </cell>
        </row>
        <row r="32">
          <cell r="A32" t="str">
            <v/>
          </cell>
          <cell r="B32" t="str">
            <v>MAR</v>
          </cell>
          <cell r="C32">
            <v>-7.6</v>
          </cell>
          <cell r="D32">
            <v>-15.3</v>
          </cell>
        </row>
        <row r="33">
          <cell r="A33" t="str">
            <v/>
          </cell>
          <cell r="B33" t="str">
            <v>ABR</v>
          </cell>
          <cell r="C33">
            <v>-2.7</v>
          </cell>
          <cell r="D33">
            <v>-14.2</v>
          </cell>
        </row>
        <row r="34">
          <cell r="A34" t="str">
            <v/>
          </cell>
          <cell r="B34" t="str">
            <v>MAY</v>
          </cell>
          <cell r="C34">
            <v>-0.1</v>
          </cell>
          <cell r="D34">
            <v>-13</v>
          </cell>
        </row>
        <row r="35">
          <cell r="A35" t="str">
            <v/>
          </cell>
          <cell r="B35" t="str">
            <v>JUN</v>
          </cell>
          <cell r="C35">
            <v>2.2999999999999998</v>
          </cell>
          <cell r="D35">
            <v>-11.5</v>
          </cell>
        </row>
        <row r="36">
          <cell r="A36" t="str">
            <v/>
          </cell>
          <cell r="B36" t="str">
            <v>JUL</v>
          </cell>
          <cell r="C36">
            <v>6.8</v>
          </cell>
          <cell r="D36">
            <v>-9.8000000000000007</v>
          </cell>
        </row>
        <row r="37">
          <cell r="A37" t="str">
            <v/>
          </cell>
          <cell r="B37" t="str">
            <v>AGO</v>
          </cell>
          <cell r="C37">
            <v>13.8</v>
          </cell>
          <cell r="D37">
            <v>-7.3</v>
          </cell>
        </row>
        <row r="38">
          <cell r="A38" t="str">
            <v/>
          </cell>
          <cell r="B38" t="str">
            <v>SEP</v>
          </cell>
          <cell r="C38">
            <v>20.8</v>
          </cell>
          <cell r="D38">
            <v>-4.0999999999999996</v>
          </cell>
        </row>
        <row r="39">
          <cell r="A39" t="str">
            <v/>
          </cell>
          <cell r="B39" t="str">
            <v>OCT</v>
          </cell>
          <cell r="C39">
            <v>25.5</v>
          </cell>
          <cell r="D39">
            <v>-0.5</v>
          </cell>
        </row>
        <row r="40">
          <cell r="A40" t="str">
            <v/>
          </cell>
          <cell r="B40" t="str">
            <v>NOV</v>
          </cell>
          <cell r="C40">
            <v>29.7</v>
          </cell>
          <cell r="D40">
            <v>3.5</v>
          </cell>
        </row>
        <row r="41">
          <cell r="A41" t="str">
            <v/>
          </cell>
          <cell r="B41" t="str">
            <v>DIC</v>
          </cell>
          <cell r="C41">
            <v>28.9</v>
          </cell>
          <cell r="D41">
            <v>7.5</v>
          </cell>
        </row>
        <row r="42">
          <cell r="A42" t="str">
            <v>2016</v>
          </cell>
          <cell r="B42" t="str">
            <v>ENE</v>
          </cell>
          <cell r="C42">
            <v>27</v>
          </cell>
          <cell r="D42">
            <v>11</v>
          </cell>
        </row>
        <row r="43">
          <cell r="A43" t="str">
            <v/>
          </cell>
          <cell r="B43" t="str">
            <v>FEB</v>
          </cell>
          <cell r="C43">
            <v>29.4</v>
          </cell>
          <cell r="D43">
            <v>14.5</v>
          </cell>
        </row>
        <row r="44">
          <cell r="A44" t="str">
            <v/>
          </cell>
          <cell r="B44" t="str">
            <v>MAR</v>
          </cell>
          <cell r="C44">
            <v>20.9</v>
          </cell>
          <cell r="D44">
            <v>16.899999999999999</v>
          </cell>
        </row>
        <row r="45">
          <cell r="A45" t="str">
            <v/>
          </cell>
          <cell r="B45" t="str">
            <v>ABR</v>
          </cell>
          <cell r="C45">
            <v>17.100000000000001</v>
          </cell>
          <cell r="D45">
            <v>18.5</v>
          </cell>
        </row>
        <row r="46">
          <cell r="A46" t="str">
            <v/>
          </cell>
          <cell r="B46" t="str">
            <v>MAY</v>
          </cell>
          <cell r="C46">
            <v>12.5</v>
          </cell>
          <cell r="D46">
            <v>19.600000000000001</v>
          </cell>
        </row>
        <row r="47">
          <cell r="A47" t="str">
            <v/>
          </cell>
          <cell r="B47" t="str">
            <v>JUN</v>
          </cell>
          <cell r="C47">
            <v>10.4</v>
          </cell>
          <cell r="D47">
            <v>20.2</v>
          </cell>
        </row>
        <row r="48">
          <cell r="A48" t="str">
            <v/>
          </cell>
          <cell r="B48" t="str">
            <v>JUL</v>
          </cell>
          <cell r="C48">
            <v>8.4</v>
          </cell>
          <cell r="D48">
            <v>20.399999999999999</v>
          </cell>
        </row>
        <row r="49">
          <cell r="A49" t="str">
            <v/>
          </cell>
          <cell r="B49" t="str">
            <v>AGO</v>
          </cell>
          <cell r="C49">
            <v>3.3</v>
          </cell>
          <cell r="D49">
            <v>19.5</v>
          </cell>
        </row>
        <row r="50">
          <cell r="A50" t="str">
            <v/>
          </cell>
          <cell r="B50" t="str">
            <v>SEP</v>
          </cell>
          <cell r="C50">
            <v>-3.5</v>
          </cell>
          <cell r="D50">
            <v>17.5</v>
          </cell>
        </row>
        <row r="51">
          <cell r="A51" t="str">
            <v/>
          </cell>
          <cell r="B51" t="str">
            <v>OCT</v>
          </cell>
          <cell r="C51">
            <v>-5.7</v>
          </cell>
          <cell r="D51">
            <v>14.9</v>
          </cell>
        </row>
        <row r="52">
          <cell r="A52" t="str">
            <v/>
          </cell>
          <cell r="B52" t="str">
            <v>NOV</v>
          </cell>
          <cell r="C52">
            <v>-5.4</v>
          </cell>
          <cell r="D52">
            <v>11.9</v>
          </cell>
        </row>
        <row r="53">
          <cell r="A53" t="str">
            <v/>
          </cell>
          <cell r="B53" t="str">
            <v>DIC</v>
          </cell>
          <cell r="C53">
            <v>-3.6</v>
          </cell>
          <cell r="D53">
            <v>9.1999999999999993</v>
          </cell>
        </row>
        <row r="54">
          <cell r="A54" t="str">
            <v>2017</v>
          </cell>
          <cell r="B54" t="str">
            <v>ENE</v>
          </cell>
          <cell r="C54">
            <v>-7</v>
          </cell>
          <cell r="D54">
            <v>6.4</v>
          </cell>
        </row>
        <row r="55">
          <cell r="A55" t="str">
            <v/>
          </cell>
          <cell r="B55" t="str">
            <v>FEB</v>
          </cell>
          <cell r="C55">
            <v>-11.2</v>
          </cell>
          <cell r="D55">
            <v>3</v>
          </cell>
        </row>
        <row r="56">
          <cell r="A56" t="str">
            <v/>
          </cell>
          <cell r="B56" t="str">
            <v>MAR</v>
          </cell>
          <cell r="C56">
            <v>-7.9</v>
          </cell>
          <cell r="D56">
            <v>0.6</v>
          </cell>
        </row>
        <row r="57">
          <cell r="A57" t="str">
            <v/>
          </cell>
          <cell r="B57" t="str">
            <v>ABR</v>
          </cell>
          <cell r="C57">
            <v>-6.7</v>
          </cell>
          <cell r="D57">
            <v>-1.4</v>
          </cell>
        </row>
        <row r="58">
          <cell r="A58" t="str">
            <v/>
          </cell>
          <cell r="B58" t="str">
            <v>MAY</v>
          </cell>
          <cell r="C58">
            <v>-3.7</v>
          </cell>
          <cell r="D58">
            <v>-2.7</v>
          </cell>
        </row>
        <row r="59">
          <cell r="A59" t="str">
            <v/>
          </cell>
          <cell r="B59" t="str">
            <v>JUN</v>
          </cell>
          <cell r="C59">
            <v>-0.6</v>
          </cell>
          <cell r="D59">
            <v>-3.6</v>
          </cell>
        </row>
        <row r="60">
          <cell r="A60" t="str">
            <v/>
          </cell>
          <cell r="B60" t="str">
            <v>JUL</v>
          </cell>
          <cell r="C60">
            <v>-0.4</v>
          </cell>
          <cell r="D60">
            <v>-4.4000000000000004</v>
          </cell>
        </row>
        <row r="61">
          <cell r="A61" t="str">
            <v/>
          </cell>
          <cell r="B61" t="str">
            <v>AGO</v>
          </cell>
          <cell r="C61">
            <v>0.5</v>
          </cell>
          <cell r="D61">
            <v>-4.5999999999999996</v>
          </cell>
        </row>
        <row r="62">
          <cell r="A62" t="str">
            <v/>
          </cell>
          <cell r="B62" t="str">
            <v>SEP</v>
          </cell>
          <cell r="C62">
            <v>3.1</v>
          </cell>
          <cell r="D62">
            <v>-4.0999999999999996</v>
          </cell>
        </row>
        <row r="63">
          <cell r="A63" t="str">
            <v/>
          </cell>
          <cell r="B63" t="str">
            <v>OCT</v>
          </cell>
          <cell r="C63">
            <v>3.2</v>
          </cell>
          <cell r="D63">
            <v>-3.3</v>
          </cell>
        </row>
        <row r="64">
          <cell r="A64" t="str">
            <v/>
          </cell>
          <cell r="B64" t="str">
            <v>NOV</v>
          </cell>
          <cell r="C64">
            <v>0.8</v>
          </cell>
          <cell r="D64">
            <v>-2.8</v>
          </cell>
        </row>
        <row r="65">
          <cell r="A65" t="str">
            <v/>
          </cell>
          <cell r="B65" t="str">
            <v>DIC</v>
          </cell>
          <cell r="C65">
            <v>1.5</v>
          </cell>
          <cell r="D65">
            <v>-2.4</v>
          </cell>
        </row>
        <row r="66">
          <cell r="A66" t="str">
            <v>2018</v>
          </cell>
          <cell r="B66" t="str">
            <v>ENE</v>
          </cell>
          <cell r="C66">
            <v>3.9</v>
          </cell>
          <cell r="D66">
            <v>-1.5</v>
          </cell>
        </row>
        <row r="67">
          <cell r="A67" t="str">
            <v/>
          </cell>
          <cell r="B67" t="str">
            <v>FEB</v>
          </cell>
          <cell r="C67">
            <v>4.5999999999999996</v>
          </cell>
          <cell r="D67">
            <v>-0.1</v>
          </cell>
        </row>
        <row r="68">
          <cell r="A68" t="str">
            <v/>
          </cell>
          <cell r="B68" t="str">
            <v>MAR</v>
          </cell>
          <cell r="C68">
            <v>2.5</v>
          </cell>
          <cell r="D68">
            <v>0.7</v>
          </cell>
        </row>
        <row r="69">
          <cell r="A69" t="str">
            <v/>
          </cell>
          <cell r="B69" t="str">
            <v>ABR</v>
          </cell>
          <cell r="C69">
            <v>-0.3</v>
          </cell>
          <cell r="D69">
            <v>1.2</v>
          </cell>
        </row>
        <row r="70">
          <cell r="A70" t="str">
            <v/>
          </cell>
          <cell r="B70" t="str">
            <v>MAY</v>
          </cell>
          <cell r="C70">
            <v>-2.4</v>
          </cell>
          <cell r="D70">
            <v>1.4</v>
          </cell>
        </row>
        <row r="71">
          <cell r="A71" t="str">
            <v/>
          </cell>
          <cell r="B71" t="str">
            <v>JUN</v>
          </cell>
          <cell r="C71">
            <v>-7.5</v>
          </cell>
          <cell r="D71">
            <v>0.8</v>
          </cell>
        </row>
        <row r="72">
          <cell r="A72" t="str">
            <v/>
          </cell>
          <cell r="B72" t="str">
            <v>JUL</v>
          </cell>
          <cell r="C72">
            <v>-6.6</v>
          </cell>
          <cell r="D72">
            <v>0.3</v>
          </cell>
        </row>
        <row r="73">
          <cell r="A73" t="str">
            <v/>
          </cell>
          <cell r="B73" t="str">
            <v>AGO</v>
          </cell>
          <cell r="C73">
            <v>-4.4000000000000004</v>
          </cell>
          <cell r="D73">
            <v>-0.1</v>
          </cell>
        </row>
        <row r="74">
          <cell r="A74" t="str">
            <v/>
          </cell>
          <cell r="B74" t="str">
            <v>SEP</v>
          </cell>
          <cell r="C74">
            <v>-5</v>
          </cell>
          <cell r="D74">
            <v>-0.8</v>
          </cell>
        </row>
        <row r="75">
          <cell r="A75" t="str">
            <v/>
          </cell>
          <cell r="B75" t="str">
            <v>OCT</v>
          </cell>
          <cell r="C75">
            <v>-5.0999999999999996</v>
          </cell>
          <cell r="D75">
            <v>-1.5</v>
          </cell>
        </row>
        <row r="76">
          <cell r="A76" t="str">
            <v/>
          </cell>
          <cell r="B76" t="str">
            <v>NOV</v>
          </cell>
          <cell r="C76">
            <v>-5.6</v>
          </cell>
          <cell r="D76">
            <v>-2</v>
          </cell>
        </row>
        <row r="77">
          <cell r="A77" t="str">
            <v/>
          </cell>
          <cell r="B77" t="str">
            <v>DIC</v>
          </cell>
          <cell r="C77">
            <v>-6.9</v>
          </cell>
          <cell r="D77">
            <v>-2.7</v>
          </cell>
        </row>
        <row r="78">
          <cell r="A78" t="str">
            <v>2019</v>
          </cell>
          <cell r="B78" t="str">
            <v>ENE</v>
          </cell>
          <cell r="C78">
            <v>-7.6</v>
          </cell>
          <cell r="D78">
            <v>-3.7</v>
          </cell>
        </row>
        <row r="79">
          <cell r="A79" t="str">
            <v/>
          </cell>
          <cell r="B79" t="str">
            <v>FEB</v>
          </cell>
          <cell r="C79">
            <v>-6.7</v>
          </cell>
          <cell r="D79">
            <v>-4.5999999999999996</v>
          </cell>
        </row>
        <row r="80">
          <cell r="A80" t="str">
            <v/>
          </cell>
          <cell r="B80" t="str">
            <v>MAR</v>
          </cell>
          <cell r="C80">
            <v>-6</v>
          </cell>
          <cell r="D80">
            <v>-5.3</v>
          </cell>
        </row>
        <row r="81">
          <cell r="A81" t="str">
            <v/>
          </cell>
          <cell r="B81" t="str">
            <v>ABR</v>
          </cell>
          <cell r="C81">
            <v>-5.3</v>
          </cell>
          <cell r="D81">
            <v>-5.8</v>
          </cell>
        </row>
        <row r="82">
          <cell r="A82" t="str">
            <v/>
          </cell>
          <cell r="B82" t="str">
            <v>MAY</v>
          </cell>
          <cell r="C82">
            <v>-7.7</v>
          </cell>
          <cell r="D82">
            <v>-6.2</v>
          </cell>
        </row>
        <row r="83">
          <cell r="A83" t="str">
            <v/>
          </cell>
          <cell r="B83" t="str">
            <v>JUN</v>
          </cell>
          <cell r="C83">
            <v>-6.3</v>
          </cell>
          <cell r="D83">
            <v>-6.1</v>
          </cell>
        </row>
        <row r="84">
          <cell r="A84" t="str">
            <v/>
          </cell>
          <cell r="B84" t="str">
            <v>JUL</v>
          </cell>
          <cell r="C84">
            <v>-9.6</v>
          </cell>
          <cell r="D84">
            <v>-6.3</v>
          </cell>
        </row>
        <row r="85">
          <cell r="A85" t="str">
            <v/>
          </cell>
          <cell r="B85" t="str">
            <v>AGO</v>
          </cell>
          <cell r="C85">
            <v>-14.6</v>
          </cell>
          <cell r="D85">
            <v>-7.2</v>
          </cell>
        </row>
        <row r="86">
          <cell r="A86" t="str">
            <v/>
          </cell>
          <cell r="B86" t="str">
            <v>SEP</v>
          </cell>
          <cell r="C86">
            <v>-13.6</v>
          </cell>
          <cell r="D86">
            <v>-7.9</v>
          </cell>
        </row>
        <row r="87">
          <cell r="A87" t="str">
            <v/>
          </cell>
          <cell r="B87" t="str">
            <v>OCT</v>
          </cell>
          <cell r="C87">
            <v>-14.6</v>
          </cell>
          <cell r="D87">
            <v>-8.6999999999999993</v>
          </cell>
        </row>
        <row r="88">
          <cell r="A88" t="str">
            <v/>
          </cell>
          <cell r="B88" t="str">
            <v>NOV</v>
          </cell>
          <cell r="C88">
            <v>-12.3</v>
          </cell>
          <cell r="D88">
            <v>-9.3000000000000007</v>
          </cell>
        </row>
        <row r="89">
          <cell r="A89" t="str">
            <v/>
          </cell>
          <cell r="B89" t="str">
            <v>DIC</v>
          </cell>
          <cell r="C89">
            <v>-15.7</v>
          </cell>
          <cell r="D89">
            <v>-10</v>
          </cell>
        </row>
        <row r="90">
          <cell r="A90" t="str">
            <v>2020</v>
          </cell>
          <cell r="B90" t="str">
            <v>ENE</v>
          </cell>
          <cell r="C90">
            <v>-16</v>
          </cell>
          <cell r="D90">
            <v>-10.7</v>
          </cell>
        </row>
        <row r="91">
          <cell r="A91" t="str">
            <v/>
          </cell>
          <cell r="B91" t="str">
            <v>FEB</v>
          </cell>
          <cell r="C91">
            <v>-15.9</v>
          </cell>
          <cell r="D91">
            <v>-11.5</v>
          </cell>
        </row>
        <row r="92">
          <cell r="A92" t="str">
            <v/>
          </cell>
          <cell r="B92" t="str">
            <v>MAR</v>
          </cell>
          <cell r="C92">
            <v>-17.5</v>
          </cell>
          <cell r="D92">
            <v>-12.4</v>
          </cell>
        </row>
        <row r="93">
          <cell r="A93" t="str">
            <v/>
          </cell>
          <cell r="B93" t="str">
            <v>ABR</v>
          </cell>
          <cell r="C93">
            <v>-18.3</v>
          </cell>
          <cell r="D93">
            <v>-13.5</v>
          </cell>
        </row>
        <row r="94">
          <cell r="A94" t="str">
            <v/>
          </cell>
          <cell r="B94" t="str">
            <v>MAY</v>
          </cell>
          <cell r="C94">
            <v>-18.2</v>
          </cell>
          <cell r="D94">
            <v>-14.4</v>
          </cell>
        </row>
        <row r="95">
          <cell r="A95" t="str">
            <v/>
          </cell>
          <cell r="B95" t="str">
            <v>JUN</v>
          </cell>
          <cell r="C95">
            <v>-19.100000000000001</v>
          </cell>
          <cell r="D95">
            <v>-15.4</v>
          </cell>
        </row>
        <row r="96">
          <cell r="A96" t="str">
            <v/>
          </cell>
          <cell r="B96" t="str">
            <v>JUL</v>
          </cell>
          <cell r="C96">
            <v>-18.899999999999999</v>
          </cell>
          <cell r="D96">
            <v>-16.2</v>
          </cell>
        </row>
        <row r="97">
          <cell r="A97" t="str">
            <v/>
          </cell>
          <cell r="B97" t="str">
            <v>AGO</v>
          </cell>
          <cell r="C97">
            <v>-18.2</v>
          </cell>
          <cell r="D97">
            <v>-16.5</v>
          </cell>
        </row>
        <row r="98">
          <cell r="A98" t="str">
            <v/>
          </cell>
          <cell r="B98" t="str">
            <v>SEP</v>
          </cell>
          <cell r="C98">
            <v>-20.100000000000001</v>
          </cell>
          <cell r="D98">
            <v>-17.100000000000001</v>
          </cell>
        </row>
        <row r="99">
          <cell r="A99" t="str">
            <v/>
          </cell>
          <cell r="B99" t="str">
            <v>OCT</v>
          </cell>
          <cell r="C99">
            <v>-21.6</v>
          </cell>
          <cell r="D99">
            <v>-17.7</v>
          </cell>
        </row>
        <row r="100">
          <cell r="A100" t="str">
            <v/>
          </cell>
          <cell r="B100" t="str">
            <v>NOV</v>
          </cell>
          <cell r="C100">
            <v>-24.3</v>
          </cell>
          <cell r="D100">
            <v>-18.7</v>
          </cell>
        </row>
        <row r="101">
          <cell r="A101" t="str">
            <v/>
          </cell>
          <cell r="B101" t="str">
            <v>DIC</v>
          </cell>
          <cell r="C101">
            <v>-23.9</v>
          </cell>
          <cell r="D101">
            <v>-19.3</v>
          </cell>
        </row>
        <row r="102">
          <cell r="A102" t="str">
            <v>2021</v>
          </cell>
          <cell r="B102" t="str">
            <v>ENE</v>
          </cell>
          <cell r="C102">
            <v>-24.3</v>
          </cell>
          <cell r="D102">
            <v>-20</v>
          </cell>
        </row>
      </sheetData>
      <sheetData sheetId="3">
        <row r="6">
          <cell r="A6" t="str">
            <v>Tlaxcala</v>
          </cell>
          <cell r="B6">
            <v>0</v>
          </cell>
        </row>
        <row r="7">
          <cell r="A7" t="str">
            <v>Morelos</v>
          </cell>
          <cell r="B7">
            <v>0.3</v>
          </cell>
        </row>
        <row r="8">
          <cell r="A8" t="str">
            <v>Zacatecas</v>
          </cell>
          <cell r="B8">
            <v>0.4</v>
          </cell>
        </row>
        <row r="9">
          <cell r="A9" t="str">
            <v>Chiapas</v>
          </cell>
          <cell r="B9">
            <v>0.7</v>
          </cell>
        </row>
        <row r="10">
          <cell r="A10" t="str">
            <v>Guerrero</v>
          </cell>
          <cell r="B10">
            <v>0.8</v>
          </cell>
        </row>
        <row r="11">
          <cell r="A11" t="str">
            <v>Hidalgo</v>
          </cell>
          <cell r="B11">
            <v>0.8</v>
          </cell>
        </row>
        <row r="12">
          <cell r="A12" t="str">
            <v>Nayarit</v>
          </cell>
          <cell r="B12">
            <v>0.9</v>
          </cell>
        </row>
        <row r="13">
          <cell r="A13" t="str">
            <v>Baja California Sur</v>
          </cell>
          <cell r="B13">
            <v>0.9</v>
          </cell>
        </row>
        <row r="14">
          <cell r="A14" t="str">
            <v>Michoacán</v>
          </cell>
          <cell r="B14">
            <v>1</v>
          </cell>
        </row>
        <row r="15">
          <cell r="A15" t="str">
            <v>Durango</v>
          </cell>
          <cell r="B15">
            <v>1</v>
          </cell>
        </row>
        <row r="16">
          <cell r="A16" t="str">
            <v>Puebla</v>
          </cell>
          <cell r="B16">
            <v>1.1000000000000001</v>
          </cell>
        </row>
        <row r="17">
          <cell r="A17" t="str">
            <v>Colima</v>
          </cell>
          <cell r="B17">
            <v>1.2</v>
          </cell>
        </row>
        <row r="18">
          <cell r="A18" t="str">
            <v>San Luis Potosí</v>
          </cell>
          <cell r="B18">
            <v>1.4</v>
          </cell>
        </row>
        <row r="19">
          <cell r="A19" t="str">
            <v>Oaxaca</v>
          </cell>
          <cell r="B19">
            <v>1.7</v>
          </cell>
        </row>
        <row r="20">
          <cell r="A20" t="str">
            <v>Quintana Roo</v>
          </cell>
          <cell r="B20">
            <v>1.9</v>
          </cell>
        </row>
        <row r="21">
          <cell r="A21" t="str">
            <v>Yucatán</v>
          </cell>
          <cell r="B21">
            <v>2.4</v>
          </cell>
        </row>
        <row r="22">
          <cell r="A22" t="str">
            <v>Aguascalientes</v>
          </cell>
          <cell r="B22">
            <v>2.4</v>
          </cell>
        </row>
        <row r="23">
          <cell r="A23" t="str">
            <v>Sinaloa</v>
          </cell>
          <cell r="B23">
            <v>2.8</v>
          </cell>
        </row>
        <row r="24">
          <cell r="A24" t="str">
            <v>Campeche</v>
          </cell>
          <cell r="B24">
            <v>2.9</v>
          </cell>
        </row>
        <row r="25">
          <cell r="A25" t="str">
            <v>Veracruz</v>
          </cell>
          <cell r="B25">
            <v>3.1</v>
          </cell>
        </row>
        <row r="26">
          <cell r="A26" t="str">
            <v>Tamaulipas</v>
          </cell>
          <cell r="B26">
            <v>3.3</v>
          </cell>
        </row>
        <row r="27">
          <cell r="A27" t="str">
            <v>Querétaro</v>
          </cell>
          <cell r="B27">
            <v>3.6</v>
          </cell>
        </row>
        <row r="28">
          <cell r="A28" t="str">
            <v>Coahuila</v>
          </cell>
          <cell r="B28">
            <v>3.7</v>
          </cell>
        </row>
        <row r="29">
          <cell r="A29" t="str">
            <v>Chihuahua</v>
          </cell>
          <cell r="B29">
            <v>3.8</v>
          </cell>
        </row>
        <row r="30">
          <cell r="A30" t="str">
            <v>Baja California</v>
          </cell>
          <cell r="B30">
            <v>4</v>
          </cell>
        </row>
        <row r="31">
          <cell r="A31" t="str">
            <v>Sonora</v>
          </cell>
          <cell r="B31">
            <v>4.8</v>
          </cell>
        </row>
        <row r="32">
          <cell r="A32" t="str">
            <v>Tabasco</v>
          </cell>
          <cell r="B32">
            <v>6</v>
          </cell>
        </row>
        <row r="33">
          <cell r="A33" t="str">
            <v>Jalisco</v>
          </cell>
          <cell r="B33">
            <v>6.3</v>
          </cell>
        </row>
        <row r="34">
          <cell r="A34" t="str">
            <v>Ciudad de México</v>
          </cell>
          <cell r="B34">
            <v>6.3</v>
          </cell>
        </row>
        <row r="35">
          <cell r="A35" t="str">
            <v>Guanajuato</v>
          </cell>
          <cell r="B35">
            <v>7.9</v>
          </cell>
        </row>
        <row r="36">
          <cell r="A36" t="str">
            <v>Estado de México</v>
          </cell>
          <cell r="B36">
            <v>11.1</v>
          </cell>
        </row>
        <row r="37">
          <cell r="A37" t="str">
            <v>Nuevo León</v>
          </cell>
          <cell r="B37">
            <v>11.4</v>
          </cell>
        </row>
      </sheetData>
      <sheetData sheetId="4">
        <row r="6">
          <cell r="A6" t="str">
            <v>Tlaxcala</v>
          </cell>
          <cell r="B6">
            <v>-83.9</v>
          </cell>
        </row>
        <row r="7">
          <cell r="A7" t="str">
            <v>Morelos</v>
          </cell>
          <cell r="B7">
            <v>-71.3</v>
          </cell>
        </row>
        <row r="8">
          <cell r="A8" t="str">
            <v>Hidalgo</v>
          </cell>
          <cell r="B8">
            <v>-68.8</v>
          </cell>
        </row>
        <row r="9">
          <cell r="A9" t="str">
            <v>San Luis Potosí</v>
          </cell>
          <cell r="B9">
            <v>-67.8</v>
          </cell>
        </row>
        <row r="10">
          <cell r="A10" t="str">
            <v>Quintana Roo</v>
          </cell>
          <cell r="B10">
            <v>-64.400000000000006</v>
          </cell>
        </row>
        <row r="11">
          <cell r="A11" t="str">
            <v>Veracruz</v>
          </cell>
          <cell r="B11">
            <v>-64.3</v>
          </cell>
        </row>
        <row r="12">
          <cell r="A12" t="str">
            <v>Zacatecas</v>
          </cell>
          <cell r="B12">
            <v>-58.1</v>
          </cell>
        </row>
        <row r="13">
          <cell r="A13" t="str">
            <v>Colima</v>
          </cell>
          <cell r="B13">
            <v>-52.4</v>
          </cell>
        </row>
        <row r="14">
          <cell r="A14" t="str">
            <v>Puebla</v>
          </cell>
          <cell r="B14">
            <v>-50.9</v>
          </cell>
        </row>
        <row r="15">
          <cell r="A15" t="str">
            <v>Tamaulipas</v>
          </cell>
          <cell r="B15">
            <v>-49.9</v>
          </cell>
        </row>
        <row r="16">
          <cell r="A16" t="str">
            <v>Chihuahua</v>
          </cell>
          <cell r="B16">
            <v>-44.1</v>
          </cell>
        </row>
        <row r="17">
          <cell r="A17" t="str">
            <v>Baja California Sur</v>
          </cell>
          <cell r="B17">
            <v>-43.5</v>
          </cell>
        </row>
        <row r="18">
          <cell r="A18" t="str">
            <v>Yucatán</v>
          </cell>
          <cell r="B18">
            <v>-41.5</v>
          </cell>
        </row>
        <row r="19">
          <cell r="A19" t="str">
            <v>Durango</v>
          </cell>
          <cell r="B19">
            <v>-29.5</v>
          </cell>
        </row>
        <row r="20">
          <cell r="A20" t="str">
            <v>Michoacán</v>
          </cell>
          <cell r="B20">
            <v>-25</v>
          </cell>
        </row>
        <row r="21">
          <cell r="A21" t="str">
            <v>Campeche</v>
          </cell>
          <cell r="B21">
            <v>-21</v>
          </cell>
        </row>
        <row r="22">
          <cell r="A22" t="str">
            <v>Nuevo León</v>
          </cell>
          <cell r="B22">
            <v>-19.600000000000001</v>
          </cell>
        </row>
        <row r="23">
          <cell r="A23" t="str">
            <v>Sonora</v>
          </cell>
          <cell r="B23">
            <v>-19.2</v>
          </cell>
        </row>
        <row r="24">
          <cell r="A24" t="str">
            <v>Nacional</v>
          </cell>
          <cell r="B24">
            <v>-19.100000000000001</v>
          </cell>
        </row>
        <row r="25">
          <cell r="A25" t="str">
            <v>Jalisco</v>
          </cell>
          <cell r="B25">
            <v>-15.5</v>
          </cell>
        </row>
        <row r="26">
          <cell r="A26" t="str">
            <v>Ciudad de México</v>
          </cell>
          <cell r="B26">
            <v>-7</v>
          </cell>
        </row>
        <row r="27">
          <cell r="A27" t="str">
            <v>Nayarit</v>
          </cell>
          <cell r="B27">
            <v>1.6</v>
          </cell>
        </row>
        <row r="28">
          <cell r="A28" t="str">
            <v>Guerrero</v>
          </cell>
          <cell r="B28">
            <v>4.9000000000000004</v>
          </cell>
        </row>
        <row r="29">
          <cell r="A29" t="str">
            <v>Baja California</v>
          </cell>
          <cell r="B29">
            <v>5.7</v>
          </cell>
        </row>
        <row r="30">
          <cell r="A30" t="str">
            <v>Estado de México</v>
          </cell>
          <cell r="B30">
            <v>11.3</v>
          </cell>
        </row>
        <row r="31">
          <cell r="A31" t="str">
            <v>Coahuila</v>
          </cell>
          <cell r="B31">
            <v>12.5</v>
          </cell>
        </row>
        <row r="32">
          <cell r="A32" t="str">
            <v>Guanajuato</v>
          </cell>
          <cell r="B32">
            <v>20.7</v>
          </cell>
        </row>
        <row r="33">
          <cell r="A33" t="str">
            <v>Aguascalientes</v>
          </cell>
          <cell r="B33">
            <v>24.7</v>
          </cell>
        </row>
        <row r="34">
          <cell r="A34" t="str">
            <v>Querétaro</v>
          </cell>
          <cell r="B34">
            <v>31.1</v>
          </cell>
        </row>
        <row r="35">
          <cell r="A35" t="str">
            <v>Sinaloa</v>
          </cell>
          <cell r="B35">
            <v>32</v>
          </cell>
        </row>
        <row r="36">
          <cell r="A36" t="str">
            <v>Chiapas</v>
          </cell>
          <cell r="B36">
            <v>94.3</v>
          </cell>
        </row>
        <row r="37">
          <cell r="A37" t="str">
            <v>Tabasco</v>
          </cell>
          <cell r="B37">
            <v>99</v>
          </cell>
        </row>
        <row r="38">
          <cell r="A38" t="str">
            <v>Oaxaca</v>
          </cell>
          <cell r="B38">
            <v>239.7</v>
          </cell>
        </row>
      </sheetData>
      <sheetData sheetId="5">
        <row r="6">
          <cell r="A6" t="str">
            <v>Tlaxcala</v>
          </cell>
          <cell r="B6">
            <v>-76.5</v>
          </cell>
        </row>
        <row r="7">
          <cell r="A7" t="str">
            <v>Guerrero</v>
          </cell>
          <cell r="B7">
            <v>-56.1</v>
          </cell>
        </row>
        <row r="8">
          <cell r="A8" t="str">
            <v>San Luis Potosí</v>
          </cell>
          <cell r="B8">
            <v>-43.9</v>
          </cell>
        </row>
        <row r="9">
          <cell r="A9" t="str">
            <v>Zacatecas</v>
          </cell>
          <cell r="B9">
            <v>-36.9</v>
          </cell>
        </row>
        <row r="10">
          <cell r="A10" t="str">
            <v>Quintana Roo</v>
          </cell>
          <cell r="B10">
            <v>-36.200000000000003</v>
          </cell>
        </row>
        <row r="11">
          <cell r="A11" t="str">
            <v>Puebla</v>
          </cell>
          <cell r="B11">
            <v>-33.200000000000003</v>
          </cell>
        </row>
        <row r="12">
          <cell r="A12" t="str">
            <v>Baja California Sur</v>
          </cell>
          <cell r="B12">
            <v>-26</v>
          </cell>
        </row>
        <row r="13">
          <cell r="A13" t="str">
            <v>Yucatán</v>
          </cell>
          <cell r="B13">
            <v>-22.3</v>
          </cell>
        </row>
        <row r="14">
          <cell r="A14" t="str">
            <v>Baja California</v>
          </cell>
          <cell r="B14">
            <v>-19</v>
          </cell>
        </row>
        <row r="15">
          <cell r="A15" t="str">
            <v>Sinaloa</v>
          </cell>
          <cell r="B15">
            <v>-18.899999999999999</v>
          </cell>
        </row>
        <row r="16">
          <cell r="A16" t="str">
            <v>Durango</v>
          </cell>
          <cell r="B16">
            <v>-18.399999999999999</v>
          </cell>
        </row>
        <row r="17">
          <cell r="A17" t="str">
            <v>Oaxaca</v>
          </cell>
          <cell r="B17">
            <v>-18.3</v>
          </cell>
        </row>
        <row r="18">
          <cell r="A18" t="str">
            <v>Chiapas</v>
          </cell>
          <cell r="B18">
            <v>-16.7</v>
          </cell>
        </row>
        <row r="19">
          <cell r="A19" t="str">
            <v>Querétaro</v>
          </cell>
          <cell r="B19">
            <v>-16.399999999999999</v>
          </cell>
        </row>
        <row r="20">
          <cell r="A20" t="str">
            <v>Morelos</v>
          </cell>
          <cell r="B20">
            <v>-15.8</v>
          </cell>
        </row>
        <row r="21">
          <cell r="A21" t="str">
            <v>Nuevo León</v>
          </cell>
          <cell r="B21">
            <v>-15.5</v>
          </cell>
        </row>
        <row r="22">
          <cell r="A22" t="str">
            <v>Veracruz</v>
          </cell>
          <cell r="B22">
            <v>-14.2</v>
          </cell>
        </row>
        <row r="23">
          <cell r="A23" t="str">
            <v>Campeche</v>
          </cell>
          <cell r="B23">
            <v>-14.1</v>
          </cell>
        </row>
        <row r="24">
          <cell r="A24" t="str">
            <v>Ciudad de México</v>
          </cell>
          <cell r="B24">
            <v>-13.8</v>
          </cell>
        </row>
        <row r="25">
          <cell r="A25" t="str">
            <v>Sonora</v>
          </cell>
          <cell r="B25">
            <v>-13.6</v>
          </cell>
        </row>
        <row r="26">
          <cell r="A26" t="str">
            <v>Nacional</v>
          </cell>
          <cell r="B26">
            <v>-11.4</v>
          </cell>
        </row>
        <row r="27">
          <cell r="A27" t="str">
            <v>Guanajuato</v>
          </cell>
          <cell r="B27">
            <v>-10.8</v>
          </cell>
        </row>
        <row r="28">
          <cell r="A28" t="str">
            <v>Chihuahua</v>
          </cell>
          <cell r="B28">
            <v>-4.5</v>
          </cell>
        </row>
        <row r="29">
          <cell r="A29" t="str">
            <v>Aguascalientes</v>
          </cell>
          <cell r="B29">
            <v>-4.4000000000000004</v>
          </cell>
        </row>
        <row r="30">
          <cell r="A30" t="str">
            <v>Hidalgo</v>
          </cell>
          <cell r="B30">
            <v>-3.6</v>
          </cell>
        </row>
        <row r="31">
          <cell r="A31" t="str">
            <v>Jalisco</v>
          </cell>
          <cell r="B31">
            <v>-2.6</v>
          </cell>
        </row>
        <row r="32">
          <cell r="A32" t="str">
            <v>Tamaulipas</v>
          </cell>
          <cell r="B32">
            <v>0.6</v>
          </cell>
        </row>
        <row r="33">
          <cell r="A33" t="str">
            <v>Estado de México</v>
          </cell>
          <cell r="B33">
            <v>1.2</v>
          </cell>
        </row>
        <row r="34">
          <cell r="A34" t="str">
            <v>Coahuila</v>
          </cell>
          <cell r="B34">
            <v>1.7</v>
          </cell>
        </row>
        <row r="35">
          <cell r="A35" t="str">
            <v>Colima</v>
          </cell>
          <cell r="B35">
            <v>2.9</v>
          </cell>
        </row>
        <row r="36">
          <cell r="A36" t="str">
            <v>Michoacán</v>
          </cell>
          <cell r="B36">
            <v>12.6</v>
          </cell>
        </row>
        <row r="37">
          <cell r="A37" t="str">
            <v>Nayarit</v>
          </cell>
          <cell r="B37">
            <v>13.5</v>
          </cell>
        </row>
        <row r="38">
          <cell r="A38" t="str">
            <v>Tabasco</v>
          </cell>
          <cell r="B38">
            <v>24.4</v>
          </cell>
        </row>
      </sheetData>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K POT"/>
      <sheetName val="RANK HOR"/>
      <sheetName val="TABLA PROD"/>
      <sheetName val="TABLA PERS"/>
    </sheetNames>
    <sheetDataSet>
      <sheetData sheetId="0">
        <row r="6">
          <cell r="A6" t="str">
            <v>Guerrero</v>
          </cell>
          <cell r="B6">
            <v>-24.534574468085101</v>
          </cell>
        </row>
        <row r="7">
          <cell r="A7" t="str">
            <v>Hidalgo</v>
          </cell>
          <cell r="B7">
            <v>-13.343410245670301</v>
          </cell>
        </row>
        <row r="8">
          <cell r="A8" t="str">
            <v>Campeche</v>
          </cell>
          <cell r="B8">
            <v>-9.4669627984453104</v>
          </cell>
        </row>
        <row r="9">
          <cell r="A9" t="str">
            <v>Yucatán</v>
          </cell>
          <cell r="B9">
            <v>-8.3961501343279696</v>
          </cell>
        </row>
        <row r="10">
          <cell r="A10" t="str">
            <v>Quintana Roo</v>
          </cell>
          <cell r="B10">
            <v>-8.0438756855575893</v>
          </cell>
        </row>
        <row r="11">
          <cell r="A11" t="str">
            <v>Ciudad de México</v>
          </cell>
          <cell r="B11">
            <v>-6.6620905024477501</v>
          </cell>
        </row>
        <row r="12">
          <cell r="A12" t="str">
            <v>Oaxaca</v>
          </cell>
          <cell r="B12">
            <v>-5.6365614798694299</v>
          </cell>
        </row>
        <row r="13">
          <cell r="A13" t="str">
            <v>Morelos</v>
          </cell>
          <cell r="B13">
            <v>-4.2378994445646603</v>
          </cell>
        </row>
        <row r="14">
          <cell r="A14" t="str">
            <v>Guanajuato</v>
          </cell>
          <cell r="B14">
            <v>-4.1853705126341803</v>
          </cell>
        </row>
        <row r="15">
          <cell r="A15" t="str">
            <v>Michoacán</v>
          </cell>
          <cell r="B15">
            <v>-3.5193159639394098</v>
          </cell>
        </row>
        <row r="16">
          <cell r="A16" t="str">
            <v>Puebla</v>
          </cell>
          <cell r="B16">
            <v>-3.3342245297501498</v>
          </cell>
        </row>
        <row r="17">
          <cell r="A17" t="str">
            <v>Jalisco</v>
          </cell>
          <cell r="B17">
            <v>-3.1138353496787601</v>
          </cell>
        </row>
        <row r="18">
          <cell r="A18" t="str">
            <v>Veracruz</v>
          </cell>
          <cell r="B18">
            <v>-3.0560147461123202</v>
          </cell>
        </row>
        <row r="19">
          <cell r="A19" t="str">
            <v>Coahuila</v>
          </cell>
          <cell r="B19">
            <v>-2.4032484730555099</v>
          </cell>
        </row>
        <row r="20">
          <cell r="A20" t="str">
            <v>Querétaro</v>
          </cell>
          <cell r="B20">
            <v>-2.34608814984598</v>
          </cell>
        </row>
        <row r="21">
          <cell r="A21" t="str">
            <v>Colima</v>
          </cell>
          <cell r="B21">
            <v>-2.1104903786468001</v>
          </cell>
        </row>
        <row r="22">
          <cell r="A22" t="str">
            <v>Aguascalientes</v>
          </cell>
          <cell r="B22">
            <v>-1.2374434132415999</v>
          </cell>
        </row>
        <row r="23">
          <cell r="A23" t="str">
            <v>Nayarit</v>
          </cell>
          <cell r="B23">
            <v>-1.1403853716083301</v>
          </cell>
        </row>
        <row r="24">
          <cell r="A24" t="str">
            <v>Estado de México</v>
          </cell>
          <cell r="B24">
            <v>-1.1007712112278101</v>
          </cell>
        </row>
        <row r="25">
          <cell r="A25" t="str">
            <v>Tlaxcala</v>
          </cell>
          <cell r="B25">
            <v>-0.77904075408926599</v>
          </cell>
        </row>
        <row r="26">
          <cell r="A26" t="str">
            <v>San Luis Potosí</v>
          </cell>
          <cell r="B26">
            <v>-0.74882532930008505</v>
          </cell>
        </row>
        <row r="27">
          <cell r="A27" t="str">
            <v>Sonora</v>
          </cell>
          <cell r="B27">
            <v>-0.66803086159260605</v>
          </cell>
        </row>
        <row r="28">
          <cell r="A28" t="str">
            <v>Tamaulipas</v>
          </cell>
          <cell r="B28">
            <v>-0.47018187213031498</v>
          </cell>
        </row>
        <row r="29">
          <cell r="A29" t="str">
            <v>Chiapas</v>
          </cell>
          <cell r="B29">
            <v>-0.46368905557450102</v>
          </cell>
        </row>
        <row r="30">
          <cell r="A30" t="str">
            <v>Tabasco</v>
          </cell>
          <cell r="B30">
            <v>-0.198202959830862</v>
          </cell>
        </row>
        <row r="31">
          <cell r="A31" t="str">
            <v>Nacional</v>
          </cell>
          <cell r="B31">
            <v>2.0787991360338199E-2</v>
          </cell>
        </row>
        <row r="32">
          <cell r="A32" t="str">
            <v>Baja California Sur</v>
          </cell>
          <cell r="B32">
            <v>1.0269576379974299</v>
          </cell>
        </row>
        <row r="33">
          <cell r="A33" t="str">
            <v>Nuevo León</v>
          </cell>
          <cell r="B33">
            <v>1.0966583064080999</v>
          </cell>
        </row>
        <row r="34">
          <cell r="A34" t="str">
            <v>Durango</v>
          </cell>
          <cell r="B34">
            <v>2.1082498294005698</v>
          </cell>
        </row>
        <row r="35">
          <cell r="A35" t="str">
            <v>Zacatecas</v>
          </cell>
          <cell r="B35">
            <v>3.21348823662664</v>
          </cell>
        </row>
        <row r="36">
          <cell r="A36" t="str">
            <v>Sinaloa</v>
          </cell>
          <cell r="B36">
            <v>5.9529346107338998</v>
          </cell>
        </row>
        <row r="37">
          <cell r="A37" t="str">
            <v>Chihuahua</v>
          </cell>
          <cell r="B37">
            <v>6.8308939318106896</v>
          </cell>
        </row>
        <row r="38">
          <cell r="A38" t="str">
            <v>Baja California</v>
          </cell>
          <cell r="B38">
            <v>9.6155576446351496</v>
          </cell>
        </row>
      </sheetData>
      <sheetData sheetId="1">
        <row r="6">
          <cell r="A6" t="str">
            <v>Guerrero</v>
          </cell>
          <cell r="B6">
            <v>-26.227483852599299</v>
          </cell>
        </row>
        <row r="7">
          <cell r="A7" t="str">
            <v>Hidalgo</v>
          </cell>
          <cell r="B7">
            <v>-16.756347069439901</v>
          </cell>
        </row>
        <row r="8">
          <cell r="A8" t="str">
            <v>Ciudad de México</v>
          </cell>
          <cell r="B8">
            <v>-14.0536620507325</v>
          </cell>
        </row>
        <row r="9">
          <cell r="A9" t="str">
            <v>Yucatán</v>
          </cell>
          <cell r="B9">
            <v>-12.0904924845444</v>
          </cell>
        </row>
        <row r="10">
          <cell r="A10" t="str">
            <v>Campeche</v>
          </cell>
          <cell r="B10">
            <v>-11.1612903225806</v>
          </cell>
        </row>
        <row r="11">
          <cell r="A11" t="str">
            <v>Sonora</v>
          </cell>
          <cell r="B11">
            <v>-10.480815140449</v>
          </cell>
        </row>
        <row r="12">
          <cell r="A12" t="str">
            <v>Quintana Roo</v>
          </cell>
          <cell r="B12">
            <v>-9.8218458170639895</v>
          </cell>
        </row>
        <row r="13">
          <cell r="A13" t="str">
            <v>Guanajuato</v>
          </cell>
          <cell r="B13">
            <v>-9.2935761816757605</v>
          </cell>
        </row>
        <row r="14">
          <cell r="A14" t="str">
            <v>Colima</v>
          </cell>
          <cell r="B14">
            <v>-8.7310944869084395</v>
          </cell>
        </row>
        <row r="15">
          <cell r="A15" t="str">
            <v>Nayarit</v>
          </cell>
          <cell r="B15">
            <v>-8.5545712203994402</v>
          </cell>
        </row>
        <row r="16">
          <cell r="A16" t="str">
            <v>Oaxaca</v>
          </cell>
          <cell r="B16">
            <v>-7.7454843608548698</v>
          </cell>
        </row>
        <row r="17">
          <cell r="A17" t="str">
            <v>Zacatecas</v>
          </cell>
          <cell r="B17">
            <v>-7.7442452614250499</v>
          </cell>
        </row>
        <row r="18">
          <cell r="A18" t="str">
            <v>Estado de México</v>
          </cell>
          <cell r="B18">
            <v>-7.5287784271072304</v>
          </cell>
        </row>
        <row r="19">
          <cell r="A19" t="str">
            <v>Veracruz</v>
          </cell>
          <cell r="B19">
            <v>-7.1383225922471896</v>
          </cell>
        </row>
        <row r="20">
          <cell r="A20" t="str">
            <v>Querétaro</v>
          </cell>
          <cell r="B20">
            <v>-7.0628442148301902</v>
          </cell>
        </row>
        <row r="21">
          <cell r="A21" t="str">
            <v>Chiapas</v>
          </cell>
          <cell r="B21">
            <v>-6.9248175719726897</v>
          </cell>
        </row>
        <row r="22">
          <cell r="A22" t="str">
            <v>Morelos</v>
          </cell>
          <cell r="B22">
            <v>-6.7658628204112103</v>
          </cell>
        </row>
        <row r="23">
          <cell r="A23" t="str">
            <v>Coahuila</v>
          </cell>
          <cell r="B23">
            <v>-5.8504002415409397</v>
          </cell>
        </row>
        <row r="24">
          <cell r="A24" t="str">
            <v>Puebla</v>
          </cell>
          <cell r="B24">
            <v>-5.7898825052013603</v>
          </cell>
        </row>
        <row r="25">
          <cell r="A25" t="str">
            <v>Jalisco</v>
          </cell>
          <cell r="B25">
            <v>-5.69011613388819</v>
          </cell>
        </row>
        <row r="26">
          <cell r="A26" t="str">
            <v>Michoacán</v>
          </cell>
          <cell r="B26">
            <v>-5.2867864108004303</v>
          </cell>
        </row>
        <row r="27">
          <cell r="A27" t="str">
            <v>Aguascalientes</v>
          </cell>
          <cell r="B27">
            <v>-5.1939399201094902</v>
          </cell>
        </row>
        <row r="28">
          <cell r="A28" t="str">
            <v>San Luis Potosí</v>
          </cell>
          <cell r="B28">
            <v>-5.0328562390487503</v>
          </cell>
        </row>
        <row r="29">
          <cell r="A29" t="str">
            <v>Tamaulipas</v>
          </cell>
          <cell r="B29">
            <v>-4.8072951573241296</v>
          </cell>
        </row>
        <row r="30">
          <cell r="A30" t="str">
            <v>Nacional</v>
          </cell>
          <cell r="B30">
            <v>-4.6592281984971899</v>
          </cell>
        </row>
        <row r="31">
          <cell r="A31" t="str">
            <v>Tlaxcala</v>
          </cell>
          <cell r="B31">
            <v>-3.8725870515083698</v>
          </cell>
        </row>
        <row r="32">
          <cell r="A32" t="str">
            <v>Durango</v>
          </cell>
          <cell r="B32">
            <v>-3.50230568016701</v>
          </cell>
        </row>
        <row r="33">
          <cell r="A33" t="str">
            <v>Baja California Sur</v>
          </cell>
          <cell r="B33">
            <v>-3.2224982406332399</v>
          </cell>
        </row>
        <row r="34">
          <cell r="A34" t="str">
            <v>Nuevo León</v>
          </cell>
          <cell r="B34">
            <v>-2.93143175907483</v>
          </cell>
        </row>
        <row r="35">
          <cell r="A35" t="str">
            <v>Tabasco</v>
          </cell>
          <cell r="B35">
            <v>1.77489101104193</v>
          </cell>
        </row>
        <row r="36">
          <cell r="A36" t="str">
            <v>Sinaloa</v>
          </cell>
          <cell r="B36">
            <v>2.0835636317829702</v>
          </cell>
        </row>
        <row r="37">
          <cell r="A37" t="str">
            <v>Chihuahua</v>
          </cell>
          <cell r="B37">
            <v>2.8910340763781002</v>
          </cell>
        </row>
        <row r="38">
          <cell r="A38" t="str">
            <v>Baja California</v>
          </cell>
          <cell r="B38">
            <v>5.4863343721482698</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 EXP MEN"/>
      <sheetName val="NOM EXP MEN"/>
      <sheetName val="TOT EXP ACU"/>
      <sheetName val="TOT EST"/>
      <sheetName val="DIST TOT EST"/>
      <sheetName val="TOT TRA"/>
      <sheetName val="VAR TOT TRA"/>
      <sheetName val="F115Inmex"/>
    </sheetNames>
    <sheetDataSet>
      <sheetData sheetId="0">
        <row r="5">
          <cell r="C5" t="str">
            <v>Exportaciones</v>
          </cell>
          <cell r="D5" t="str">
            <v>Promedio</v>
          </cell>
        </row>
        <row r="6">
          <cell r="A6" t="str">
            <v>2013</v>
          </cell>
          <cell r="B6" t="str">
            <v>ENE</v>
          </cell>
          <cell r="C6">
            <v>6343</v>
          </cell>
          <cell r="D6">
            <v>6644</v>
          </cell>
        </row>
        <row r="7">
          <cell r="A7" t="str">
            <v/>
          </cell>
          <cell r="B7" t="str">
            <v>FEB</v>
          </cell>
          <cell r="C7">
            <v>6318</v>
          </cell>
          <cell r="D7">
            <v>6655</v>
          </cell>
        </row>
        <row r="8">
          <cell r="A8" t="str">
            <v/>
          </cell>
          <cell r="B8" t="str">
            <v>MAR</v>
          </cell>
          <cell r="C8">
            <v>6647</v>
          </cell>
          <cell r="D8">
            <v>6608</v>
          </cell>
        </row>
        <row r="9">
          <cell r="A9" t="str">
            <v/>
          </cell>
          <cell r="B9" t="str">
            <v>ABR</v>
          </cell>
          <cell r="C9">
            <v>6479</v>
          </cell>
          <cell r="D9">
            <v>6598</v>
          </cell>
        </row>
        <row r="10">
          <cell r="A10" t="str">
            <v/>
          </cell>
          <cell r="B10" t="str">
            <v>MAY</v>
          </cell>
          <cell r="C10">
            <v>6949</v>
          </cell>
          <cell r="D10">
            <v>6624</v>
          </cell>
        </row>
        <row r="11">
          <cell r="A11" t="str">
            <v/>
          </cell>
          <cell r="B11" t="str">
            <v>JUN</v>
          </cell>
          <cell r="C11">
            <v>6766</v>
          </cell>
          <cell r="D11">
            <v>6629</v>
          </cell>
        </row>
        <row r="12">
          <cell r="A12" t="str">
            <v/>
          </cell>
          <cell r="B12" t="str">
            <v>JUL</v>
          </cell>
          <cell r="C12">
            <v>6997</v>
          </cell>
          <cell r="D12">
            <v>6655</v>
          </cell>
        </row>
        <row r="13">
          <cell r="A13" t="str">
            <v/>
          </cell>
          <cell r="B13" t="str">
            <v>AGO</v>
          </cell>
          <cell r="C13">
            <v>7960</v>
          </cell>
          <cell r="D13">
            <v>6751</v>
          </cell>
        </row>
        <row r="14">
          <cell r="A14" t="str">
            <v/>
          </cell>
          <cell r="B14" t="str">
            <v>SEP</v>
          </cell>
          <cell r="C14">
            <v>7340</v>
          </cell>
          <cell r="D14">
            <v>6821</v>
          </cell>
        </row>
        <row r="15">
          <cell r="A15" t="str">
            <v/>
          </cell>
          <cell r="B15" t="str">
            <v>OCT</v>
          </cell>
          <cell r="C15">
            <v>7398</v>
          </cell>
          <cell r="D15">
            <v>6820</v>
          </cell>
        </row>
        <row r="16">
          <cell r="A16" t="str">
            <v/>
          </cell>
          <cell r="B16" t="str">
            <v>NOV</v>
          </cell>
          <cell r="C16">
            <v>7281</v>
          </cell>
          <cell r="D16">
            <v>6820</v>
          </cell>
        </row>
        <row r="17">
          <cell r="A17" t="str">
            <v/>
          </cell>
          <cell r="B17" t="str">
            <v>DIC</v>
          </cell>
          <cell r="C17">
            <v>5672</v>
          </cell>
          <cell r="D17">
            <v>6846</v>
          </cell>
        </row>
        <row r="18">
          <cell r="A18" t="str">
            <v>2014</v>
          </cell>
          <cell r="B18" t="str">
            <v>ENE</v>
          </cell>
          <cell r="C18">
            <v>6130</v>
          </cell>
          <cell r="D18">
            <v>6828</v>
          </cell>
        </row>
        <row r="19">
          <cell r="A19" t="str">
            <v/>
          </cell>
          <cell r="B19" t="str">
            <v>FEB</v>
          </cell>
          <cell r="C19">
            <v>6660</v>
          </cell>
          <cell r="D19">
            <v>6857</v>
          </cell>
        </row>
        <row r="20">
          <cell r="A20" t="str">
            <v/>
          </cell>
          <cell r="B20" t="str">
            <v>MAR</v>
          </cell>
          <cell r="C20">
            <v>7617</v>
          </cell>
          <cell r="D20">
            <v>6938</v>
          </cell>
        </row>
        <row r="21">
          <cell r="A21" t="str">
            <v/>
          </cell>
          <cell r="B21" t="str">
            <v>ABR</v>
          </cell>
          <cell r="C21">
            <v>8011</v>
          </cell>
          <cell r="D21">
            <v>7065</v>
          </cell>
        </row>
        <row r="22">
          <cell r="A22" t="str">
            <v/>
          </cell>
          <cell r="B22" t="str">
            <v>MAY</v>
          </cell>
          <cell r="C22">
            <v>7966</v>
          </cell>
          <cell r="D22">
            <v>7150</v>
          </cell>
        </row>
        <row r="23">
          <cell r="A23" t="str">
            <v/>
          </cell>
          <cell r="B23" t="str">
            <v>JUN</v>
          </cell>
          <cell r="C23">
            <v>7292</v>
          </cell>
          <cell r="D23">
            <v>7194</v>
          </cell>
        </row>
        <row r="24">
          <cell r="A24" t="str">
            <v/>
          </cell>
          <cell r="B24" t="str">
            <v>JUL</v>
          </cell>
          <cell r="C24">
            <v>7404</v>
          </cell>
          <cell r="D24">
            <v>7228</v>
          </cell>
        </row>
        <row r="25">
          <cell r="A25" t="str">
            <v/>
          </cell>
          <cell r="B25" t="str">
            <v>AGO</v>
          </cell>
          <cell r="C25">
            <v>7866</v>
          </cell>
          <cell r="D25">
            <v>7220</v>
          </cell>
        </row>
        <row r="26">
          <cell r="A26" t="str">
            <v/>
          </cell>
          <cell r="B26" t="str">
            <v>SEP</v>
          </cell>
          <cell r="C26">
            <v>7767</v>
          </cell>
          <cell r="D26">
            <v>7255</v>
          </cell>
        </row>
        <row r="27">
          <cell r="A27" t="str">
            <v/>
          </cell>
          <cell r="B27" t="str">
            <v>OCT</v>
          </cell>
          <cell r="C27">
            <v>8436</v>
          </cell>
          <cell r="D27">
            <v>7342</v>
          </cell>
        </row>
        <row r="28">
          <cell r="A28" t="str">
            <v/>
          </cell>
          <cell r="B28" t="str">
            <v>NOV</v>
          </cell>
          <cell r="C28">
            <v>7381</v>
          </cell>
          <cell r="D28">
            <v>7350</v>
          </cell>
        </row>
        <row r="29">
          <cell r="A29" t="str">
            <v/>
          </cell>
          <cell r="B29" t="str">
            <v>DIC</v>
          </cell>
          <cell r="C29">
            <v>7176</v>
          </cell>
          <cell r="D29">
            <v>7476</v>
          </cell>
        </row>
        <row r="30">
          <cell r="A30" t="str">
            <v>2015</v>
          </cell>
          <cell r="B30" t="str">
            <v>ENE</v>
          </cell>
          <cell r="C30">
            <v>7170</v>
          </cell>
          <cell r="D30">
            <v>7562</v>
          </cell>
        </row>
        <row r="31">
          <cell r="A31" t="str">
            <v/>
          </cell>
          <cell r="B31" t="str">
            <v>FEB</v>
          </cell>
          <cell r="C31">
            <v>7843</v>
          </cell>
          <cell r="D31">
            <v>7661</v>
          </cell>
        </row>
        <row r="32">
          <cell r="A32" t="str">
            <v/>
          </cell>
          <cell r="B32" t="str">
            <v>MAR</v>
          </cell>
          <cell r="C32">
            <v>8899</v>
          </cell>
          <cell r="D32">
            <v>7767</v>
          </cell>
        </row>
        <row r="33">
          <cell r="A33" t="str">
            <v/>
          </cell>
          <cell r="B33" t="str">
            <v>ABR</v>
          </cell>
          <cell r="C33">
            <v>8889</v>
          </cell>
          <cell r="D33">
            <v>7841</v>
          </cell>
        </row>
        <row r="34">
          <cell r="A34" t="str">
            <v/>
          </cell>
          <cell r="B34" t="str">
            <v>MAY</v>
          </cell>
          <cell r="C34">
            <v>8822</v>
          </cell>
          <cell r="D34">
            <v>7912</v>
          </cell>
        </row>
        <row r="35">
          <cell r="A35" t="str">
            <v/>
          </cell>
          <cell r="B35" t="str">
            <v>JUN</v>
          </cell>
          <cell r="C35">
            <v>8691</v>
          </cell>
          <cell r="D35">
            <v>8029</v>
          </cell>
        </row>
        <row r="36">
          <cell r="A36" t="str">
            <v/>
          </cell>
          <cell r="B36" t="str">
            <v>JUL</v>
          </cell>
          <cell r="C36">
            <v>9526</v>
          </cell>
          <cell r="D36">
            <v>8205</v>
          </cell>
        </row>
        <row r="37">
          <cell r="A37" t="str">
            <v/>
          </cell>
          <cell r="B37" t="str">
            <v>AGO</v>
          </cell>
          <cell r="C37">
            <v>9440</v>
          </cell>
          <cell r="D37">
            <v>8337</v>
          </cell>
        </row>
        <row r="38">
          <cell r="A38" t="str">
            <v/>
          </cell>
          <cell r="B38" t="str">
            <v>SEP</v>
          </cell>
          <cell r="C38">
            <v>9790</v>
          </cell>
          <cell r="D38">
            <v>8505</v>
          </cell>
        </row>
        <row r="39">
          <cell r="A39" t="str">
            <v/>
          </cell>
          <cell r="B39" t="str">
            <v>OCT</v>
          </cell>
          <cell r="C39">
            <v>9425</v>
          </cell>
          <cell r="D39">
            <v>8588</v>
          </cell>
        </row>
        <row r="40">
          <cell r="A40" t="str">
            <v/>
          </cell>
          <cell r="B40" t="str">
            <v>NOV</v>
          </cell>
          <cell r="C40">
            <v>9000</v>
          </cell>
          <cell r="D40">
            <v>8723</v>
          </cell>
        </row>
        <row r="41">
          <cell r="A41" t="str">
            <v/>
          </cell>
          <cell r="B41" t="str">
            <v>DIC</v>
          </cell>
          <cell r="C41">
            <v>8816</v>
          </cell>
          <cell r="D41">
            <v>8859</v>
          </cell>
        </row>
        <row r="42">
          <cell r="A42" t="str">
            <v>2016</v>
          </cell>
          <cell r="B42" t="str">
            <v>ENE</v>
          </cell>
          <cell r="C42">
            <v>8680</v>
          </cell>
          <cell r="D42">
            <v>8985</v>
          </cell>
        </row>
        <row r="43">
          <cell r="A43" t="str">
            <v/>
          </cell>
          <cell r="B43" t="str">
            <v>FEB</v>
          </cell>
          <cell r="C43">
            <v>9921</v>
          </cell>
          <cell r="D43">
            <v>9158</v>
          </cell>
        </row>
        <row r="44">
          <cell r="A44" t="str">
            <v/>
          </cell>
          <cell r="B44" t="str">
            <v>MAR</v>
          </cell>
          <cell r="C44">
            <v>9962</v>
          </cell>
          <cell r="D44">
            <v>9247</v>
          </cell>
        </row>
        <row r="45">
          <cell r="A45" t="str">
            <v/>
          </cell>
          <cell r="B45" t="str">
            <v>ABR</v>
          </cell>
          <cell r="C45">
            <v>10438</v>
          </cell>
          <cell r="D45">
            <v>9376</v>
          </cell>
        </row>
        <row r="46">
          <cell r="A46" t="str">
            <v/>
          </cell>
          <cell r="B46" t="str">
            <v>MAY</v>
          </cell>
          <cell r="C46">
            <v>10693</v>
          </cell>
          <cell r="D46">
            <v>9532</v>
          </cell>
        </row>
        <row r="47">
          <cell r="A47" t="str">
            <v/>
          </cell>
          <cell r="B47" t="str">
            <v>JUN</v>
          </cell>
          <cell r="C47">
            <v>10732</v>
          </cell>
          <cell r="D47">
            <v>9702</v>
          </cell>
        </row>
        <row r="48">
          <cell r="A48" t="str">
            <v/>
          </cell>
          <cell r="B48" t="str">
            <v>JUL</v>
          </cell>
          <cell r="C48">
            <v>10104</v>
          </cell>
          <cell r="D48">
            <v>9750</v>
          </cell>
        </row>
        <row r="49">
          <cell r="A49" t="str">
            <v/>
          </cell>
          <cell r="B49" t="str">
            <v>AGO</v>
          </cell>
          <cell r="C49">
            <v>10575</v>
          </cell>
          <cell r="D49">
            <v>9845</v>
          </cell>
        </row>
        <row r="50">
          <cell r="A50" t="str">
            <v/>
          </cell>
          <cell r="B50" t="str">
            <v>SEP</v>
          </cell>
          <cell r="C50">
            <v>10702</v>
          </cell>
          <cell r="D50">
            <v>9921</v>
          </cell>
        </row>
        <row r="51">
          <cell r="A51" t="str">
            <v/>
          </cell>
          <cell r="B51" t="str">
            <v>OCT</v>
          </cell>
          <cell r="C51">
            <v>11189</v>
          </cell>
          <cell r="D51">
            <v>10068</v>
          </cell>
        </row>
        <row r="52">
          <cell r="A52" t="str">
            <v/>
          </cell>
          <cell r="B52" t="str">
            <v>NOV</v>
          </cell>
          <cell r="C52">
            <v>10990</v>
          </cell>
          <cell r="D52">
            <v>10234</v>
          </cell>
        </row>
        <row r="53">
          <cell r="A53" t="str">
            <v/>
          </cell>
          <cell r="B53" t="str">
            <v>DIC</v>
          </cell>
          <cell r="C53">
            <v>9641</v>
          </cell>
          <cell r="D53">
            <v>10302</v>
          </cell>
        </row>
        <row r="54">
          <cell r="A54" t="str">
            <v>2017</v>
          </cell>
          <cell r="B54" t="str">
            <v>ENE</v>
          </cell>
          <cell r="C54">
            <v>9282</v>
          </cell>
          <cell r="D54">
            <v>10353</v>
          </cell>
        </row>
        <row r="55">
          <cell r="A55" t="str">
            <v/>
          </cell>
          <cell r="B55" t="str">
            <v>FEB</v>
          </cell>
          <cell r="C55">
            <v>10916</v>
          </cell>
          <cell r="D55">
            <v>10435</v>
          </cell>
        </row>
        <row r="56">
          <cell r="A56" t="str">
            <v/>
          </cell>
          <cell r="B56" t="str">
            <v>MAR</v>
          </cell>
          <cell r="C56">
            <v>12170</v>
          </cell>
          <cell r="D56">
            <v>10619</v>
          </cell>
        </row>
        <row r="57">
          <cell r="A57" t="str">
            <v/>
          </cell>
          <cell r="B57" t="str">
            <v>ABR</v>
          </cell>
          <cell r="C57">
            <v>9958</v>
          </cell>
          <cell r="D57">
            <v>10579</v>
          </cell>
        </row>
        <row r="58">
          <cell r="A58" t="str">
            <v/>
          </cell>
          <cell r="B58" t="str">
            <v>MAY</v>
          </cell>
          <cell r="C58">
            <v>11443</v>
          </cell>
          <cell r="D58">
            <v>10642</v>
          </cell>
        </row>
        <row r="59">
          <cell r="A59" t="str">
            <v/>
          </cell>
          <cell r="B59" t="str">
            <v>JUN</v>
          </cell>
          <cell r="C59">
            <v>11190</v>
          </cell>
          <cell r="D59">
            <v>10680</v>
          </cell>
        </row>
        <row r="60">
          <cell r="A60" t="str">
            <v/>
          </cell>
          <cell r="B60" t="str">
            <v>JUL</v>
          </cell>
          <cell r="C60">
            <v>10250</v>
          </cell>
          <cell r="D60">
            <v>10692</v>
          </cell>
        </row>
        <row r="61">
          <cell r="A61" t="str">
            <v/>
          </cell>
          <cell r="B61" t="str">
            <v>AGO</v>
          </cell>
          <cell r="C61">
            <v>10998</v>
          </cell>
          <cell r="D61">
            <v>10727</v>
          </cell>
        </row>
        <row r="62">
          <cell r="A62" t="str">
            <v/>
          </cell>
          <cell r="B62" t="str">
            <v>SEP</v>
          </cell>
          <cell r="C62">
            <v>10862</v>
          </cell>
          <cell r="D62">
            <v>10741</v>
          </cell>
        </row>
        <row r="63">
          <cell r="A63" t="str">
            <v/>
          </cell>
          <cell r="B63" t="str">
            <v>OCT</v>
          </cell>
          <cell r="C63">
            <v>11198</v>
          </cell>
          <cell r="D63">
            <v>10741</v>
          </cell>
        </row>
        <row r="64">
          <cell r="A64" t="str">
            <v/>
          </cell>
          <cell r="B64" t="str">
            <v>NOV</v>
          </cell>
          <cell r="C64">
            <v>11291</v>
          </cell>
          <cell r="D64">
            <v>10767</v>
          </cell>
        </row>
        <row r="65">
          <cell r="A65" t="str">
            <v/>
          </cell>
          <cell r="B65" t="str">
            <v>DIC</v>
          </cell>
          <cell r="C65">
            <v>10062</v>
          </cell>
          <cell r="D65">
            <v>10802</v>
          </cell>
        </row>
        <row r="66">
          <cell r="A66" t="str">
            <v>2018</v>
          </cell>
          <cell r="B66" t="str">
            <v>ENE</v>
          </cell>
          <cell r="C66">
            <v>11384</v>
          </cell>
          <cell r="D66">
            <v>10977</v>
          </cell>
        </row>
        <row r="67">
          <cell r="A67" t="str">
            <v/>
          </cell>
          <cell r="B67" t="str">
            <v>FEB</v>
          </cell>
          <cell r="C67">
            <v>10934</v>
          </cell>
          <cell r="D67">
            <v>10978</v>
          </cell>
        </row>
        <row r="68">
          <cell r="A68" t="str">
            <v/>
          </cell>
          <cell r="B68" t="str">
            <v>MAR</v>
          </cell>
          <cell r="C68">
            <v>12720</v>
          </cell>
          <cell r="D68">
            <v>11024</v>
          </cell>
        </row>
        <row r="69">
          <cell r="A69" t="str">
            <v/>
          </cell>
          <cell r="B69" t="str">
            <v>ABR</v>
          </cell>
          <cell r="C69">
            <v>12177</v>
          </cell>
          <cell r="D69">
            <v>11209</v>
          </cell>
        </row>
        <row r="70">
          <cell r="A70" t="str">
            <v/>
          </cell>
          <cell r="B70" t="str">
            <v>MAY</v>
          </cell>
          <cell r="C70">
            <v>13045</v>
          </cell>
          <cell r="D70">
            <v>11343</v>
          </cell>
        </row>
        <row r="71">
          <cell r="A71" t="str">
            <v/>
          </cell>
          <cell r="B71" t="str">
            <v>JUN</v>
          </cell>
          <cell r="C71">
            <v>12731</v>
          </cell>
          <cell r="D71">
            <v>11471</v>
          </cell>
        </row>
        <row r="72">
          <cell r="A72" t="str">
            <v/>
          </cell>
          <cell r="B72" t="str">
            <v>JUL</v>
          </cell>
          <cell r="C72">
            <v>12055</v>
          </cell>
          <cell r="D72">
            <v>11622</v>
          </cell>
        </row>
        <row r="73">
          <cell r="A73" t="str">
            <v/>
          </cell>
          <cell r="B73" t="str">
            <v>AGO</v>
          </cell>
          <cell r="C73">
            <v>12738</v>
          </cell>
          <cell r="D73">
            <v>11767</v>
          </cell>
        </row>
        <row r="74">
          <cell r="A74" t="str">
            <v/>
          </cell>
          <cell r="B74" t="str">
            <v>SEP</v>
          </cell>
          <cell r="C74">
            <v>12214</v>
          </cell>
          <cell r="D74">
            <v>11879</v>
          </cell>
        </row>
        <row r="75">
          <cell r="A75" t="str">
            <v/>
          </cell>
          <cell r="B75" t="str">
            <v>OCT</v>
          </cell>
          <cell r="C75">
            <v>12324</v>
          </cell>
          <cell r="D75">
            <v>11973</v>
          </cell>
        </row>
        <row r="76">
          <cell r="A76" t="str">
            <v/>
          </cell>
          <cell r="B76" t="str">
            <v>NOV</v>
          </cell>
          <cell r="C76">
            <v>12282</v>
          </cell>
          <cell r="D76">
            <v>12056</v>
          </cell>
        </row>
        <row r="77">
          <cell r="A77" t="str">
            <v/>
          </cell>
          <cell r="B77" t="str">
            <v>DIC</v>
          </cell>
          <cell r="C77">
            <v>11489</v>
          </cell>
          <cell r="D77">
            <v>12174</v>
          </cell>
        </row>
        <row r="78">
          <cell r="A78" t="str">
            <v>2019</v>
          </cell>
          <cell r="B78" t="str">
            <v>ENE</v>
          </cell>
          <cell r="C78">
            <v>12328</v>
          </cell>
          <cell r="D78">
            <v>12253</v>
          </cell>
        </row>
        <row r="79">
          <cell r="A79" t="str">
            <v/>
          </cell>
          <cell r="B79" t="str">
            <v>FEB</v>
          </cell>
          <cell r="C79">
            <v>12668</v>
          </cell>
          <cell r="D79">
            <v>12398</v>
          </cell>
        </row>
        <row r="80">
          <cell r="A80" t="str">
            <v/>
          </cell>
          <cell r="B80" t="str">
            <v>MAR</v>
          </cell>
          <cell r="C80">
            <v>14391</v>
          </cell>
          <cell r="D80">
            <v>12537</v>
          </cell>
        </row>
        <row r="81">
          <cell r="A81" t="str">
            <v/>
          </cell>
          <cell r="B81" t="str">
            <v>ABR</v>
          </cell>
          <cell r="C81">
            <v>13205</v>
          </cell>
          <cell r="D81">
            <v>12623</v>
          </cell>
        </row>
        <row r="82">
          <cell r="A82" t="str">
            <v/>
          </cell>
          <cell r="B82" t="str">
            <v>MAY</v>
          </cell>
          <cell r="C82">
            <v>14267</v>
          </cell>
          <cell r="D82">
            <v>12724</v>
          </cell>
        </row>
        <row r="83">
          <cell r="A83" t="str">
            <v/>
          </cell>
          <cell r="B83" t="str">
            <v>JUN</v>
          </cell>
          <cell r="C83">
            <v>13745</v>
          </cell>
          <cell r="D83">
            <v>12809</v>
          </cell>
        </row>
        <row r="84">
          <cell r="A84" t="str">
            <v/>
          </cell>
          <cell r="B84" t="str">
            <v>JUL</v>
          </cell>
          <cell r="C84">
            <v>13646</v>
          </cell>
          <cell r="D84">
            <v>12941</v>
          </cell>
        </row>
        <row r="85">
          <cell r="A85" t="str">
            <v/>
          </cell>
          <cell r="B85" t="str">
            <v>AGO</v>
          </cell>
          <cell r="C85">
            <v>13964</v>
          </cell>
          <cell r="D85">
            <v>13044</v>
          </cell>
        </row>
        <row r="86">
          <cell r="A86" t="str">
            <v/>
          </cell>
          <cell r="B86" t="str">
            <v>SEP</v>
          </cell>
          <cell r="C86">
            <v>13752</v>
          </cell>
          <cell r="D86">
            <v>13172</v>
          </cell>
        </row>
        <row r="87">
          <cell r="A87" t="str">
            <v/>
          </cell>
          <cell r="B87" t="str">
            <v>OCT</v>
          </cell>
          <cell r="C87">
            <v>13847</v>
          </cell>
          <cell r="D87">
            <v>13299</v>
          </cell>
        </row>
        <row r="88">
          <cell r="A88" t="str">
            <v/>
          </cell>
          <cell r="B88" t="str">
            <v>NOV</v>
          </cell>
          <cell r="C88">
            <v>13327</v>
          </cell>
          <cell r="D88">
            <v>13386</v>
          </cell>
        </row>
        <row r="89">
          <cell r="A89" t="str">
            <v/>
          </cell>
          <cell r="B89" t="str">
            <v>DIC</v>
          </cell>
          <cell r="C89">
            <v>11471</v>
          </cell>
          <cell r="D89">
            <v>13384</v>
          </cell>
        </row>
        <row r="90">
          <cell r="A90" t="str">
            <v>2020</v>
          </cell>
          <cell r="B90" t="str">
            <v>ENE</v>
          </cell>
          <cell r="C90">
            <v>11126</v>
          </cell>
          <cell r="D90">
            <v>13284</v>
          </cell>
        </row>
        <row r="91">
          <cell r="A91" t="str">
            <v/>
          </cell>
          <cell r="B91" t="str">
            <v>FEB</v>
          </cell>
          <cell r="C91">
            <v>11308</v>
          </cell>
          <cell r="D91">
            <v>13171</v>
          </cell>
        </row>
        <row r="92">
          <cell r="A92" t="str">
            <v/>
          </cell>
          <cell r="B92" t="str">
            <v>MAR</v>
          </cell>
          <cell r="C92">
            <v>13109</v>
          </cell>
          <cell r="D92">
            <v>13064</v>
          </cell>
        </row>
        <row r="93">
          <cell r="A93" t="str">
            <v/>
          </cell>
          <cell r="B93" t="str">
            <v>ABR</v>
          </cell>
          <cell r="C93">
            <v>9902</v>
          </cell>
          <cell r="D93">
            <v>12789</v>
          </cell>
        </row>
        <row r="94">
          <cell r="A94" t="str">
            <v/>
          </cell>
          <cell r="B94" t="str">
            <v>MAY</v>
          </cell>
          <cell r="C94">
            <v>8924</v>
          </cell>
          <cell r="D94">
            <v>12344</v>
          </cell>
        </row>
        <row r="95">
          <cell r="A95" t="str">
            <v/>
          </cell>
          <cell r="B95" t="str">
            <v>JUN</v>
          </cell>
          <cell r="C95">
            <v>11498</v>
          </cell>
          <cell r="D95">
            <v>12156</v>
          </cell>
        </row>
        <row r="96">
          <cell r="A96" t="str">
            <v/>
          </cell>
          <cell r="B96" t="str">
            <v>JUL</v>
          </cell>
          <cell r="C96">
            <v>13446</v>
          </cell>
          <cell r="D96">
            <v>12140</v>
          </cell>
        </row>
        <row r="97">
          <cell r="A97" t="str">
            <v/>
          </cell>
          <cell r="B97" t="str">
            <v>AGO</v>
          </cell>
          <cell r="C97">
            <v>12841</v>
          </cell>
          <cell r="D97">
            <v>12046</v>
          </cell>
        </row>
        <row r="98">
          <cell r="A98" t="str">
            <v/>
          </cell>
          <cell r="B98" t="str">
            <v>SEP</v>
          </cell>
          <cell r="C98">
            <v>13362</v>
          </cell>
          <cell r="D98">
            <v>12014</v>
          </cell>
        </row>
        <row r="99">
          <cell r="A99" t="str">
            <v/>
          </cell>
          <cell r="B99" t="str">
            <v>OCT</v>
          </cell>
          <cell r="C99">
            <v>13386</v>
          </cell>
          <cell r="D99">
            <v>11975</v>
          </cell>
        </row>
        <row r="100">
          <cell r="A100" t="str">
            <v/>
          </cell>
          <cell r="B100" t="str">
            <v>NOV</v>
          </cell>
          <cell r="C100">
            <v>12857</v>
          </cell>
          <cell r="D100">
            <v>11936</v>
          </cell>
        </row>
        <row r="101">
          <cell r="A101" t="str">
            <v/>
          </cell>
          <cell r="B101" t="str">
            <v>DIC</v>
          </cell>
          <cell r="C101">
            <v>12287</v>
          </cell>
          <cell r="D101">
            <v>12004</v>
          </cell>
        </row>
        <row r="102">
          <cell r="A102" t="str">
            <v>2021</v>
          </cell>
          <cell r="B102" t="str">
            <v>ENE</v>
          </cell>
          <cell r="C102">
            <v>11979</v>
          </cell>
          <cell r="D102">
            <v>12075</v>
          </cell>
        </row>
      </sheetData>
      <sheetData sheetId="1">
        <row r="5">
          <cell r="C5" t="str">
            <v>Exportaciones</v>
          </cell>
          <cell r="D5" t="str">
            <v>Promedio</v>
          </cell>
        </row>
        <row r="6">
          <cell r="A6" t="str">
            <v>2013</v>
          </cell>
          <cell r="B6" t="str">
            <v>ENE</v>
          </cell>
          <cell r="C6">
            <v>652</v>
          </cell>
          <cell r="D6">
            <v>513</v>
          </cell>
        </row>
        <row r="7">
          <cell r="A7" t="str">
            <v/>
          </cell>
          <cell r="B7" t="str">
            <v>FEB</v>
          </cell>
          <cell r="C7">
            <v>636</v>
          </cell>
          <cell r="D7">
            <v>526</v>
          </cell>
        </row>
        <row r="8">
          <cell r="A8" t="str">
            <v/>
          </cell>
          <cell r="B8" t="str">
            <v>MAR</v>
          </cell>
          <cell r="C8">
            <v>1033</v>
          </cell>
          <cell r="D8">
            <v>551</v>
          </cell>
        </row>
        <row r="9">
          <cell r="A9" t="str">
            <v/>
          </cell>
          <cell r="B9" t="str">
            <v>ABR</v>
          </cell>
          <cell r="C9">
            <v>753</v>
          </cell>
          <cell r="D9">
            <v>556</v>
          </cell>
        </row>
        <row r="10">
          <cell r="A10" t="str">
            <v/>
          </cell>
          <cell r="B10" t="str">
            <v>MAY</v>
          </cell>
          <cell r="C10">
            <v>809</v>
          </cell>
          <cell r="D10">
            <v>569</v>
          </cell>
        </row>
        <row r="11">
          <cell r="A11" t="str">
            <v/>
          </cell>
          <cell r="B11" t="str">
            <v>JUN</v>
          </cell>
          <cell r="C11">
            <v>548</v>
          </cell>
          <cell r="D11">
            <v>579</v>
          </cell>
        </row>
        <row r="12">
          <cell r="A12" t="str">
            <v/>
          </cell>
          <cell r="B12" t="str">
            <v>JUL</v>
          </cell>
          <cell r="C12">
            <v>358</v>
          </cell>
          <cell r="D12">
            <v>586</v>
          </cell>
        </row>
        <row r="13">
          <cell r="A13" t="str">
            <v/>
          </cell>
          <cell r="B13" t="str">
            <v>AGO</v>
          </cell>
          <cell r="C13">
            <v>393</v>
          </cell>
          <cell r="D13">
            <v>601</v>
          </cell>
        </row>
        <row r="14">
          <cell r="A14" t="str">
            <v/>
          </cell>
          <cell r="B14" t="str">
            <v>SEP</v>
          </cell>
          <cell r="C14">
            <v>438</v>
          </cell>
          <cell r="D14">
            <v>613</v>
          </cell>
        </row>
        <row r="15">
          <cell r="A15" t="str">
            <v/>
          </cell>
          <cell r="B15" t="str">
            <v>OCT</v>
          </cell>
          <cell r="C15">
            <v>484</v>
          </cell>
          <cell r="D15">
            <v>620</v>
          </cell>
        </row>
        <row r="16">
          <cell r="A16" t="str">
            <v/>
          </cell>
          <cell r="B16" t="str">
            <v>NOV</v>
          </cell>
          <cell r="C16">
            <v>474</v>
          </cell>
          <cell r="D16">
            <v>608</v>
          </cell>
        </row>
        <row r="17">
          <cell r="A17" t="str">
            <v/>
          </cell>
          <cell r="B17" t="str">
            <v>DIC</v>
          </cell>
          <cell r="C17">
            <v>624</v>
          </cell>
          <cell r="D17">
            <v>600</v>
          </cell>
        </row>
        <row r="18">
          <cell r="A18" t="str">
            <v>2014</v>
          </cell>
          <cell r="B18" t="str">
            <v>ENE</v>
          </cell>
          <cell r="C18">
            <v>699</v>
          </cell>
          <cell r="D18">
            <v>604</v>
          </cell>
        </row>
        <row r="19">
          <cell r="A19" t="str">
            <v/>
          </cell>
          <cell r="B19" t="str">
            <v>FEB</v>
          </cell>
          <cell r="C19">
            <v>840</v>
          </cell>
          <cell r="D19">
            <v>621</v>
          </cell>
        </row>
        <row r="20">
          <cell r="A20" t="str">
            <v/>
          </cell>
          <cell r="B20" t="str">
            <v>MAR</v>
          </cell>
          <cell r="C20">
            <v>939</v>
          </cell>
          <cell r="D20">
            <v>613</v>
          </cell>
        </row>
        <row r="21">
          <cell r="A21" t="str">
            <v/>
          </cell>
          <cell r="B21" t="str">
            <v>ABR</v>
          </cell>
          <cell r="C21">
            <v>1027</v>
          </cell>
          <cell r="D21">
            <v>636</v>
          </cell>
        </row>
        <row r="22">
          <cell r="A22" t="str">
            <v/>
          </cell>
          <cell r="B22" t="str">
            <v>MAY</v>
          </cell>
          <cell r="C22">
            <v>828</v>
          </cell>
          <cell r="D22">
            <v>638</v>
          </cell>
        </row>
        <row r="23">
          <cell r="A23" t="str">
            <v/>
          </cell>
          <cell r="B23" t="str">
            <v>JUN</v>
          </cell>
          <cell r="C23">
            <v>736</v>
          </cell>
          <cell r="D23">
            <v>653</v>
          </cell>
        </row>
        <row r="24">
          <cell r="A24" t="str">
            <v/>
          </cell>
          <cell r="B24" t="str">
            <v>JUL</v>
          </cell>
          <cell r="C24">
            <v>595</v>
          </cell>
          <cell r="D24">
            <v>673</v>
          </cell>
        </row>
        <row r="25">
          <cell r="A25" t="str">
            <v/>
          </cell>
          <cell r="B25" t="str">
            <v>AGO</v>
          </cell>
          <cell r="C25">
            <v>559</v>
          </cell>
          <cell r="D25">
            <v>687</v>
          </cell>
        </row>
        <row r="26">
          <cell r="A26" t="str">
            <v/>
          </cell>
          <cell r="B26" t="str">
            <v>SEP</v>
          </cell>
          <cell r="C26">
            <v>520</v>
          </cell>
          <cell r="D26">
            <v>694</v>
          </cell>
        </row>
        <row r="27">
          <cell r="A27" t="str">
            <v/>
          </cell>
          <cell r="B27" t="str">
            <v>OCT</v>
          </cell>
          <cell r="C27">
            <v>611</v>
          </cell>
          <cell r="D27">
            <v>704</v>
          </cell>
        </row>
        <row r="28">
          <cell r="A28" t="str">
            <v/>
          </cell>
          <cell r="B28" t="str">
            <v>NOV</v>
          </cell>
          <cell r="C28">
            <v>644</v>
          </cell>
          <cell r="D28">
            <v>718</v>
          </cell>
        </row>
        <row r="29">
          <cell r="A29" t="str">
            <v/>
          </cell>
          <cell r="B29" t="str">
            <v>DIC</v>
          </cell>
          <cell r="C29">
            <v>783</v>
          </cell>
          <cell r="D29">
            <v>732</v>
          </cell>
        </row>
        <row r="30">
          <cell r="A30" t="str">
            <v>2015</v>
          </cell>
          <cell r="B30" t="str">
            <v>ENE</v>
          </cell>
          <cell r="C30">
            <v>691</v>
          </cell>
          <cell r="D30">
            <v>731</v>
          </cell>
        </row>
        <row r="31">
          <cell r="A31" t="str">
            <v/>
          </cell>
          <cell r="B31" t="str">
            <v>FEB</v>
          </cell>
          <cell r="C31">
            <v>721</v>
          </cell>
          <cell r="D31">
            <v>721</v>
          </cell>
        </row>
        <row r="32">
          <cell r="A32" t="str">
            <v/>
          </cell>
          <cell r="B32" t="str">
            <v>MAR</v>
          </cell>
          <cell r="C32">
            <v>755</v>
          </cell>
          <cell r="D32">
            <v>706</v>
          </cell>
        </row>
        <row r="33">
          <cell r="A33" t="str">
            <v/>
          </cell>
          <cell r="B33" t="str">
            <v>ABR</v>
          </cell>
          <cell r="C33">
            <v>828</v>
          </cell>
          <cell r="D33">
            <v>689</v>
          </cell>
        </row>
        <row r="34">
          <cell r="A34" t="str">
            <v/>
          </cell>
          <cell r="B34" t="str">
            <v>MAY</v>
          </cell>
          <cell r="C34">
            <v>882</v>
          </cell>
          <cell r="D34">
            <v>694</v>
          </cell>
        </row>
        <row r="35">
          <cell r="A35" t="str">
            <v/>
          </cell>
          <cell r="B35" t="str">
            <v>JUN</v>
          </cell>
          <cell r="C35">
            <v>824</v>
          </cell>
          <cell r="D35">
            <v>701</v>
          </cell>
        </row>
        <row r="36">
          <cell r="A36" t="str">
            <v/>
          </cell>
          <cell r="B36" t="str">
            <v>JUL</v>
          </cell>
          <cell r="C36">
            <v>649</v>
          </cell>
          <cell r="D36">
            <v>706</v>
          </cell>
        </row>
        <row r="37">
          <cell r="A37" t="str">
            <v/>
          </cell>
          <cell r="B37" t="str">
            <v>AGO</v>
          </cell>
          <cell r="C37">
            <v>594</v>
          </cell>
          <cell r="D37">
            <v>709</v>
          </cell>
        </row>
        <row r="38">
          <cell r="A38" t="str">
            <v/>
          </cell>
          <cell r="B38" t="str">
            <v>SEP</v>
          </cell>
          <cell r="C38">
            <v>663</v>
          </cell>
          <cell r="D38">
            <v>720</v>
          </cell>
        </row>
        <row r="39">
          <cell r="A39" t="str">
            <v/>
          </cell>
          <cell r="B39" t="str">
            <v>OCT</v>
          </cell>
          <cell r="C39">
            <v>617</v>
          </cell>
          <cell r="D39">
            <v>721</v>
          </cell>
        </row>
        <row r="40">
          <cell r="A40" t="str">
            <v/>
          </cell>
          <cell r="B40" t="str">
            <v>NOV</v>
          </cell>
          <cell r="C40">
            <v>715</v>
          </cell>
          <cell r="D40">
            <v>727</v>
          </cell>
        </row>
        <row r="41">
          <cell r="A41" t="str">
            <v/>
          </cell>
          <cell r="B41" t="str">
            <v>DIC</v>
          </cell>
          <cell r="C41">
            <v>744</v>
          </cell>
          <cell r="D41">
            <v>724</v>
          </cell>
        </row>
        <row r="42">
          <cell r="A42" t="str">
            <v>2016</v>
          </cell>
          <cell r="B42" t="str">
            <v>ENE</v>
          </cell>
          <cell r="C42">
            <v>711</v>
          </cell>
          <cell r="D42">
            <v>725</v>
          </cell>
        </row>
        <row r="43">
          <cell r="A43" t="str">
            <v/>
          </cell>
          <cell r="B43" t="str">
            <v>FEB</v>
          </cell>
          <cell r="C43">
            <v>745</v>
          </cell>
          <cell r="D43">
            <v>727</v>
          </cell>
        </row>
        <row r="44">
          <cell r="A44" t="str">
            <v/>
          </cell>
          <cell r="B44" t="str">
            <v>MAR</v>
          </cell>
          <cell r="C44">
            <v>843</v>
          </cell>
          <cell r="D44">
            <v>735</v>
          </cell>
        </row>
        <row r="45">
          <cell r="A45" t="str">
            <v/>
          </cell>
          <cell r="B45" t="str">
            <v>ABR</v>
          </cell>
          <cell r="C45">
            <v>874</v>
          </cell>
          <cell r="D45">
            <v>739</v>
          </cell>
        </row>
        <row r="46">
          <cell r="A46" t="str">
            <v/>
          </cell>
          <cell r="B46" t="str">
            <v>MAY</v>
          </cell>
          <cell r="C46">
            <v>894</v>
          </cell>
          <cell r="D46">
            <v>739</v>
          </cell>
        </row>
        <row r="47">
          <cell r="A47" t="str">
            <v/>
          </cell>
          <cell r="B47" t="str">
            <v>JUN</v>
          </cell>
          <cell r="C47">
            <v>802</v>
          </cell>
          <cell r="D47">
            <v>738</v>
          </cell>
        </row>
        <row r="48">
          <cell r="A48" t="str">
            <v/>
          </cell>
          <cell r="B48" t="str">
            <v>JUL</v>
          </cell>
          <cell r="C48">
            <v>570</v>
          </cell>
          <cell r="D48">
            <v>731</v>
          </cell>
        </row>
        <row r="49">
          <cell r="A49" t="str">
            <v/>
          </cell>
          <cell r="B49" t="str">
            <v>AGO</v>
          </cell>
          <cell r="C49">
            <v>561</v>
          </cell>
          <cell r="D49">
            <v>728</v>
          </cell>
        </row>
        <row r="50">
          <cell r="A50" t="str">
            <v/>
          </cell>
          <cell r="B50" t="str">
            <v>SEP</v>
          </cell>
          <cell r="C50">
            <v>623</v>
          </cell>
          <cell r="D50">
            <v>725</v>
          </cell>
        </row>
        <row r="51">
          <cell r="A51" t="str">
            <v/>
          </cell>
          <cell r="B51" t="str">
            <v>OCT</v>
          </cell>
          <cell r="C51">
            <v>635</v>
          </cell>
          <cell r="D51">
            <v>726</v>
          </cell>
        </row>
        <row r="52">
          <cell r="A52" t="str">
            <v/>
          </cell>
          <cell r="B52" t="str">
            <v>NOV</v>
          </cell>
          <cell r="C52">
            <v>590</v>
          </cell>
          <cell r="D52">
            <v>716</v>
          </cell>
        </row>
        <row r="53">
          <cell r="A53" t="str">
            <v/>
          </cell>
          <cell r="B53" t="str">
            <v>DIC</v>
          </cell>
          <cell r="C53">
            <v>675</v>
          </cell>
          <cell r="D53">
            <v>710</v>
          </cell>
        </row>
        <row r="54">
          <cell r="A54" t="str">
            <v>2017</v>
          </cell>
          <cell r="B54" t="str">
            <v>ENE</v>
          </cell>
          <cell r="C54">
            <v>645</v>
          </cell>
          <cell r="D54">
            <v>705</v>
          </cell>
        </row>
        <row r="55">
          <cell r="A55" t="str">
            <v/>
          </cell>
          <cell r="B55" t="str">
            <v>FEB</v>
          </cell>
          <cell r="C55">
            <v>871</v>
          </cell>
          <cell r="D55">
            <v>715</v>
          </cell>
        </row>
        <row r="56">
          <cell r="A56" t="str">
            <v/>
          </cell>
          <cell r="B56" t="str">
            <v>MAR</v>
          </cell>
          <cell r="C56">
            <v>1039</v>
          </cell>
          <cell r="D56">
            <v>732</v>
          </cell>
        </row>
        <row r="57">
          <cell r="A57" t="str">
            <v/>
          </cell>
          <cell r="B57" t="str">
            <v>ABR</v>
          </cell>
          <cell r="C57">
            <v>992</v>
          </cell>
          <cell r="D57">
            <v>741</v>
          </cell>
        </row>
        <row r="58">
          <cell r="A58" t="str">
            <v/>
          </cell>
          <cell r="B58" t="str">
            <v>MAY</v>
          </cell>
          <cell r="C58">
            <v>1045</v>
          </cell>
          <cell r="D58">
            <v>754</v>
          </cell>
        </row>
        <row r="59">
          <cell r="A59" t="str">
            <v/>
          </cell>
          <cell r="B59" t="str">
            <v>JUN</v>
          </cell>
          <cell r="C59">
            <v>949</v>
          </cell>
          <cell r="D59">
            <v>766</v>
          </cell>
        </row>
        <row r="60">
          <cell r="A60" t="str">
            <v/>
          </cell>
          <cell r="B60" t="str">
            <v>JUL</v>
          </cell>
          <cell r="C60">
            <v>754</v>
          </cell>
          <cell r="D60">
            <v>782</v>
          </cell>
        </row>
        <row r="61">
          <cell r="A61" t="str">
            <v/>
          </cell>
          <cell r="B61" t="str">
            <v>AGO</v>
          </cell>
          <cell r="C61">
            <v>691</v>
          </cell>
          <cell r="D61">
            <v>792</v>
          </cell>
        </row>
        <row r="62">
          <cell r="A62" t="str">
            <v/>
          </cell>
          <cell r="B62" t="str">
            <v>SEP</v>
          </cell>
          <cell r="C62">
            <v>759</v>
          </cell>
          <cell r="D62">
            <v>804</v>
          </cell>
        </row>
        <row r="63">
          <cell r="A63" t="str">
            <v/>
          </cell>
          <cell r="B63" t="str">
            <v>OCT</v>
          </cell>
          <cell r="C63">
            <v>885</v>
          </cell>
          <cell r="D63">
            <v>825</v>
          </cell>
        </row>
        <row r="64">
          <cell r="A64" t="str">
            <v/>
          </cell>
          <cell r="B64" t="str">
            <v>NOV</v>
          </cell>
          <cell r="C64">
            <v>959</v>
          </cell>
          <cell r="D64">
            <v>855</v>
          </cell>
        </row>
        <row r="65">
          <cell r="A65" t="str">
            <v/>
          </cell>
          <cell r="B65" t="str">
            <v>DIC</v>
          </cell>
          <cell r="C65">
            <v>1129</v>
          </cell>
          <cell r="D65">
            <v>893</v>
          </cell>
        </row>
        <row r="66">
          <cell r="A66" t="str">
            <v>2018</v>
          </cell>
          <cell r="B66" t="str">
            <v>ENE</v>
          </cell>
          <cell r="C66">
            <v>980</v>
          </cell>
          <cell r="D66">
            <v>921</v>
          </cell>
        </row>
        <row r="67">
          <cell r="A67" t="str">
            <v/>
          </cell>
          <cell r="B67" t="str">
            <v>FEB</v>
          </cell>
          <cell r="C67">
            <v>983</v>
          </cell>
          <cell r="D67">
            <v>931</v>
          </cell>
        </row>
        <row r="68">
          <cell r="A68" t="str">
            <v/>
          </cell>
          <cell r="B68" t="str">
            <v>MAR</v>
          </cell>
          <cell r="C68">
            <v>986</v>
          </cell>
          <cell r="D68">
            <v>926</v>
          </cell>
        </row>
        <row r="69">
          <cell r="A69" t="str">
            <v/>
          </cell>
          <cell r="B69" t="str">
            <v>ABR</v>
          </cell>
          <cell r="C69">
            <v>997</v>
          </cell>
          <cell r="D69">
            <v>926</v>
          </cell>
        </row>
        <row r="70">
          <cell r="A70" t="str">
            <v/>
          </cell>
          <cell r="B70" t="str">
            <v>MAY</v>
          </cell>
          <cell r="C70">
            <v>990</v>
          </cell>
          <cell r="D70">
            <v>922</v>
          </cell>
        </row>
        <row r="71">
          <cell r="A71" t="str">
            <v/>
          </cell>
          <cell r="B71" t="str">
            <v>JUN</v>
          </cell>
          <cell r="C71">
            <v>1008</v>
          </cell>
          <cell r="D71">
            <v>927</v>
          </cell>
        </row>
        <row r="72">
          <cell r="A72" t="str">
            <v/>
          </cell>
          <cell r="B72" t="str">
            <v>JUL</v>
          </cell>
          <cell r="C72">
            <v>759</v>
          </cell>
          <cell r="D72">
            <v>927</v>
          </cell>
        </row>
        <row r="73">
          <cell r="A73" t="str">
            <v/>
          </cell>
          <cell r="B73" t="str">
            <v>AGO</v>
          </cell>
          <cell r="C73">
            <v>718</v>
          </cell>
          <cell r="D73">
            <v>930</v>
          </cell>
        </row>
        <row r="74">
          <cell r="A74" t="str">
            <v/>
          </cell>
          <cell r="B74" t="str">
            <v>SEP</v>
          </cell>
          <cell r="C74">
            <v>753</v>
          </cell>
          <cell r="D74">
            <v>929</v>
          </cell>
        </row>
        <row r="75">
          <cell r="A75" t="str">
            <v/>
          </cell>
          <cell r="B75" t="str">
            <v>OCT</v>
          </cell>
          <cell r="C75">
            <v>777</v>
          </cell>
          <cell r="D75">
            <v>920</v>
          </cell>
        </row>
        <row r="76">
          <cell r="A76" t="str">
            <v/>
          </cell>
          <cell r="B76" t="str">
            <v>NOV</v>
          </cell>
          <cell r="C76">
            <v>817</v>
          </cell>
          <cell r="D76">
            <v>908</v>
          </cell>
        </row>
        <row r="77">
          <cell r="A77" t="str">
            <v/>
          </cell>
          <cell r="B77" t="str">
            <v>DIC</v>
          </cell>
          <cell r="C77">
            <v>797</v>
          </cell>
          <cell r="D77">
            <v>880</v>
          </cell>
        </row>
        <row r="78">
          <cell r="A78" t="str">
            <v>2019</v>
          </cell>
          <cell r="B78" t="str">
            <v>ENE</v>
          </cell>
          <cell r="C78">
            <v>859</v>
          </cell>
          <cell r="D78">
            <v>870</v>
          </cell>
        </row>
        <row r="79">
          <cell r="A79" t="str">
            <v/>
          </cell>
          <cell r="B79" t="str">
            <v>FEB</v>
          </cell>
          <cell r="C79">
            <v>1083</v>
          </cell>
          <cell r="D79">
            <v>879</v>
          </cell>
        </row>
        <row r="80">
          <cell r="A80" t="str">
            <v/>
          </cell>
          <cell r="B80" t="str">
            <v>MAR</v>
          </cell>
          <cell r="C80">
            <v>1114</v>
          </cell>
          <cell r="D80">
            <v>889</v>
          </cell>
        </row>
        <row r="81">
          <cell r="A81" t="str">
            <v/>
          </cell>
          <cell r="B81" t="str">
            <v>ABR</v>
          </cell>
          <cell r="C81">
            <v>1143</v>
          </cell>
          <cell r="D81">
            <v>902</v>
          </cell>
        </row>
        <row r="82">
          <cell r="A82" t="str">
            <v/>
          </cell>
          <cell r="B82" t="str">
            <v>MAY</v>
          </cell>
          <cell r="C82">
            <v>1164</v>
          </cell>
          <cell r="D82">
            <v>916</v>
          </cell>
        </row>
        <row r="83">
          <cell r="A83" t="str">
            <v/>
          </cell>
          <cell r="B83" t="str">
            <v>JUN</v>
          </cell>
          <cell r="C83">
            <v>1145</v>
          </cell>
          <cell r="D83">
            <v>927</v>
          </cell>
        </row>
        <row r="84">
          <cell r="A84" t="str">
            <v/>
          </cell>
          <cell r="B84" t="str">
            <v>JUL</v>
          </cell>
          <cell r="C84">
            <v>1080</v>
          </cell>
          <cell r="D84">
            <v>954</v>
          </cell>
        </row>
        <row r="85">
          <cell r="A85" t="str">
            <v/>
          </cell>
          <cell r="B85" t="str">
            <v>AGO</v>
          </cell>
          <cell r="C85">
            <v>946</v>
          </cell>
          <cell r="D85">
            <v>973</v>
          </cell>
        </row>
        <row r="86">
          <cell r="A86" t="str">
            <v/>
          </cell>
          <cell r="B86" t="str">
            <v>SEP</v>
          </cell>
          <cell r="C86">
            <v>1021</v>
          </cell>
          <cell r="D86">
            <v>996</v>
          </cell>
        </row>
        <row r="87">
          <cell r="A87" t="str">
            <v/>
          </cell>
          <cell r="B87" t="str">
            <v>OCT</v>
          </cell>
          <cell r="C87">
            <v>1080</v>
          </cell>
          <cell r="D87">
            <v>1021</v>
          </cell>
        </row>
        <row r="88">
          <cell r="A88" t="str">
            <v/>
          </cell>
          <cell r="B88" t="str">
            <v>NOV</v>
          </cell>
          <cell r="C88">
            <v>1103</v>
          </cell>
          <cell r="D88">
            <v>1045</v>
          </cell>
        </row>
        <row r="89">
          <cell r="A89" t="str">
            <v/>
          </cell>
          <cell r="B89" t="str">
            <v>DIC</v>
          </cell>
          <cell r="C89">
            <v>1157</v>
          </cell>
          <cell r="D89">
            <v>1075</v>
          </cell>
        </row>
        <row r="90">
          <cell r="A90" t="str">
            <v>2020</v>
          </cell>
          <cell r="B90" t="str">
            <v>ENE</v>
          </cell>
          <cell r="C90">
            <v>1173</v>
          </cell>
          <cell r="D90">
            <v>1101</v>
          </cell>
        </row>
        <row r="91">
          <cell r="A91" t="str">
            <v/>
          </cell>
          <cell r="B91" t="str">
            <v>FEB</v>
          </cell>
          <cell r="C91">
            <v>1171</v>
          </cell>
          <cell r="D91">
            <v>1108</v>
          </cell>
        </row>
        <row r="92">
          <cell r="A92" t="str">
            <v/>
          </cell>
          <cell r="B92" t="str">
            <v>MAR</v>
          </cell>
          <cell r="C92">
            <v>1195</v>
          </cell>
          <cell r="D92">
            <v>1115</v>
          </cell>
        </row>
        <row r="93">
          <cell r="A93" t="str">
            <v/>
          </cell>
          <cell r="B93" t="str">
            <v>ABR</v>
          </cell>
          <cell r="C93">
            <v>1129</v>
          </cell>
          <cell r="D93">
            <v>1114</v>
          </cell>
        </row>
        <row r="94">
          <cell r="A94" t="str">
            <v/>
          </cell>
          <cell r="B94" t="str">
            <v>MAY</v>
          </cell>
          <cell r="C94">
            <v>1189</v>
          </cell>
          <cell r="D94">
            <v>1116</v>
          </cell>
        </row>
        <row r="95">
          <cell r="A95" t="str">
            <v/>
          </cell>
          <cell r="B95" t="str">
            <v>JUN</v>
          </cell>
          <cell r="C95">
            <v>1204</v>
          </cell>
          <cell r="D95">
            <v>1121</v>
          </cell>
        </row>
        <row r="96">
          <cell r="A96" t="str">
            <v/>
          </cell>
          <cell r="B96" t="str">
            <v>JUL</v>
          </cell>
          <cell r="C96">
            <v>1172</v>
          </cell>
          <cell r="D96">
            <v>1128</v>
          </cell>
        </row>
        <row r="97">
          <cell r="A97" t="str">
            <v/>
          </cell>
          <cell r="B97" t="str">
            <v>AGO</v>
          </cell>
          <cell r="C97">
            <v>1145</v>
          </cell>
          <cell r="D97">
            <v>1145</v>
          </cell>
        </row>
        <row r="98">
          <cell r="A98" t="str">
            <v/>
          </cell>
          <cell r="B98" t="str">
            <v>SEP</v>
          </cell>
          <cell r="C98">
            <v>1189</v>
          </cell>
          <cell r="D98">
            <v>1159</v>
          </cell>
        </row>
        <row r="99">
          <cell r="A99" t="str">
            <v/>
          </cell>
          <cell r="B99" t="str">
            <v>OCT</v>
          </cell>
          <cell r="C99">
            <v>1267</v>
          </cell>
          <cell r="D99">
            <v>1175</v>
          </cell>
        </row>
        <row r="100">
          <cell r="A100" t="str">
            <v/>
          </cell>
          <cell r="B100" t="str">
            <v>NOV</v>
          </cell>
          <cell r="C100">
            <v>1309</v>
          </cell>
          <cell r="D100">
            <v>1192</v>
          </cell>
        </row>
        <row r="101">
          <cell r="A101" t="str">
            <v/>
          </cell>
          <cell r="B101" t="str">
            <v>DIC</v>
          </cell>
          <cell r="C101">
            <v>1370</v>
          </cell>
          <cell r="D101">
            <v>1209</v>
          </cell>
        </row>
        <row r="102">
          <cell r="A102" t="str">
            <v>2021</v>
          </cell>
          <cell r="B102" t="str">
            <v>ENE</v>
          </cell>
          <cell r="C102">
            <v>1433</v>
          </cell>
          <cell r="D102">
            <v>1231</v>
          </cell>
        </row>
      </sheetData>
      <sheetData sheetId="2">
        <row r="5">
          <cell r="C5" t="str">
            <v>Exportaciones</v>
          </cell>
          <cell r="D5" t="str">
            <v>Variación</v>
          </cell>
          <cell r="E5" t="str">
            <v>Variación promedio</v>
          </cell>
        </row>
        <row r="6">
          <cell r="A6" t="str">
            <v>2013</v>
          </cell>
          <cell r="B6" t="str">
            <v>ENE</v>
          </cell>
          <cell r="C6">
            <v>85880</v>
          </cell>
          <cell r="D6">
            <v>7.1</v>
          </cell>
          <cell r="E6">
            <v>11.4</v>
          </cell>
        </row>
        <row r="7">
          <cell r="A7" t="str">
            <v/>
          </cell>
          <cell r="B7" t="str">
            <v>FEB</v>
          </cell>
          <cell r="C7">
            <v>86176</v>
          </cell>
          <cell r="D7">
            <v>6.3</v>
          </cell>
          <cell r="E7">
            <v>11.1</v>
          </cell>
        </row>
        <row r="8">
          <cell r="A8" t="str">
            <v/>
          </cell>
          <cell r="B8" t="str">
            <v>MAR</v>
          </cell>
          <cell r="C8">
            <v>85911</v>
          </cell>
          <cell r="D8">
            <v>4.9000000000000004</v>
          </cell>
          <cell r="E8">
            <v>10.6</v>
          </cell>
        </row>
        <row r="9">
          <cell r="A9" t="str">
            <v/>
          </cell>
          <cell r="B9" t="str">
            <v>ABR</v>
          </cell>
          <cell r="C9">
            <v>85846</v>
          </cell>
          <cell r="D9">
            <v>3.7</v>
          </cell>
          <cell r="E9">
            <v>10.1</v>
          </cell>
        </row>
        <row r="10">
          <cell r="A10" t="str">
            <v/>
          </cell>
          <cell r="B10" t="str">
            <v>MAY</v>
          </cell>
          <cell r="C10">
            <v>86325</v>
          </cell>
          <cell r="D10">
            <v>2.8</v>
          </cell>
          <cell r="E10">
            <v>9.4</v>
          </cell>
        </row>
        <row r="11">
          <cell r="A11" t="str">
            <v/>
          </cell>
          <cell r="B11" t="str">
            <v>JUN</v>
          </cell>
          <cell r="C11">
            <v>86504</v>
          </cell>
          <cell r="D11">
            <v>1.6</v>
          </cell>
          <cell r="E11">
            <v>8.3000000000000007</v>
          </cell>
        </row>
        <row r="12">
          <cell r="A12" t="str">
            <v/>
          </cell>
          <cell r="B12" t="str">
            <v>JUL</v>
          </cell>
          <cell r="C12">
            <v>86893</v>
          </cell>
          <cell r="D12">
            <v>0.4</v>
          </cell>
          <cell r="E12">
            <v>7</v>
          </cell>
        </row>
        <row r="13">
          <cell r="A13" t="str">
            <v/>
          </cell>
          <cell r="B13" t="str">
            <v>AGO</v>
          </cell>
          <cell r="C13">
            <v>88222</v>
          </cell>
          <cell r="D13">
            <v>1.7</v>
          </cell>
          <cell r="E13">
            <v>5.9</v>
          </cell>
        </row>
        <row r="14">
          <cell r="A14" t="str">
            <v/>
          </cell>
          <cell r="B14" t="str">
            <v>SEP</v>
          </cell>
          <cell r="C14">
            <v>89213</v>
          </cell>
          <cell r="D14">
            <v>3.4</v>
          </cell>
          <cell r="E14">
            <v>5.0999999999999996</v>
          </cell>
        </row>
        <row r="15">
          <cell r="A15" t="str">
            <v/>
          </cell>
          <cell r="B15" t="str">
            <v>OCT</v>
          </cell>
          <cell r="C15">
            <v>89283</v>
          </cell>
          <cell r="D15">
            <v>3.1</v>
          </cell>
          <cell r="E15">
            <v>4.3</v>
          </cell>
        </row>
        <row r="16">
          <cell r="A16" t="str">
            <v/>
          </cell>
          <cell r="B16" t="str">
            <v>NOV</v>
          </cell>
          <cell r="C16">
            <v>89142</v>
          </cell>
          <cell r="D16">
            <v>3.3</v>
          </cell>
          <cell r="E16">
            <v>3.8</v>
          </cell>
        </row>
        <row r="17">
          <cell r="A17" t="str">
            <v/>
          </cell>
          <cell r="B17" t="str">
            <v>DIC</v>
          </cell>
          <cell r="C17">
            <v>89353</v>
          </cell>
          <cell r="D17">
            <v>4.5999999999999996</v>
          </cell>
          <cell r="E17">
            <v>3.6</v>
          </cell>
        </row>
        <row r="18">
          <cell r="A18" t="str">
            <v>2014</v>
          </cell>
          <cell r="B18" t="str">
            <v>ENE</v>
          </cell>
          <cell r="C18">
            <v>89186</v>
          </cell>
          <cell r="D18">
            <v>3.8</v>
          </cell>
          <cell r="E18">
            <v>3.3</v>
          </cell>
        </row>
        <row r="19">
          <cell r="A19" t="str">
            <v/>
          </cell>
          <cell r="B19" t="str">
            <v>FEB</v>
          </cell>
          <cell r="C19">
            <v>89732</v>
          </cell>
          <cell r="D19">
            <v>4.0999999999999996</v>
          </cell>
          <cell r="E19">
            <v>3.1</v>
          </cell>
        </row>
        <row r="20">
          <cell r="A20" t="str">
            <v/>
          </cell>
          <cell r="B20" t="str">
            <v>MAR</v>
          </cell>
          <cell r="C20">
            <v>90608</v>
          </cell>
          <cell r="D20">
            <v>5.5</v>
          </cell>
          <cell r="E20">
            <v>3.2</v>
          </cell>
        </row>
        <row r="21">
          <cell r="A21" t="str">
            <v/>
          </cell>
          <cell r="B21" t="str">
            <v>ABR</v>
          </cell>
          <cell r="C21">
            <v>92414</v>
          </cell>
          <cell r="D21">
            <v>7.7</v>
          </cell>
          <cell r="E21">
            <v>3.5</v>
          </cell>
        </row>
        <row r="22">
          <cell r="A22" t="str">
            <v/>
          </cell>
          <cell r="B22" t="str">
            <v>MAY</v>
          </cell>
          <cell r="C22">
            <v>93450</v>
          </cell>
          <cell r="D22">
            <v>8.3000000000000007</v>
          </cell>
          <cell r="E22">
            <v>3.9</v>
          </cell>
        </row>
        <row r="23">
          <cell r="A23" t="str">
            <v/>
          </cell>
          <cell r="B23" t="str">
            <v>JUN</v>
          </cell>
          <cell r="C23">
            <v>94163</v>
          </cell>
          <cell r="D23">
            <v>8.9</v>
          </cell>
          <cell r="E23">
            <v>4.5999999999999996</v>
          </cell>
        </row>
        <row r="24">
          <cell r="A24" t="str">
            <v/>
          </cell>
          <cell r="B24" t="str">
            <v>JUL</v>
          </cell>
          <cell r="C24">
            <v>94807</v>
          </cell>
          <cell r="D24">
            <v>9.1</v>
          </cell>
          <cell r="E24">
            <v>5.3</v>
          </cell>
        </row>
        <row r="25">
          <cell r="A25" t="str">
            <v/>
          </cell>
          <cell r="B25" t="str">
            <v>AGO</v>
          </cell>
          <cell r="C25">
            <v>94879</v>
          </cell>
          <cell r="D25">
            <v>7.5</v>
          </cell>
          <cell r="E25">
            <v>5.8</v>
          </cell>
        </row>
        <row r="26">
          <cell r="A26" t="str">
            <v/>
          </cell>
          <cell r="B26" t="str">
            <v>SEP</v>
          </cell>
          <cell r="C26">
            <v>95388</v>
          </cell>
          <cell r="D26">
            <v>6.9</v>
          </cell>
          <cell r="E26">
            <v>6.1</v>
          </cell>
        </row>
        <row r="27">
          <cell r="A27" t="str">
            <v/>
          </cell>
          <cell r="B27" t="str">
            <v>OCT</v>
          </cell>
          <cell r="C27">
            <v>96553</v>
          </cell>
          <cell r="D27">
            <v>8.1</v>
          </cell>
          <cell r="E27">
            <v>6.5</v>
          </cell>
        </row>
        <row r="28">
          <cell r="A28" t="str">
            <v/>
          </cell>
          <cell r="B28" t="str">
            <v>NOV</v>
          </cell>
          <cell r="C28">
            <v>96823</v>
          </cell>
          <cell r="D28">
            <v>8.6</v>
          </cell>
          <cell r="E28">
            <v>6.9</v>
          </cell>
        </row>
        <row r="29">
          <cell r="A29" t="str">
            <v/>
          </cell>
          <cell r="B29" t="str">
            <v>DIC</v>
          </cell>
          <cell r="C29">
            <v>98487</v>
          </cell>
          <cell r="D29">
            <v>10.199999999999999</v>
          </cell>
          <cell r="E29">
            <v>7.4</v>
          </cell>
        </row>
        <row r="30">
          <cell r="A30" t="str">
            <v>2015</v>
          </cell>
          <cell r="B30" t="str">
            <v>ENE</v>
          </cell>
          <cell r="C30">
            <v>99518</v>
          </cell>
          <cell r="D30">
            <v>11.6</v>
          </cell>
          <cell r="E30">
            <v>8</v>
          </cell>
        </row>
        <row r="31">
          <cell r="A31" t="str">
            <v/>
          </cell>
          <cell r="B31" t="str">
            <v>FEB</v>
          </cell>
          <cell r="C31">
            <v>100582</v>
          </cell>
          <cell r="D31">
            <v>12.1</v>
          </cell>
          <cell r="E31">
            <v>8.6999999999999993</v>
          </cell>
        </row>
        <row r="32">
          <cell r="A32" t="str">
            <v/>
          </cell>
          <cell r="B32" t="str">
            <v>MAR</v>
          </cell>
          <cell r="C32">
            <v>101680</v>
          </cell>
          <cell r="D32">
            <v>12.2</v>
          </cell>
          <cell r="E32">
            <v>9.3000000000000007</v>
          </cell>
        </row>
        <row r="33">
          <cell r="A33" t="str">
            <v/>
          </cell>
          <cell r="B33" t="str">
            <v>ABR</v>
          </cell>
          <cell r="C33">
            <v>102359</v>
          </cell>
          <cell r="D33">
            <v>10.8</v>
          </cell>
          <cell r="E33">
            <v>9.5</v>
          </cell>
        </row>
        <row r="34">
          <cell r="A34" t="str">
            <v/>
          </cell>
          <cell r="B34" t="str">
            <v>MAY</v>
          </cell>
          <cell r="C34">
            <v>103269</v>
          </cell>
          <cell r="D34">
            <v>10.5</v>
          </cell>
          <cell r="E34">
            <v>9.6999999999999993</v>
          </cell>
        </row>
        <row r="35">
          <cell r="A35" t="str">
            <v/>
          </cell>
          <cell r="B35" t="str">
            <v>JUN</v>
          </cell>
          <cell r="C35">
            <v>104756</v>
          </cell>
          <cell r="D35">
            <v>11.2</v>
          </cell>
          <cell r="E35">
            <v>9.9</v>
          </cell>
        </row>
        <row r="36">
          <cell r="A36" t="str">
            <v/>
          </cell>
          <cell r="B36" t="str">
            <v>JUL</v>
          </cell>
          <cell r="C36">
            <v>106933</v>
          </cell>
          <cell r="D36">
            <v>12.8</v>
          </cell>
          <cell r="E36">
            <v>10.199999999999999</v>
          </cell>
        </row>
        <row r="37">
          <cell r="A37" t="str">
            <v/>
          </cell>
          <cell r="B37" t="str">
            <v>AGO</v>
          </cell>
          <cell r="C37">
            <v>108541</v>
          </cell>
          <cell r="D37">
            <v>14.4</v>
          </cell>
          <cell r="E37">
            <v>10.8</v>
          </cell>
        </row>
        <row r="38">
          <cell r="A38" t="str">
            <v/>
          </cell>
          <cell r="B38" t="str">
            <v>SEP</v>
          </cell>
          <cell r="C38">
            <v>110707</v>
          </cell>
          <cell r="D38">
            <v>16.100000000000001</v>
          </cell>
          <cell r="E38">
            <v>11.6</v>
          </cell>
        </row>
        <row r="39">
          <cell r="A39" t="str">
            <v/>
          </cell>
          <cell r="B39" t="str">
            <v>OCT</v>
          </cell>
          <cell r="C39">
            <v>111703</v>
          </cell>
          <cell r="D39">
            <v>15.7</v>
          </cell>
          <cell r="E39">
            <v>12.2</v>
          </cell>
        </row>
        <row r="40">
          <cell r="A40" t="str">
            <v/>
          </cell>
          <cell r="B40" t="str">
            <v>NOV</v>
          </cell>
          <cell r="C40">
            <v>113393</v>
          </cell>
          <cell r="D40">
            <v>17.100000000000001</v>
          </cell>
          <cell r="E40">
            <v>12.9</v>
          </cell>
        </row>
        <row r="41">
          <cell r="A41" t="str">
            <v/>
          </cell>
          <cell r="B41" t="str">
            <v>DIC</v>
          </cell>
          <cell r="C41">
            <v>114994</v>
          </cell>
          <cell r="D41">
            <v>16.8</v>
          </cell>
          <cell r="E41">
            <v>13.4</v>
          </cell>
        </row>
        <row r="42">
          <cell r="A42" t="str">
            <v>2016</v>
          </cell>
          <cell r="B42" t="str">
            <v>ENE</v>
          </cell>
          <cell r="C42">
            <v>116525</v>
          </cell>
          <cell r="D42">
            <v>17.100000000000001</v>
          </cell>
          <cell r="E42">
            <v>13.9</v>
          </cell>
        </row>
        <row r="43">
          <cell r="A43" t="str">
            <v/>
          </cell>
          <cell r="B43" t="str">
            <v>FEB</v>
          </cell>
          <cell r="C43">
            <v>118626</v>
          </cell>
          <cell r="D43">
            <v>17.899999999999999</v>
          </cell>
          <cell r="E43">
            <v>14.4</v>
          </cell>
        </row>
        <row r="44">
          <cell r="A44" t="str">
            <v/>
          </cell>
          <cell r="B44" t="str">
            <v>MAR</v>
          </cell>
          <cell r="C44">
            <v>119779</v>
          </cell>
          <cell r="D44">
            <v>17.8</v>
          </cell>
          <cell r="E44">
            <v>14.8</v>
          </cell>
        </row>
        <row r="45">
          <cell r="A45" t="str">
            <v/>
          </cell>
          <cell r="B45" t="str">
            <v>ABR</v>
          </cell>
          <cell r="C45">
            <v>121373</v>
          </cell>
          <cell r="D45">
            <v>18.600000000000001</v>
          </cell>
          <cell r="E45">
            <v>15.5</v>
          </cell>
        </row>
        <row r="46">
          <cell r="A46" t="str">
            <v/>
          </cell>
          <cell r="B46" t="str">
            <v>MAY</v>
          </cell>
          <cell r="C46">
            <v>123257</v>
          </cell>
          <cell r="D46">
            <v>19.399999999999999</v>
          </cell>
          <cell r="E46">
            <v>16.2</v>
          </cell>
        </row>
        <row r="47">
          <cell r="A47" t="str">
            <v/>
          </cell>
          <cell r="B47" t="str">
            <v>JUN</v>
          </cell>
          <cell r="C47">
            <v>125276</v>
          </cell>
          <cell r="D47">
            <v>19.600000000000001</v>
          </cell>
          <cell r="E47">
            <v>16.899999999999999</v>
          </cell>
        </row>
        <row r="48">
          <cell r="A48" t="str">
            <v/>
          </cell>
          <cell r="B48" t="str">
            <v>JUL</v>
          </cell>
          <cell r="C48">
            <v>125775</v>
          </cell>
          <cell r="D48">
            <v>17.600000000000001</v>
          </cell>
          <cell r="E48">
            <v>17.3</v>
          </cell>
        </row>
        <row r="49">
          <cell r="A49" t="str">
            <v/>
          </cell>
          <cell r="B49" t="str">
            <v>AGO</v>
          </cell>
          <cell r="C49">
            <v>126878</v>
          </cell>
          <cell r="D49">
            <v>16.899999999999999</v>
          </cell>
          <cell r="E49">
            <v>17.5</v>
          </cell>
        </row>
        <row r="50">
          <cell r="A50" t="str">
            <v/>
          </cell>
          <cell r="B50" t="str">
            <v>SEP</v>
          </cell>
          <cell r="C50">
            <v>127749</v>
          </cell>
          <cell r="D50">
            <v>15.4</v>
          </cell>
          <cell r="E50">
            <v>17.5</v>
          </cell>
        </row>
        <row r="51">
          <cell r="A51" t="str">
            <v/>
          </cell>
          <cell r="B51" t="str">
            <v>OCT</v>
          </cell>
          <cell r="C51">
            <v>129531</v>
          </cell>
          <cell r="D51">
            <v>16</v>
          </cell>
          <cell r="E51">
            <v>17.5</v>
          </cell>
        </row>
        <row r="52">
          <cell r="A52" t="str">
            <v/>
          </cell>
          <cell r="B52" t="str">
            <v>NOV</v>
          </cell>
          <cell r="C52">
            <v>131396</v>
          </cell>
          <cell r="D52">
            <v>15.9</v>
          </cell>
          <cell r="E52">
            <v>17.399999999999999</v>
          </cell>
        </row>
        <row r="53">
          <cell r="A53" t="str">
            <v/>
          </cell>
          <cell r="B53" t="str">
            <v>DIC</v>
          </cell>
          <cell r="C53">
            <v>132152</v>
          </cell>
          <cell r="D53">
            <v>14.9</v>
          </cell>
          <cell r="E53">
            <v>17.3</v>
          </cell>
        </row>
        <row r="54">
          <cell r="A54" t="str">
            <v>2017</v>
          </cell>
          <cell r="B54" t="str">
            <v>ENE</v>
          </cell>
          <cell r="C54">
            <v>132687</v>
          </cell>
          <cell r="D54">
            <v>13.9</v>
          </cell>
          <cell r="E54">
            <v>17</v>
          </cell>
        </row>
        <row r="55">
          <cell r="A55" t="str">
            <v/>
          </cell>
          <cell r="B55" t="str">
            <v>FEB</v>
          </cell>
          <cell r="C55">
            <v>133808</v>
          </cell>
          <cell r="D55">
            <v>12.8</v>
          </cell>
          <cell r="E55">
            <v>16.600000000000001</v>
          </cell>
        </row>
        <row r="56">
          <cell r="A56" t="str">
            <v/>
          </cell>
          <cell r="B56" t="str">
            <v>MAR</v>
          </cell>
          <cell r="C56">
            <v>136212</v>
          </cell>
          <cell r="D56">
            <v>13.7</v>
          </cell>
          <cell r="E56">
            <v>16.2</v>
          </cell>
        </row>
        <row r="57">
          <cell r="A57" t="str">
            <v/>
          </cell>
          <cell r="B57" t="str">
            <v>ABR</v>
          </cell>
          <cell r="C57">
            <v>135850</v>
          </cell>
          <cell r="D57">
            <v>11.9</v>
          </cell>
          <cell r="E57">
            <v>15.7</v>
          </cell>
        </row>
        <row r="58">
          <cell r="A58" t="str">
            <v/>
          </cell>
          <cell r="B58" t="str">
            <v>MAY</v>
          </cell>
          <cell r="C58">
            <v>136751</v>
          </cell>
          <cell r="D58">
            <v>10.9</v>
          </cell>
          <cell r="E58">
            <v>15</v>
          </cell>
        </row>
        <row r="59">
          <cell r="A59" t="str">
            <v/>
          </cell>
          <cell r="B59" t="str">
            <v>JUN</v>
          </cell>
          <cell r="C59">
            <v>137356</v>
          </cell>
          <cell r="D59">
            <v>9.6</v>
          </cell>
          <cell r="E59">
            <v>14.1</v>
          </cell>
        </row>
        <row r="60">
          <cell r="A60" t="str">
            <v/>
          </cell>
          <cell r="B60" t="str">
            <v>JUL</v>
          </cell>
          <cell r="C60">
            <v>137685</v>
          </cell>
          <cell r="D60">
            <v>9.5</v>
          </cell>
          <cell r="E60">
            <v>13.5</v>
          </cell>
        </row>
        <row r="61">
          <cell r="A61" t="str">
            <v/>
          </cell>
          <cell r="B61" t="str">
            <v>AGO</v>
          </cell>
          <cell r="C61">
            <v>138238</v>
          </cell>
          <cell r="D61">
            <v>9</v>
          </cell>
          <cell r="E61">
            <v>12.8</v>
          </cell>
        </row>
        <row r="62">
          <cell r="A62" t="str">
            <v/>
          </cell>
          <cell r="B62" t="str">
            <v>SEP</v>
          </cell>
          <cell r="C62">
            <v>138534</v>
          </cell>
          <cell r="D62">
            <v>8.4</v>
          </cell>
          <cell r="E62">
            <v>12.2</v>
          </cell>
        </row>
        <row r="63">
          <cell r="A63" t="str">
            <v/>
          </cell>
          <cell r="B63" t="str">
            <v>OCT</v>
          </cell>
          <cell r="C63">
            <v>138793</v>
          </cell>
          <cell r="D63">
            <v>7.2</v>
          </cell>
          <cell r="E63">
            <v>11.5</v>
          </cell>
        </row>
        <row r="64">
          <cell r="A64" t="str">
            <v/>
          </cell>
          <cell r="B64" t="str">
            <v>NOV</v>
          </cell>
          <cell r="C64">
            <v>139464</v>
          </cell>
          <cell r="D64">
            <v>6.1</v>
          </cell>
          <cell r="E64">
            <v>10.7</v>
          </cell>
        </row>
        <row r="65">
          <cell r="A65" t="str">
            <v/>
          </cell>
          <cell r="B65" t="str">
            <v>DIC</v>
          </cell>
          <cell r="C65">
            <v>140339</v>
          </cell>
          <cell r="D65">
            <v>6.2</v>
          </cell>
          <cell r="E65">
            <v>9.9</v>
          </cell>
        </row>
        <row r="66">
          <cell r="A66" t="str">
            <v>2018</v>
          </cell>
          <cell r="B66" t="str">
            <v>ENE</v>
          </cell>
          <cell r="C66">
            <v>142777</v>
          </cell>
          <cell r="D66">
            <v>7.6</v>
          </cell>
          <cell r="E66">
            <v>9.4</v>
          </cell>
        </row>
        <row r="67">
          <cell r="A67" t="str">
            <v/>
          </cell>
          <cell r="B67" t="str">
            <v>FEB</v>
          </cell>
          <cell r="C67">
            <v>142907</v>
          </cell>
          <cell r="D67">
            <v>6.8</v>
          </cell>
          <cell r="E67">
            <v>8.9</v>
          </cell>
        </row>
        <row r="68">
          <cell r="A68" t="str">
            <v/>
          </cell>
          <cell r="B68" t="str">
            <v>MAR</v>
          </cell>
          <cell r="C68">
            <v>143404</v>
          </cell>
          <cell r="D68">
            <v>5.3</v>
          </cell>
          <cell r="E68">
            <v>8.1999999999999993</v>
          </cell>
        </row>
        <row r="69">
          <cell r="A69" t="str">
            <v/>
          </cell>
          <cell r="B69" t="str">
            <v>ABR</v>
          </cell>
          <cell r="C69">
            <v>145628</v>
          </cell>
          <cell r="D69">
            <v>7.2</v>
          </cell>
          <cell r="E69">
            <v>7.8</v>
          </cell>
        </row>
        <row r="70">
          <cell r="A70" t="str">
            <v/>
          </cell>
          <cell r="B70" t="str">
            <v>MAY</v>
          </cell>
          <cell r="C70">
            <v>147175</v>
          </cell>
          <cell r="D70">
            <v>7.6</v>
          </cell>
          <cell r="E70">
            <v>7.5</v>
          </cell>
        </row>
        <row r="71">
          <cell r="A71" t="str">
            <v/>
          </cell>
          <cell r="B71" t="str">
            <v>JUN</v>
          </cell>
          <cell r="C71">
            <v>148775</v>
          </cell>
          <cell r="D71">
            <v>8.3000000000000007</v>
          </cell>
          <cell r="E71">
            <v>7.4</v>
          </cell>
        </row>
        <row r="72">
          <cell r="A72" t="str">
            <v/>
          </cell>
          <cell r="B72" t="str">
            <v>JUL</v>
          </cell>
          <cell r="C72">
            <v>150585</v>
          </cell>
          <cell r="D72">
            <v>9.4</v>
          </cell>
          <cell r="E72">
            <v>7.4</v>
          </cell>
        </row>
        <row r="73">
          <cell r="A73" t="str">
            <v/>
          </cell>
          <cell r="B73" t="str">
            <v>AGO</v>
          </cell>
          <cell r="C73">
            <v>152352</v>
          </cell>
          <cell r="D73">
            <v>10.199999999999999</v>
          </cell>
          <cell r="E73">
            <v>7.5</v>
          </cell>
        </row>
        <row r="74">
          <cell r="A74" t="str">
            <v/>
          </cell>
          <cell r="B74" t="str">
            <v>SEP</v>
          </cell>
          <cell r="C74">
            <v>153698</v>
          </cell>
          <cell r="D74">
            <v>10.9</v>
          </cell>
          <cell r="E74">
            <v>7.7</v>
          </cell>
        </row>
        <row r="75">
          <cell r="A75" t="str">
            <v/>
          </cell>
          <cell r="B75" t="str">
            <v>OCT</v>
          </cell>
          <cell r="C75">
            <v>154716</v>
          </cell>
          <cell r="D75">
            <v>11.5</v>
          </cell>
          <cell r="E75">
            <v>8.1</v>
          </cell>
        </row>
        <row r="76">
          <cell r="A76" t="str">
            <v/>
          </cell>
          <cell r="B76" t="str">
            <v>NOV</v>
          </cell>
          <cell r="C76">
            <v>155564</v>
          </cell>
          <cell r="D76">
            <v>11.5</v>
          </cell>
          <cell r="E76">
            <v>8.5</v>
          </cell>
        </row>
        <row r="77">
          <cell r="A77" t="str">
            <v/>
          </cell>
          <cell r="B77" t="str">
            <v>DIC</v>
          </cell>
          <cell r="C77">
            <v>156659</v>
          </cell>
          <cell r="D77">
            <v>11.6</v>
          </cell>
          <cell r="E77">
            <v>9</v>
          </cell>
        </row>
        <row r="78">
          <cell r="A78" t="str">
            <v>2019</v>
          </cell>
          <cell r="B78" t="str">
            <v>ENE</v>
          </cell>
          <cell r="C78">
            <v>157482</v>
          </cell>
          <cell r="D78">
            <v>10.3</v>
          </cell>
          <cell r="E78">
            <v>9.1999999999999993</v>
          </cell>
        </row>
        <row r="79">
          <cell r="A79" t="str">
            <v/>
          </cell>
          <cell r="B79" t="str">
            <v>FEB</v>
          </cell>
          <cell r="C79">
            <v>159316</v>
          </cell>
          <cell r="D79">
            <v>11.5</v>
          </cell>
          <cell r="E79">
            <v>9.6</v>
          </cell>
        </row>
        <row r="80">
          <cell r="A80" t="str">
            <v/>
          </cell>
          <cell r="B80" t="str">
            <v>MAR</v>
          </cell>
          <cell r="C80">
            <v>161115</v>
          </cell>
          <cell r="D80">
            <v>12.4</v>
          </cell>
          <cell r="E80">
            <v>10.199999999999999</v>
          </cell>
        </row>
        <row r="81">
          <cell r="A81" t="str">
            <v/>
          </cell>
          <cell r="B81" t="str">
            <v>ABR</v>
          </cell>
          <cell r="C81">
            <v>162289</v>
          </cell>
          <cell r="D81">
            <v>11.4</v>
          </cell>
          <cell r="E81">
            <v>10.6</v>
          </cell>
        </row>
        <row r="82">
          <cell r="A82" t="str">
            <v/>
          </cell>
          <cell r="B82" t="str">
            <v>MAY</v>
          </cell>
          <cell r="C82">
            <v>163684</v>
          </cell>
          <cell r="D82">
            <v>11.2</v>
          </cell>
          <cell r="E82">
            <v>10.9</v>
          </cell>
        </row>
        <row r="83">
          <cell r="A83" t="str">
            <v/>
          </cell>
          <cell r="B83" t="str">
            <v>JUN</v>
          </cell>
          <cell r="C83">
            <v>164835</v>
          </cell>
          <cell r="D83">
            <v>10.8</v>
          </cell>
          <cell r="E83">
            <v>11.1</v>
          </cell>
        </row>
        <row r="84">
          <cell r="A84" t="str">
            <v/>
          </cell>
          <cell r="B84" t="str">
            <v>JUL</v>
          </cell>
          <cell r="C84">
            <v>166748</v>
          </cell>
          <cell r="D84">
            <v>10.7</v>
          </cell>
          <cell r="E84">
            <v>11.2</v>
          </cell>
        </row>
        <row r="85">
          <cell r="A85" t="str">
            <v/>
          </cell>
          <cell r="B85" t="str">
            <v>AGO</v>
          </cell>
          <cell r="C85">
            <v>168202</v>
          </cell>
          <cell r="D85">
            <v>10.4</v>
          </cell>
          <cell r="E85">
            <v>11.2</v>
          </cell>
        </row>
        <row r="86">
          <cell r="A86" t="str">
            <v/>
          </cell>
          <cell r="B86" t="str">
            <v>SEP</v>
          </cell>
          <cell r="C86">
            <v>170009</v>
          </cell>
          <cell r="D86">
            <v>10.6</v>
          </cell>
          <cell r="E86">
            <v>11.2</v>
          </cell>
        </row>
        <row r="87">
          <cell r="A87" t="str">
            <v/>
          </cell>
          <cell r="B87" t="str">
            <v>OCT</v>
          </cell>
          <cell r="C87">
            <v>171834</v>
          </cell>
          <cell r="D87">
            <v>11.1</v>
          </cell>
          <cell r="E87">
            <v>11.1</v>
          </cell>
        </row>
        <row r="88">
          <cell r="A88" t="str">
            <v/>
          </cell>
          <cell r="B88" t="str">
            <v>NOV</v>
          </cell>
          <cell r="C88">
            <v>173166</v>
          </cell>
          <cell r="D88">
            <v>11.3</v>
          </cell>
          <cell r="E88">
            <v>11.1</v>
          </cell>
        </row>
        <row r="89">
          <cell r="A89" t="str">
            <v/>
          </cell>
          <cell r="B89" t="str">
            <v>DIC</v>
          </cell>
          <cell r="C89">
            <v>173508</v>
          </cell>
          <cell r="D89">
            <v>10.8</v>
          </cell>
          <cell r="E89">
            <v>11</v>
          </cell>
        </row>
        <row r="90">
          <cell r="A90" t="str">
            <v>2020</v>
          </cell>
          <cell r="B90" t="str">
            <v>ENE</v>
          </cell>
          <cell r="C90">
            <v>172619</v>
          </cell>
          <cell r="D90">
            <v>9.6</v>
          </cell>
          <cell r="E90">
            <v>11</v>
          </cell>
        </row>
        <row r="91">
          <cell r="A91" t="str">
            <v/>
          </cell>
          <cell r="B91" t="str">
            <v>FEB</v>
          </cell>
          <cell r="C91">
            <v>171348</v>
          </cell>
          <cell r="D91">
            <v>7.6</v>
          </cell>
          <cell r="E91">
            <v>10.7</v>
          </cell>
        </row>
        <row r="92">
          <cell r="A92" t="str">
            <v/>
          </cell>
          <cell r="B92" t="str">
            <v>MAR</v>
          </cell>
          <cell r="C92">
            <v>170146</v>
          </cell>
          <cell r="D92">
            <v>5.6</v>
          </cell>
          <cell r="E92">
            <v>10.1</v>
          </cell>
        </row>
        <row r="93">
          <cell r="A93" t="str">
            <v/>
          </cell>
          <cell r="B93" t="str">
            <v>ABR</v>
          </cell>
          <cell r="C93">
            <v>166828</v>
          </cell>
          <cell r="D93">
            <v>2.8</v>
          </cell>
          <cell r="E93">
            <v>9.4</v>
          </cell>
        </row>
        <row r="94">
          <cell r="A94" t="str">
            <v/>
          </cell>
          <cell r="B94" t="str">
            <v>MAY</v>
          </cell>
          <cell r="C94">
            <v>161512</v>
          </cell>
          <cell r="D94">
            <v>-1.3</v>
          </cell>
          <cell r="E94">
            <v>8.3000000000000007</v>
          </cell>
        </row>
        <row r="95">
          <cell r="A95" t="str">
            <v/>
          </cell>
          <cell r="B95" t="str">
            <v>JUN</v>
          </cell>
          <cell r="C95">
            <v>159325</v>
          </cell>
          <cell r="D95">
            <v>-3.3</v>
          </cell>
          <cell r="E95">
            <v>7.1</v>
          </cell>
        </row>
        <row r="96">
          <cell r="A96" t="str">
            <v/>
          </cell>
          <cell r="B96" t="str">
            <v>JUL</v>
          </cell>
          <cell r="C96">
            <v>159217</v>
          </cell>
          <cell r="D96">
            <v>-4.5</v>
          </cell>
          <cell r="E96">
            <v>5.9</v>
          </cell>
        </row>
        <row r="97">
          <cell r="A97" t="str">
            <v/>
          </cell>
          <cell r="B97" t="str">
            <v>AGO</v>
          </cell>
          <cell r="C97">
            <v>158293</v>
          </cell>
          <cell r="D97">
            <v>-5.9</v>
          </cell>
          <cell r="E97">
            <v>4.5</v>
          </cell>
        </row>
        <row r="98">
          <cell r="A98" t="str">
            <v/>
          </cell>
          <cell r="B98" t="str">
            <v>SEP</v>
          </cell>
          <cell r="C98">
            <v>158070</v>
          </cell>
          <cell r="D98">
            <v>-7</v>
          </cell>
          <cell r="E98">
            <v>3.1</v>
          </cell>
        </row>
        <row r="99">
          <cell r="A99" t="str">
            <v/>
          </cell>
          <cell r="B99" t="str">
            <v>OCT</v>
          </cell>
          <cell r="C99">
            <v>157797</v>
          </cell>
          <cell r="D99">
            <v>-8.1999999999999993</v>
          </cell>
          <cell r="E99">
            <v>1.4</v>
          </cell>
        </row>
        <row r="100">
          <cell r="A100" t="str">
            <v/>
          </cell>
          <cell r="B100" t="str">
            <v>NOV</v>
          </cell>
          <cell r="C100">
            <v>157532</v>
          </cell>
          <cell r="D100">
            <v>-9</v>
          </cell>
          <cell r="E100">
            <v>-0.2</v>
          </cell>
        </row>
        <row r="101">
          <cell r="A101" t="str">
            <v/>
          </cell>
          <cell r="B101" t="str">
            <v>DIC</v>
          </cell>
          <cell r="C101">
            <v>158562</v>
          </cell>
          <cell r="D101">
            <v>-8.6</v>
          </cell>
          <cell r="E101">
            <v>-1.9</v>
          </cell>
        </row>
        <row r="102">
          <cell r="A102" t="str">
            <v>2021</v>
          </cell>
          <cell r="B102" t="str">
            <v>ENE</v>
          </cell>
          <cell r="C102">
            <v>159676</v>
          </cell>
          <cell r="D102">
            <v>-7.5</v>
          </cell>
          <cell r="E102">
            <v>-3.3</v>
          </cell>
        </row>
      </sheetData>
      <sheetData sheetId="3">
        <row r="5">
          <cell r="C5" t="str">
            <v>Establecimientos</v>
          </cell>
          <cell r="D5" t="str">
            <v>Promedio</v>
          </cell>
        </row>
        <row r="6">
          <cell r="A6" t="str">
            <v>2013</v>
          </cell>
          <cell r="B6" t="str">
            <v>ENE</v>
          </cell>
          <cell r="C6">
            <v>448</v>
          </cell>
          <cell r="D6">
            <v>427</v>
          </cell>
        </row>
        <row r="7">
          <cell r="A7" t="str">
            <v/>
          </cell>
          <cell r="B7" t="str">
            <v>FEB</v>
          </cell>
          <cell r="C7">
            <v>450</v>
          </cell>
          <cell r="D7">
            <v>429</v>
          </cell>
        </row>
        <row r="8">
          <cell r="A8" t="str">
            <v/>
          </cell>
          <cell r="B8" t="str">
            <v>MAR</v>
          </cell>
          <cell r="C8">
            <v>454</v>
          </cell>
          <cell r="D8">
            <v>432</v>
          </cell>
        </row>
        <row r="9">
          <cell r="A9" t="str">
            <v/>
          </cell>
          <cell r="B9" t="str">
            <v>ABR</v>
          </cell>
          <cell r="C9">
            <v>452</v>
          </cell>
          <cell r="D9">
            <v>434</v>
          </cell>
        </row>
        <row r="10">
          <cell r="A10" t="str">
            <v/>
          </cell>
          <cell r="B10" t="str">
            <v>MAY</v>
          </cell>
          <cell r="C10">
            <v>453</v>
          </cell>
          <cell r="D10">
            <v>437</v>
          </cell>
        </row>
        <row r="11">
          <cell r="A11" t="str">
            <v/>
          </cell>
          <cell r="B11" t="str">
            <v>JUN</v>
          </cell>
          <cell r="C11">
            <v>451</v>
          </cell>
          <cell r="D11">
            <v>439</v>
          </cell>
        </row>
        <row r="12">
          <cell r="A12" t="str">
            <v/>
          </cell>
          <cell r="B12" t="str">
            <v>JUL</v>
          </cell>
          <cell r="C12">
            <v>444</v>
          </cell>
          <cell r="D12">
            <v>440</v>
          </cell>
        </row>
        <row r="13">
          <cell r="A13" t="str">
            <v/>
          </cell>
          <cell r="B13" t="str">
            <v>AGO</v>
          </cell>
          <cell r="C13">
            <v>448</v>
          </cell>
          <cell r="D13">
            <v>442</v>
          </cell>
        </row>
        <row r="14">
          <cell r="A14" t="str">
            <v/>
          </cell>
          <cell r="B14" t="str">
            <v>SEP</v>
          </cell>
          <cell r="C14">
            <v>438</v>
          </cell>
          <cell r="D14">
            <v>442</v>
          </cell>
        </row>
        <row r="15">
          <cell r="A15" t="str">
            <v/>
          </cell>
          <cell r="B15" t="str">
            <v>OCT</v>
          </cell>
          <cell r="C15">
            <v>439</v>
          </cell>
          <cell r="D15">
            <v>444</v>
          </cell>
        </row>
        <row r="16">
          <cell r="A16" t="str">
            <v/>
          </cell>
          <cell r="B16" t="str">
            <v>NOV</v>
          </cell>
          <cell r="C16">
            <v>437</v>
          </cell>
          <cell r="D16">
            <v>445</v>
          </cell>
        </row>
        <row r="17">
          <cell r="A17" t="str">
            <v/>
          </cell>
          <cell r="B17" t="str">
            <v>DIC</v>
          </cell>
          <cell r="C17">
            <v>437</v>
          </cell>
          <cell r="D17">
            <v>446</v>
          </cell>
        </row>
        <row r="18">
          <cell r="A18" t="str">
            <v>2014</v>
          </cell>
          <cell r="B18" t="str">
            <v>ENE</v>
          </cell>
          <cell r="C18">
            <v>426</v>
          </cell>
          <cell r="D18">
            <v>444</v>
          </cell>
        </row>
        <row r="19">
          <cell r="A19" t="str">
            <v/>
          </cell>
          <cell r="B19" t="str">
            <v>FEB</v>
          </cell>
          <cell r="C19">
            <v>423</v>
          </cell>
          <cell r="D19">
            <v>442</v>
          </cell>
        </row>
        <row r="20">
          <cell r="A20" t="str">
            <v/>
          </cell>
          <cell r="B20" t="str">
            <v>MAR</v>
          </cell>
          <cell r="C20">
            <v>426</v>
          </cell>
          <cell r="D20">
            <v>440</v>
          </cell>
        </row>
        <row r="21">
          <cell r="A21" t="str">
            <v/>
          </cell>
          <cell r="B21" t="str">
            <v>ABR</v>
          </cell>
          <cell r="C21">
            <v>424</v>
          </cell>
          <cell r="D21">
            <v>437</v>
          </cell>
        </row>
        <row r="22">
          <cell r="A22" t="str">
            <v/>
          </cell>
          <cell r="B22" t="str">
            <v>MAY</v>
          </cell>
          <cell r="C22">
            <v>425</v>
          </cell>
          <cell r="D22">
            <v>435</v>
          </cell>
        </row>
        <row r="23">
          <cell r="A23" t="str">
            <v/>
          </cell>
          <cell r="B23" t="str">
            <v>JUN</v>
          </cell>
          <cell r="C23">
            <v>420</v>
          </cell>
          <cell r="D23">
            <v>432</v>
          </cell>
        </row>
        <row r="24">
          <cell r="A24" t="str">
            <v/>
          </cell>
          <cell r="B24" t="str">
            <v>JUL</v>
          </cell>
          <cell r="C24">
            <v>421</v>
          </cell>
          <cell r="D24">
            <v>430</v>
          </cell>
        </row>
        <row r="25">
          <cell r="A25" t="str">
            <v/>
          </cell>
          <cell r="B25" t="str">
            <v>AGO</v>
          </cell>
          <cell r="C25">
            <v>423</v>
          </cell>
          <cell r="D25">
            <v>428</v>
          </cell>
        </row>
        <row r="26">
          <cell r="A26" t="str">
            <v/>
          </cell>
          <cell r="B26" t="str">
            <v>SEP</v>
          </cell>
          <cell r="C26">
            <v>409</v>
          </cell>
          <cell r="D26">
            <v>426</v>
          </cell>
        </row>
        <row r="27">
          <cell r="A27" t="str">
            <v/>
          </cell>
          <cell r="B27" t="str">
            <v>OCT</v>
          </cell>
          <cell r="C27">
            <v>408</v>
          </cell>
          <cell r="D27">
            <v>423</v>
          </cell>
        </row>
        <row r="28">
          <cell r="A28" t="str">
            <v/>
          </cell>
          <cell r="B28" t="str">
            <v>NOV</v>
          </cell>
          <cell r="C28">
            <v>408</v>
          </cell>
          <cell r="D28">
            <v>421</v>
          </cell>
        </row>
        <row r="29">
          <cell r="A29" t="str">
            <v/>
          </cell>
          <cell r="B29" t="str">
            <v>DIC</v>
          </cell>
          <cell r="C29">
            <v>409</v>
          </cell>
          <cell r="D29">
            <v>418</v>
          </cell>
        </row>
        <row r="30">
          <cell r="A30" t="str">
            <v>2015</v>
          </cell>
          <cell r="B30" t="str">
            <v>ENE</v>
          </cell>
          <cell r="C30">
            <v>409</v>
          </cell>
          <cell r="D30">
            <v>417</v>
          </cell>
        </row>
        <row r="31">
          <cell r="A31" t="str">
            <v/>
          </cell>
          <cell r="B31" t="str">
            <v>FEB</v>
          </cell>
          <cell r="C31">
            <v>409</v>
          </cell>
          <cell r="D31">
            <v>416</v>
          </cell>
        </row>
        <row r="32">
          <cell r="A32" t="str">
            <v/>
          </cell>
          <cell r="B32" t="str">
            <v>MAR</v>
          </cell>
          <cell r="C32">
            <v>413</v>
          </cell>
          <cell r="D32">
            <v>415</v>
          </cell>
        </row>
        <row r="33">
          <cell r="A33" t="str">
            <v/>
          </cell>
          <cell r="B33" t="str">
            <v>ABR</v>
          </cell>
          <cell r="C33">
            <v>413</v>
          </cell>
          <cell r="D33">
            <v>414</v>
          </cell>
        </row>
        <row r="34">
          <cell r="A34" t="str">
            <v/>
          </cell>
          <cell r="B34" t="str">
            <v>MAY</v>
          </cell>
          <cell r="C34">
            <v>414</v>
          </cell>
          <cell r="D34">
            <v>413</v>
          </cell>
        </row>
        <row r="35">
          <cell r="A35" t="str">
            <v/>
          </cell>
          <cell r="B35" t="str">
            <v>JUN</v>
          </cell>
          <cell r="C35">
            <v>417</v>
          </cell>
          <cell r="D35">
            <v>413</v>
          </cell>
        </row>
        <row r="36">
          <cell r="A36" t="str">
            <v/>
          </cell>
          <cell r="B36" t="str">
            <v>JUL</v>
          </cell>
          <cell r="C36">
            <v>412</v>
          </cell>
          <cell r="D36">
            <v>412</v>
          </cell>
        </row>
        <row r="37">
          <cell r="A37" t="str">
            <v/>
          </cell>
          <cell r="B37" t="str">
            <v>AGO</v>
          </cell>
          <cell r="C37">
            <v>410</v>
          </cell>
          <cell r="D37">
            <v>411</v>
          </cell>
        </row>
        <row r="38">
          <cell r="A38" t="str">
            <v/>
          </cell>
          <cell r="B38" t="str">
            <v>SEP</v>
          </cell>
          <cell r="C38">
            <v>411</v>
          </cell>
          <cell r="D38">
            <v>411</v>
          </cell>
        </row>
        <row r="39">
          <cell r="A39" t="str">
            <v/>
          </cell>
          <cell r="B39" t="str">
            <v>OCT</v>
          </cell>
          <cell r="C39">
            <v>406</v>
          </cell>
          <cell r="D39">
            <v>411</v>
          </cell>
        </row>
        <row r="40">
          <cell r="A40" t="str">
            <v/>
          </cell>
          <cell r="B40" t="str">
            <v>NOV</v>
          </cell>
          <cell r="C40">
            <v>404</v>
          </cell>
          <cell r="D40">
            <v>411</v>
          </cell>
        </row>
        <row r="41">
          <cell r="A41" t="str">
            <v/>
          </cell>
          <cell r="B41" t="str">
            <v>DIC</v>
          </cell>
          <cell r="C41">
            <v>399</v>
          </cell>
          <cell r="D41">
            <v>410</v>
          </cell>
        </row>
        <row r="42">
          <cell r="A42" t="str">
            <v>2016</v>
          </cell>
          <cell r="B42" t="str">
            <v>ENE</v>
          </cell>
          <cell r="C42">
            <v>396</v>
          </cell>
          <cell r="D42">
            <v>409</v>
          </cell>
        </row>
        <row r="43">
          <cell r="A43" t="str">
            <v/>
          </cell>
          <cell r="B43" t="str">
            <v>FEB</v>
          </cell>
          <cell r="C43">
            <v>397</v>
          </cell>
          <cell r="D43">
            <v>408</v>
          </cell>
        </row>
        <row r="44">
          <cell r="A44" t="str">
            <v/>
          </cell>
          <cell r="B44" t="str">
            <v>MAR</v>
          </cell>
          <cell r="C44">
            <v>402</v>
          </cell>
          <cell r="D44">
            <v>407</v>
          </cell>
        </row>
        <row r="45">
          <cell r="A45" t="str">
            <v/>
          </cell>
          <cell r="B45" t="str">
            <v>ABR</v>
          </cell>
          <cell r="C45">
            <v>401</v>
          </cell>
          <cell r="D45">
            <v>406</v>
          </cell>
        </row>
        <row r="46">
          <cell r="A46" t="str">
            <v/>
          </cell>
          <cell r="B46" t="str">
            <v>MAY</v>
          </cell>
          <cell r="C46">
            <v>402</v>
          </cell>
          <cell r="D46">
            <v>405</v>
          </cell>
        </row>
        <row r="47">
          <cell r="A47" t="str">
            <v/>
          </cell>
          <cell r="B47" t="str">
            <v>JUN</v>
          </cell>
          <cell r="C47">
            <v>401</v>
          </cell>
          <cell r="D47">
            <v>403</v>
          </cell>
        </row>
        <row r="48">
          <cell r="A48" t="str">
            <v/>
          </cell>
          <cell r="B48" t="str">
            <v>JUL</v>
          </cell>
          <cell r="C48">
            <v>406</v>
          </cell>
          <cell r="D48">
            <v>403</v>
          </cell>
        </row>
        <row r="49">
          <cell r="A49" t="str">
            <v/>
          </cell>
          <cell r="B49" t="str">
            <v>AGO</v>
          </cell>
          <cell r="C49">
            <v>404</v>
          </cell>
          <cell r="D49">
            <v>402</v>
          </cell>
        </row>
        <row r="50">
          <cell r="A50" t="str">
            <v/>
          </cell>
          <cell r="B50" t="str">
            <v>SEP</v>
          </cell>
          <cell r="C50">
            <v>393</v>
          </cell>
          <cell r="D50">
            <v>401</v>
          </cell>
        </row>
        <row r="51">
          <cell r="A51" t="str">
            <v/>
          </cell>
          <cell r="B51" t="str">
            <v>OCT</v>
          </cell>
          <cell r="C51">
            <v>394</v>
          </cell>
          <cell r="D51">
            <v>400</v>
          </cell>
        </row>
        <row r="52">
          <cell r="A52" t="str">
            <v/>
          </cell>
          <cell r="B52" t="str">
            <v>NOV</v>
          </cell>
          <cell r="C52">
            <v>395</v>
          </cell>
          <cell r="D52">
            <v>399</v>
          </cell>
        </row>
        <row r="53">
          <cell r="A53" t="str">
            <v/>
          </cell>
          <cell r="B53" t="str">
            <v>DIC</v>
          </cell>
          <cell r="C53">
            <v>394</v>
          </cell>
          <cell r="D53">
            <v>399</v>
          </cell>
        </row>
        <row r="54">
          <cell r="A54" t="str">
            <v>2017</v>
          </cell>
          <cell r="B54" t="str">
            <v>ENE</v>
          </cell>
          <cell r="C54">
            <v>395</v>
          </cell>
          <cell r="D54">
            <v>399</v>
          </cell>
        </row>
        <row r="55">
          <cell r="A55" t="str">
            <v/>
          </cell>
          <cell r="B55" t="str">
            <v>FEB</v>
          </cell>
          <cell r="C55">
            <v>393</v>
          </cell>
          <cell r="D55">
            <v>398</v>
          </cell>
        </row>
        <row r="56">
          <cell r="A56" t="str">
            <v/>
          </cell>
          <cell r="B56" t="str">
            <v>MAR</v>
          </cell>
          <cell r="C56">
            <v>394</v>
          </cell>
          <cell r="D56">
            <v>398</v>
          </cell>
        </row>
        <row r="57">
          <cell r="A57" t="str">
            <v/>
          </cell>
          <cell r="B57" t="str">
            <v>ABR</v>
          </cell>
          <cell r="C57">
            <v>390</v>
          </cell>
          <cell r="D57">
            <v>397</v>
          </cell>
        </row>
        <row r="58">
          <cell r="A58" t="str">
            <v/>
          </cell>
          <cell r="B58" t="str">
            <v>MAY</v>
          </cell>
          <cell r="C58">
            <v>391</v>
          </cell>
          <cell r="D58">
            <v>396</v>
          </cell>
        </row>
        <row r="59">
          <cell r="A59" t="str">
            <v/>
          </cell>
          <cell r="B59" t="str">
            <v>JUN</v>
          </cell>
          <cell r="C59">
            <v>393</v>
          </cell>
          <cell r="D59">
            <v>395</v>
          </cell>
        </row>
        <row r="60">
          <cell r="A60" t="str">
            <v/>
          </cell>
          <cell r="B60" t="str">
            <v>JUL</v>
          </cell>
          <cell r="C60">
            <v>394</v>
          </cell>
          <cell r="D60">
            <v>394</v>
          </cell>
        </row>
        <row r="61">
          <cell r="A61" t="str">
            <v/>
          </cell>
          <cell r="B61" t="str">
            <v>AGO</v>
          </cell>
          <cell r="C61">
            <v>396</v>
          </cell>
          <cell r="D61">
            <v>394</v>
          </cell>
        </row>
        <row r="62">
          <cell r="A62" t="str">
            <v/>
          </cell>
          <cell r="B62" t="str">
            <v>SEP</v>
          </cell>
          <cell r="C62">
            <v>388</v>
          </cell>
          <cell r="D62">
            <v>393</v>
          </cell>
        </row>
        <row r="63">
          <cell r="A63" t="str">
            <v/>
          </cell>
          <cell r="B63" t="str">
            <v>OCT</v>
          </cell>
          <cell r="C63">
            <v>389</v>
          </cell>
          <cell r="D63">
            <v>393</v>
          </cell>
        </row>
        <row r="64">
          <cell r="A64" t="str">
            <v/>
          </cell>
          <cell r="B64" t="str">
            <v>NOV</v>
          </cell>
          <cell r="C64">
            <v>387</v>
          </cell>
          <cell r="D64">
            <v>392</v>
          </cell>
        </row>
        <row r="65">
          <cell r="A65" t="str">
            <v/>
          </cell>
          <cell r="B65" t="str">
            <v>DIC</v>
          </cell>
          <cell r="C65">
            <v>390</v>
          </cell>
          <cell r="D65">
            <v>392</v>
          </cell>
        </row>
        <row r="66">
          <cell r="A66" t="str">
            <v>2018</v>
          </cell>
          <cell r="B66" t="str">
            <v>ENE</v>
          </cell>
          <cell r="C66">
            <v>389</v>
          </cell>
          <cell r="D66">
            <v>391</v>
          </cell>
        </row>
        <row r="67">
          <cell r="A67" t="str">
            <v/>
          </cell>
          <cell r="B67" t="str">
            <v>FEB</v>
          </cell>
          <cell r="C67">
            <v>387</v>
          </cell>
          <cell r="D67">
            <v>391</v>
          </cell>
        </row>
        <row r="68">
          <cell r="A68" t="str">
            <v/>
          </cell>
          <cell r="B68" t="str">
            <v>MAR</v>
          </cell>
          <cell r="C68">
            <v>386</v>
          </cell>
          <cell r="D68">
            <v>390</v>
          </cell>
        </row>
        <row r="69">
          <cell r="A69" t="str">
            <v/>
          </cell>
          <cell r="B69" t="str">
            <v>ABR</v>
          </cell>
          <cell r="C69">
            <v>386</v>
          </cell>
          <cell r="D69">
            <v>390</v>
          </cell>
        </row>
        <row r="70">
          <cell r="A70" t="str">
            <v/>
          </cell>
          <cell r="B70" t="str">
            <v>MAY</v>
          </cell>
          <cell r="C70">
            <v>388</v>
          </cell>
          <cell r="D70">
            <v>389</v>
          </cell>
        </row>
        <row r="71">
          <cell r="A71" t="str">
            <v/>
          </cell>
          <cell r="B71" t="str">
            <v>JUN</v>
          </cell>
          <cell r="C71">
            <v>389</v>
          </cell>
          <cell r="D71">
            <v>389</v>
          </cell>
        </row>
        <row r="72">
          <cell r="A72" t="str">
            <v/>
          </cell>
          <cell r="B72" t="str">
            <v>JUL</v>
          </cell>
          <cell r="C72">
            <v>389</v>
          </cell>
          <cell r="D72">
            <v>389</v>
          </cell>
        </row>
        <row r="73">
          <cell r="A73" t="str">
            <v/>
          </cell>
          <cell r="B73" t="str">
            <v>AGO</v>
          </cell>
          <cell r="C73">
            <v>388</v>
          </cell>
          <cell r="D73">
            <v>388</v>
          </cell>
        </row>
        <row r="74">
          <cell r="A74" t="str">
            <v/>
          </cell>
          <cell r="B74" t="str">
            <v>SEP</v>
          </cell>
          <cell r="C74">
            <v>381</v>
          </cell>
          <cell r="D74">
            <v>387</v>
          </cell>
        </row>
        <row r="75">
          <cell r="A75" t="str">
            <v/>
          </cell>
          <cell r="B75" t="str">
            <v>OCT</v>
          </cell>
          <cell r="C75">
            <v>385</v>
          </cell>
          <cell r="D75">
            <v>387</v>
          </cell>
        </row>
        <row r="76">
          <cell r="A76" t="str">
            <v/>
          </cell>
          <cell r="B76" t="str">
            <v>NOV</v>
          </cell>
          <cell r="C76">
            <v>387</v>
          </cell>
          <cell r="D76">
            <v>387</v>
          </cell>
        </row>
        <row r="77">
          <cell r="A77" t="str">
            <v/>
          </cell>
          <cell r="B77" t="str">
            <v>DIC</v>
          </cell>
          <cell r="C77">
            <v>386</v>
          </cell>
          <cell r="D77">
            <v>387</v>
          </cell>
        </row>
        <row r="78">
          <cell r="A78" t="str">
            <v>2019</v>
          </cell>
          <cell r="B78" t="str">
            <v>ENE</v>
          </cell>
          <cell r="C78">
            <v>388</v>
          </cell>
          <cell r="D78">
            <v>387</v>
          </cell>
        </row>
        <row r="79">
          <cell r="A79" t="str">
            <v/>
          </cell>
          <cell r="B79" t="str">
            <v>FEB</v>
          </cell>
          <cell r="C79">
            <v>387</v>
          </cell>
          <cell r="D79">
            <v>387</v>
          </cell>
        </row>
        <row r="80">
          <cell r="A80" t="str">
            <v/>
          </cell>
          <cell r="B80" t="str">
            <v>MAR</v>
          </cell>
          <cell r="C80">
            <v>390</v>
          </cell>
          <cell r="D80">
            <v>387</v>
          </cell>
        </row>
        <row r="81">
          <cell r="A81" t="str">
            <v/>
          </cell>
          <cell r="B81" t="str">
            <v>ABR</v>
          </cell>
          <cell r="C81">
            <v>392</v>
          </cell>
          <cell r="D81">
            <v>388</v>
          </cell>
        </row>
        <row r="82">
          <cell r="A82" t="str">
            <v/>
          </cell>
          <cell r="B82" t="str">
            <v>MAY</v>
          </cell>
          <cell r="C82">
            <v>399</v>
          </cell>
          <cell r="D82">
            <v>388</v>
          </cell>
        </row>
        <row r="83">
          <cell r="A83" t="str">
            <v/>
          </cell>
          <cell r="B83" t="str">
            <v>JUN</v>
          </cell>
          <cell r="C83">
            <v>401</v>
          </cell>
          <cell r="D83">
            <v>389</v>
          </cell>
        </row>
        <row r="84">
          <cell r="A84" t="str">
            <v/>
          </cell>
          <cell r="B84" t="str">
            <v>JUL</v>
          </cell>
          <cell r="C84">
            <v>402</v>
          </cell>
          <cell r="D84">
            <v>390</v>
          </cell>
        </row>
        <row r="85">
          <cell r="A85" t="str">
            <v/>
          </cell>
          <cell r="B85" t="str">
            <v>AGO</v>
          </cell>
          <cell r="C85">
            <v>397</v>
          </cell>
          <cell r="D85">
            <v>391</v>
          </cell>
        </row>
        <row r="86">
          <cell r="A86" t="str">
            <v/>
          </cell>
          <cell r="B86" t="str">
            <v>SEP</v>
          </cell>
          <cell r="C86">
            <v>391</v>
          </cell>
          <cell r="D86">
            <v>392</v>
          </cell>
        </row>
        <row r="87">
          <cell r="A87" t="str">
            <v/>
          </cell>
          <cell r="B87" t="str">
            <v>OCT</v>
          </cell>
          <cell r="C87">
            <v>389</v>
          </cell>
          <cell r="D87">
            <v>392</v>
          </cell>
        </row>
        <row r="88">
          <cell r="A88" t="str">
            <v/>
          </cell>
          <cell r="B88" t="str">
            <v>NOV</v>
          </cell>
          <cell r="C88">
            <v>388</v>
          </cell>
          <cell r="D88">
            <v>392</v>
          </cell>
        </row>
        <row r="89">
          <cell r="A89" t="str">
            <v/>
          </cell>
          <cell r="B89" t="str">
            <v>DIC</v>
          </cell>
          <cell r="C89">
            <v>392</v>
          </cell>
          <cell r="D89">
            <v>393</v>
          </cell>
        </row>
        <row r="90">
          <cell r="A90" t="str">
            <v>2020</v>
          </cell>
          <cell r="B90" t="str">
            <v>ENE</v>
          </cell>
          <cell r="C90">
            <v>394</v>
          </cell>
          <cell r="D90">
            <v>394</v>
          </cell>
        </row>
        <row r="91">
          <cell r="A91" t="str">
            <v/>
          </cell>
          <cell r="B91" t="str">
            <v>FEB</v>
          </cell>
          <cell r="C91">
            <v>395</v>
          </cell>
          <cell r="D91">
            <v>394</v>
          </cell>
        </row>
        <row r="92">
          <cell r="A92" t="str">
            <v/>
          </cell>
          <cell r="B92" t="str">
            <v>MAR</v>
          </cell>
          <cell r="C92">
            <v>396</v>
          </cell>
          <cell r="D92">
            <v>395</v>
          </cell>
        </row>
        <row r="93">
          <cell r="A93" t="str">
            <v/>
          </cell>
          <cell r="B93" t="str">
            <v>ABR</v>
          </cell>
          <cell r="C93">
            <v>395</v>
          </cell>
          <cell r="D93">
            <v>395</v>
          </cell>
        </row>
        <row r="94">
          <cell r="A94" t="str">
            <v/>
          </cell>
          <cell r="B94" t="str">
            <v>MAY</v>
          </cell>
          <cell r="C94">
            <v>396</v>
          </cell>
          <cell r="D94">
            <v>395</v>
          </cell>
        </row>
        <row r="95">
          <cell r="A95" t="str">
            <v/>
          </cell>
          <cell r="B95" t="str">
            <v>JUN</v>
          </cell>
          <cell r="C95">
            <v>403</v>
          </cell>
          <cell r="D95">
            <v>395</v>
          </cell>
        </row>
        <row r="96">
          <cell r="A96" t="str">
            <v/>
          </cell>
          <cell r="B96" t="str">
            <v>JUL</v>
          </cell>
          <cell r="C96">
            <v>407</v>
          </cell>
          <cell r="D96">
            <v>395</v>
          </cell>
        </row>
        <row r="97">
          <cell r="A97" t="str">
            <v/>
          </cell>
          <cell r="B97" t="str">
            <v>AGO</v>
          </cell>
          <cell r="C97">
            <v>409</v>
          </cell>
          <cell r="D97">
            <v>396</v>
          </cell>
        </row>
        <row r="98">
          <cell r="A98" t="str">
            <v/>
          </cell>
          <cell r="B98" t="str">
            <v>SEP</v>
          </cell>
          <cell r="C98">
            <v>403</v>
          </cell>
          <cell r="D98">
            <v>397</v>
          </cell>
        </row>
        <row r="99">
          <cell r="A99" t="str">
            <v/>
          </cell>
          <cell r="B99" t="str">
            <v>OCT</v>
          </cell>
          <cell r="C99">
            <v>402</v>
          </cell>
          <cell r="D99">
            <v>398</v>
          </cell>
        </row>
        <row r="100">
          <cell r="A100" t="str">
            <v/>
          </cell>
          <cell r="B100" t="str">
            <v>NOV</v>
          </cell>
          <cell r="C100">
            <v>404</v>
          </cell>
          <cell r="D100">
            <v>400</v>
          </cell>
        </row>
        <row r="101">
          <cell r="A101" t="str">
            <v/>
          </cell>
          <cell r="B101" t="str">
            <v>DIC</v>
          </cell>
          <cell r="C101">
            <v>405</v>
          </cell>
          <cell r="D101">
            <v>401</v>
          </cell>
        </row>
        <row r="102">
          <cell r="A102" t="str">
            <v>2021</v>
          </cell>
          <cell r="B102" t="str">
            <v>ENE</v>
          </cell>
          <cell r="C102">
            <v>405</v>
          </cell>
          <cell r="D102">
            <v>402</v>
          </cell>
        </row>
      </sheetData>
      <sheetData sheetId="4">
        <row r="6">
          <cell r="A6" t="str">
            <v>Michoacán</v>
          </cell>
          <cell r="B6">
            <v>0.4</v>
          </cell>
        </row>
        <row r="7">
          <cell r="A7" t="str">
            <v>Yucatán</v>
          </cell>
          <cell r="B7">
            <v>0.8</v>
          </cell>
        </row>
        <row r="8">
          <cell r="A8" t="str">
            <v>Sinaloa</v>
          </cell>
          <cell r="B8">
            <v>0.9</v>
          </cell>
        </row>
        <row r="9">
          <cell r="A9" t="str">
            <v>Veracruz</v>
          </cell>
          <cell r="B9">
            <v>0.9</v>
          </cell>
        </row>
        <row r="10">
          <cell r="A10" t="str">
            <v>Durango</v>
          </cell>
          <cell r="B10">
            <v>1.2</v>
          </cell>
        </row>
        <row r="11">
          <cell r="A11" t="str">
            <v>Aguascalientes</v>
          </cell>
          <cell r="B11">
            <v>1.4</v>
          </cell>
        </row>
        <row r="12">
          <cell r="A12" t="str">
            <v>Ciudad de México</v>
          </cell>
          <cell r="B12">
            <v>2.1</v>
          </cell>
        </row>
        <row r="13">
          <cell r="A13" t="str">
            <v>Puebla</v>
          </cell>
          <cell r="B13">
            <v>2.8</v>
          </cell>
        </row>
        <row r="14">
          <cell r="A14" t="str">
            <v>San Luis Potosí</v>
          </cell>
          <cell r="B14">
            <v>2.8</v>
          </cell>
        </row>
        <row r="15">
          <cell r="A15" t="str">
            <v>Querétaro</v>
          </cell>
          <cell r="B15">
            <v>3.8</v>
          </cell>
        </row>
        <row r="16">
          <cell r="A16" t="str">
            <v>Estado de México</v>
          </cell>
          <cell r="B16">
            <v>4.2</v>
          </cell>
        </row>
        <row r="17">
          <cell r="A17" t="str">
            <v>Sonora</v>
          </cell>
          <cell r="B17">
            <v>5.7</v>
          </cell>
        </row>
        <row r="18">
          <cell r="A18" t="str">
            <v>Guanajuato</v>
          </cell>
          <cell r="B18">
            <v>6.2</v>
          </cell>
        </row>
        <row r="19">
          <cell r="A19" t="str">
            <v>Jalisco</v>
          </cell>
          <cell r="B19">
            <v>6.3</v>
          </cell>
        </row>
        <row r="20">
          <cell r="A20" t="str">
            <v>Tamaulipas</v>
          </cell>
          <cell r="B20">
            <v>6.5</v>
          </cell>
        </row>
        <row r="21">
          <cell r="A21" t="str">
            <v>Coahuila</v>
          </cell>
          <cell r="B21">
            <v>6.9</v>
          </cell>
        </row>
        <row r="22">
          <cell r="A22" t="str">
            <v>Chihuahua</v>
          </cell>
          <cell r="B22">
            <v>9.1999999999999993</v>
          </cell>
        </row>
        <row r="23">
          <cell r="A23" t="str">
            <v>Nuevo León</v>
          </cell>
          <cell r="B23">
            <v>12.2</v>
          </cell>
        </row>
        <row r="24">
          <cell r="A24" t="str">
            <v>Baja California</v>
          </cell>
          <cell r="B24">
            <v>17.7</v>
          </cell>
        </row>
      </sheetData>
      <sheetData sheetId="5">
        <row r="5">
          <cell r="C5" t="str">
            <v>Personal ocupado</v>
          </cell>
          <cell r="D5" t="str">
            <v>Promedio</v>
          </cell>
        </row>
        <row r="6">
          <cell r="A6" t="str">
            <v>2013</v>
          </cell>
          <cell r="B6" t="str">
            <v>ENE</v>
          </cell>
          <cell r="C6">
            <v>132542</v>
          </cell>
          <cell r="D6">
            <v>125560</v>
          </cell>
        </row>
        <row r="7">
          <cell r="A7" t="str">
            <v/>
          </cell>
          <cell r="B7" t="str">
            <v>FEB</v>
          </cell>
          <cell r="C7">
            <v>132003</v>
          </cell>
          <cell r="D7">
            <v>126180</v>
          </cell>
        </row>
        <row r="8">
          <cell r="A8" t="str">
            <v/>
          </cell>
          <cell r="B8" t="str">
            <v>MAR</v>
          </cell>
          <cell r="C8">
            <v>134911</v>
          </cell>
          <cell r="D8">
            <v>126844</v>
          </cell>
        </row>
        <row r="9">
          <cell r="A9" t="str">
            <v/>
          </cell>
          <cell r="B9" t="str">
            <v>ABR</v>
          </cell>
          <cell r="C9">
            <v>135436</v>
          </cell>
          <cell r="D9">
            <v>127707</v>
          </cell>
        </row>
        <row r="10">
          <cell r="A10" t="str">
            <v/>
          </cell>
          <cell r="B10" t="str">
            <v>MAY</v>
          </cell>
          <cell r="C10">
            <v>137183</v>
          </cell>
          <cell r="D10">
            <v>128808</v>
          </cell>
        </row>
        <row r="11">
          <cell r="A11" t="str">
            <v/>
          </cell>
          <cell r="B11" t="str">
            <v>JUN</v>
          </cell>
          <cell r="C11">
            <v>137311</v>
          </cell>
          <cell r="D11">
            <v>129765</v>
          </cell>
        </row>
        <row r="12">
          <cell r="A12" t="str">
            <v/>
          </cell>
          <cell r="B12" t="str">
            <v>JUL</v>
          </cell>
          <cell r="C12">
            <v>135598</v>
          </cell>
          <cell r="D12">
            <v>130719</v>
          </cell>
        </row>
        <row r="13">
          <cell r="A13" t="str">
            <v/>
          </cell>
          <cell r="B13" t="str">
            <v>AGO</v>
          </cell>
          <cell r="C13">
            <v>135693</v>
          </cell>
          <cell r="D13">
            <v>131835</v>
          </cell>
        </row>
        <row r="14">
          <cell r="A14" t="str">
            <v/>
          </cell>
          <cell r="B14" t="str">
            <v>SEP</v>
          </cell>
          <cell r="C14">
            <v>135379</v>
          </cell>
          <cell r="D14">
            <v>132891</v>
          </cell>
        </row>
        <row r="15">
          <cell r="A15" t="str">
            <v/>
          </cell>
          <cell r="B15" t="str">
            <v>OCT</v>
          </cell>
          <cell r="C15">
            <v>137228</v>
          </cell>
          <cell r="D15">
            <v>133881</v>
          </cell>
        </row>
        <row r="16">
          <cell r="A16" t="str">
            <v/>
          </cell>
          <cell r="B16" t="str">
            <v>NOV</v>
          </cell>
          <cell r="C16">
            <v>136598</v>
          </cell>
          <cell r="D16">
            <v>134732</v>
          </cell>
        </row>
        <row r="17">
          <cell r="A17" t="str">
            <v/>
          </cell>
          <cell r="B17" t="str">
            <v>DIC</v>
          </cell>
          <cell r="C17">
            <v>137134</v>
          </cell>
          <cell r="D17">
            <v>135585</v>
          </cell>
        </row>
        <row r="18">
          <cell r="A18" t="str">
            <v>2014</v>
          </cell>
          <cell r="B18" t="str">
            <v>ENE</v>
          </cell>
          <cell r="C18">
            <v>137068</v>
          </cell>
          <cell r="D18">
            <v>135962</v>
          </cell>
        </row>
        <row r="19">
          <cell r="A19" t="str">
            <v/>
          </cell>
          <cell r="B19" t="str">
            <v>FEB</v>
          </cell>
          <cell r="C19">
            <v>138202</v>
          </cell>
          <cell r="D19">
            <v>136478</v>
          </cell>
        </row>
        <row r="20">
          <cell r="A20" t="str">
            <v/>
          </cell>
          <cell r="B20" t="str">
            <v>MAR</v>
          </cell>
          <cell r="C20">
            <v>135755</v>
          </cell>
          <cell r="D20">
            <v>136549</v>
          </cell>
        </row>
        <row r="21">
          <cell r="A21" t="str">
            <v/>
          </cell>
          <cell r="B21" t="str">
            <v>ABR</v>
          </cell>
          <cell r="C21">
            <v>135620</v>
          </cell>
          <cell r="D21">
            <v>136564</v>
          </cell>
        </row>
        <row r="22">
          <cell r="A22" t="str">
            <v/>
          </cell>
          <cell r="B22" t="str">
            <v>MAY</v>
          </cell>
          <cell r="C22">
            <v>135760</v>
          </cell>
          <cell r="D22">
            <v>136446</v>
          </cell>
        </row>
        <row r="23">
          <cell r="A23" t="str">
            <v/>
          </cell>
          <cell r="B23" t="str">
            <v>JUN</v>
          </cell>
          <cell r="C23">
            <v>135146</v>
          </cell>
          <cell r="D23">
            <v>136265</v>
          </cell>
        </row>
        <row r="24">
          <cell r="A24" t="str">
            <v/>
          </cell>
          <cell r="B24" t="str">
            <v>JUL</v>
          </cell>
          <cell r="C24">
            <v>133261</v>
          </cell>
          <cell r="D24">
            <v>136070</v>
          </cell>
        </row>
        <row r="25">
          <cell r="A25" t="str">
            <v/>
          </cell>
          <cell r="B25" t="str">
            <v>AGO</v>
          </cell>
          <cell r="C25">
            <v>136395</v>
          </cell>
          <cell r="D25">
            <v>136129</v>
          </cell>
        </row>
        <row r="26">
          <cell r="A26" t="str">
            <v/>
          </cell>
          <cell r="B26" t="str">
            <v>SEP</v>
          </cell>
          <cell r="C26">
            <v>138072</v>
          </cell>
          <cell r="D26">
            <v>136353</v>
          </cell>
        </row>
        <row r="27">
          <cell r="A27" t="str">
            <v/>
          </cell>
          <cell r="B27" t="str">
            <v>OCT</v>
          </cell>
          <cell r="C27">
            <v>138343</v>
          </cell>
          <cell r="D27">
            <v>136446</v>
          </cell>
        </row>
        <row r="28">
          <cell r="A28" t="str">
            <v/>
          </cell>
          <cell r="B28" t="str">
            <v>NOV</v>
          </cell>
          <cell r="C28">
            <v>140999</v>
          </cell>
          <cell r="D28">
            <v>136813</v>
          </cell>
        </row>
        <row r="29">
          <cell r="A29" t="str">
            <v/>
          </cell>
          <cell r="B29" t="str">
            <v>DIC</v>
          </cell>
          <cell r="C29">
            <v>138657</v>
          </cell>
          <cell r="D29">
            <v>136940</v>
          </cell>
        </row>
        <row r="30">
          <cell r="A30" t="str">
            <v>2015</v>
          </cell>
          <cell r="B30" t="str">
            <v>ENE</v>
          </cell>
          <cell r="C30">
            <v>138297</v>
          </cell>
          <cell r="D30">
            <v>137042</v>
          </cell>
        </row>
        <row r="31">
          <cell r="A31" t="str">
            <v/>
          </cell>
          <cell r="B31" t="str">
            <v>FEB</v>
          </cell>
          <cell r="C31">
            <v>135299</v>
          </cell>
          <cell r="D31">
            <v>136800</v>
          </cell>
        </row>
        <row r="32">
          <cell r="A32" t="str">
            <v/>
          </cell>
          <cell r="B32" t="str">
            <v>MAR</v>
          </cell>
          <cell r="C32">
            <v>136376</v>
          </cell>
          <cell r="D32">
            <v>136852</v>
          </cell>
        </row>
        <row r="33">
          <cell r="A33" t="str">
            <v/>
          </cell>
          <cell r="B33" t="str">
            <v>ABR</v>
          </cell>
          <cell r="C33">
            <v>137921</v>
          </cell>
          <cell r="D33">
            <v>137044</v>
          </cell>
        </row>
        <row r="34">
          <cell r="A34" t="str">
            <v/>
          </cell>
          <cell r="B34" t="str">
            <v>MAY</v>
          </cell>
          <cell r="C34">
            <v>138944</v>
          </cell>
          <cell r="D34">
            <v>137309</v>
          </cell>
        </row>
        <row r="35">
          <cell r="A35" t="str">
            <v/>
          </cell>
          <cell r="B35" t="str">
            <v>JUN</v>
          </cell>
          <cell r="C35">
            <v>141006</v>
          </cell>
          <cell r="D35">
            <v>137798</v>
          </cell>
        </row>
        <row r="36">
          <cell r="A36" t="str">
            <v/>
          </cell>
          <cell r="B36" t="str">
            <v>JUL</v>
          </cell>
          <cell r="C36">
            <v>141101</v>
          </cell>
          <cell r="D36">
            <v>138451</v>
          </cell>
        </row>
        <row r="37">
          <cell r="A37" t="str">
            <v/>
          </cell>
          <cell r="B37" t="str">
            <v>AGO</v>
          </cell>
          <cell r="C37">
            <v>140867</v>
          </cell>
          <cell r="D37">
            <v>138824</v>
          </cell>
        </row>
        <row r="38">
          <cell r="A38" t="str">
            <v/>
          </cell>
          <cell r="B38" t="str">
            <v>SEP</v>
          </cell>
          <cell r="C38">
            <v>143124</v>
          </cell>
          <cell r="D38">
            <v>139244</v>
          </cell>
        </row>
        <row r="39">
          <cell r="A39" t="str">
            <v/>
          </cell>
          <cell r="B39" t="str">
            <v>OCT</v>
          </cell>
          <cell r="C39">
            <v>145017</v>
          </cell>
          <cell r="D39">
            <v>139801</v>
          </cell>
        </row>
        <row r="40">
          <cell r="A40" t="str">
            <v/>
          </cell>
          <cell r="B40" t="str">
            <v>NOV</v>
          </cell>
          <cell r="C40">
            <v>146837</v>
          </cell>
          <cell r="D40">
            <v>140287</v>
          </cell>
        </row>
        <row r="41">
          <cell r="A41" t="str">
            <v/>
          </cell>
          <cell r="B41" t="str">
            <v>DIC</v>
          </cell>
          <cell r="C41">
            <v>148110</v>
          </cell>
          <cell r="D41">
            <v>141075</v>
          </cell>
        </row>
        <row r="42">
          <cell r="A42" t="str">
            <v>2016</v>
          </cell>
          <cell r="B42" t="str">
            <v>ENE</v>
          </cell>
          <cell r="C42">
            <v>143355</v>
          </cell>
          <cell r="D42">
            <v>141496</v>
          </cell>
        </row>
        <row r="43">
          <cell r="A43" t="str">
            <v/>
          </cell>
          <cell r="B43" t="str">
            <v>FEB</v>
          </cell>
          <cell r="C43">
            <v>144166</v>
          </cell>
          <cell r="D43">
            <v>142235</v>
          </cell>
        </row>
        <row r="44">
          <cell r="A44" t="str">
            <v/>
          </cell>
          <cell r="B44" t="str">
            <v>MAR</v>
          </cell>
          <cell r="C44">
            <v>145207</v>
          </cell>
          <cell r="D44">
            <v>142971</v>
          </cell>
        </row>
        <row r="45">
          <cell r="A45" t="str">
            <v/>
          </cell>
          <cell r="B45" t="str">
            <v>ABR</v>
          </cell>
          <cell r="C45">
            <v>147078</v>
          </cell>
          <cell r="D45">
            <v>143734</v>
          </cell>
        </row>
        <row r="46">
          <cell r="A46" t="str">
            <v/>
          </cell>
          <cell r="B46" t="str">
            <v>MAY</v>
          </cell>
          <cell r="C46">
            <v>145950</v>
          </cell>
          <cell r="D46">
            <v>144318</v>
          </cell>
        </row>
        <row r="47">
          <cell r="A47" t="str">
            <v/>
          </cell>
          <cell r="B47" t="str">
            <v>JUN</v>
          </cell>
          <cell r="C47">
            <v>148723</v>
          </cell>
          <cell r="D47">
            <v>144961</v>
          </cell>
        </row>
        <row r="48">
          <cell r="A48" t="str">
            <v/>
          </cell>
          <cell r="B48" t="str">
            <v>JUL</v>
          </cell>
          <cell r="C48">
            <v>147632</v>
          </cell>
          <cell r="D48">
            <v>145506</v>
          </cell>
        </row>
        <row r="49">
          <cell r="A49" t="str">
            <v/>
          </cell>
          <cell r="B49" t="str">
            <v>AGO</v>
          </cell>
          <cell r="C49">
            <v>152741</v>
          </cell>
          <cell r="D49">
            <v>146495</v>
          </cell>
        </row>
        <row r="50">
          <cell r="A50" t="str">
            <v/>
          </cell>
          <cell r="B50" t="str">
            <v>SEP</v>
          </cell>
          <cell r="C50">
            <v>156454</v>
          </cell>
          <cell r="D50">
            <v>147606</v>
          </cell>
        </row>
        <row r="51">
          <cell r="A51" t="str">
            <v/>
          </cell>
          <cell r="B51" t="str">
            <v>OCT</v>
          </cell>
          <cell r="C51">
            <v>162705</v>
          </cell>
          <cell r="D51">
            <v>149080</v>
          </cell>
        </row>
        <row r="52">
          <cell r="A52" t="str">
            <v/>
          </cell>
          <cell r="B52" t="str">
            <v>NOV</v>
          </cell>
          <cell r="C52">
            <v>166273</v>
          </cell>
          <cell r="D52">
            <v>150700</v>
          </cell>
        </row>
        <row r="53">
          <cell r="A53" t="str">
            <v/>
          </cell>
          <cell r="B53" t="str">
            <v>DIC</v>
          </cell>
          <cell r="C53">
            <v>167561</v>
          </cell>
          <cell r="D53">
            <v>152320</v>
          </cell>
        </row>
        <row r="54">
          <cell r="A54" t="str">
            <v>2017</v>
          </cell>
          <cell r="B54" t="str">
            <v>ENE</v>
          </cell>
          <cell r="C54">
            <v>166202</v>
          </cell>
          <cell r="D54">
            <v>154224</v>
          </cell>
        </row>
        <row r="55">
          <cell r="A55" t="str">
            <v/>
          </cell>
          <cell r="B55" t="str">
            <v>FEB</v>
          </cell>
          <cell r="C55">
            <v>165255</v>
          </cell>
          <cell r="D55">
            <v>155982</v>
          </cell>
        </row>
        <row r="56">
          <cell r="A56" t="str">
            <v/>
          </cell>
          <cell r="B56" t="str">
            <v>MAR</v>
          </cell>
          <cell r="C56">
            <v>169563</v>
          </cell>
          <cell r="D56">
            <v>158011</v>
          </cell>
        </row>
        <row r="57">
          <cell r="A57" t="str">
            <v/>
          </cell>
          <cell r="B57" t="str">
            <v>ABR</v>
          </cell>
          <cell r="C57">
            <v>169234</v>
          </cell>
          <cell r="D57">
            <v>159858</v>
          </cell>
        </row>
        <row r="58">
          <cell r="A58" t="str">
            <v/>
          </cell>
          <cell r="B58" t="str">
            <v>MAY</v>
          </cell>
          <cell r="C58">
            <v>167441</v>
          </cell>
          <cell r="D58">
            <v>161649</v>
          </cell>
        </row>
        <row r="59">
          <cell r="A59" t="str">
            <v/>
          </cell>
          <cell r="B59" t="str">
            <v>JUN</v>
          </cell>
          <cell r="C59">
            <v>167945</v>
          </cell>
          <cell r="D59">
            <v>163250</v>
          </cell>
        </row>
        <row r="60">
          <cell r="A60" t="str">
            <v/>
          </cell>
          <cell r="B60" t="str">
            <v>JUL</v>
          </cell>
          <cell r="C60">
            <v>169689</v>
          </cell>
          <cell r="D60">
            <v>165089</v>
          </cell>
        </row>
        <row r="61">
          <cell r="A61" t="str">
            <v/>
          </cell>
          <cell r="B61" t="str">
            <v>AGO</v>
          </cell>
          <cell r="C61">
            <v>169933</v>
          </cell>
          <cell r="D61">
            <v>166521</v>
          </cell>
        </row>
        <row r="62">
          <cell r="A62" t="str">
            <v/>
          </cell>
          <cell r="B62" t="str">
            <v>SEP</v>
          </cell>
          <cell r="C62">
            <v>171982</v>
          </cell>
          <cell r="D62">
            <v>167815</v>
          </cell>
        </row>
        <row r="63">
          <cell r="A63" t="str">
            <v/>
          </cell>
          <cell r="B63" t="str">
            <v>OCT</v>
          </cell>
          <cell r="C63">
            <v>175631</v>
          </cell>
          <cell r="D63">
            <v>168892</v>
          </cell>
        </row>
        <row r="64">
          <cell r="A64" t="str">
            <v/>
          </cell>
          <cell r="B64" t="str">
            <v>NOV</v>
          </cell>
          <cell r="C64">
            <v>177347</v>
          </cell>
          <cell r="D64">
            <v>169815</v>
          </cell>
        </row>
        <row r="65">
          <cell r="A65" t="str">
            <v/>
          </cell>
          <cell r="B65" t="str">
            <v>DIC</v>
          </cell>
          <cell r="C65">
            <v>179261</v>
          </cell>
          <cell r="D65">
            <v>170790</v>
          </cell>
        </row>
        <row r="66">
          <cell r="A66" t="str">
            <v>2018</v>
          </cell>
          <cell r="B66" t="str">
            <v>ENE</v>
          </cell>
          <cell r="C66">
            <v>175560</v>
          </cell>
          <cell r="D66">
            <v>171570</v>
          </cell>
        </row>
        <row r="67">
          <cell r="A67" t="str">
            <v/>
          </cell>
          <cell r="B67" t="str">
            <v>FEB</v>
          </cell>
          <cell r="C67">
            <v>175111</v>
          </cell>
          <cell r="D67">
            <v>172391</v>
          </cell>
        </row>
        <row r="68">
          <cell r="A68" t="str">
            <v/>
          </cell>
          <cell r="B68" t="str">
            <v>MAR</v>
          </cell>
          <cell r="C68">
            <v>175854</v>
          </cell>
          <cell r="D68">
            <v>172916</v>
          </cell>
        </row>
        <row r="69">
          <cell r="A69" t="str">
            <v/>
          </cell>
          <cell r="B69" t="str">
            <v>ABR</v>
          </cell>
          <cell r="C69">
            <v>177884</v>
          </cell>
          <cell r="D69">
            <v>173636</v>
          </cell>
        </row>
        <row r="70">
          <cell r="A70" t="str">
            <v/>
          </cell>
          <cell r="B70" t="str">
            <v>MAY</v>
          </cell>
          <cell r="C70">
            <v>180730</v>
          </cell>
          <cell r="D70">
            <v>174744</v>
          </cell>
        </row>
        <row r="71">
          <cell r="A71" t="str">
            <v/>
          </cell>
          <cell r="B71" t="str">
            <v>JUN</v>
          </cell>
          <cell r="C71">
            <v>182595</v>
          </cell>
          <cell r="D71">
            <v>175965</v>
          </cell>
        </row>
        <row r="72">
          <cell r="A72" t="str">
            <v/>
          </cell>
          <cell r="B72" t="str">
            <v>JUL</v>
          </cell>
          <cell r="C72">
            <v>185563</v>
          </cell>
          <cell r="D72">
            <v>177288</v>
          </cell>
        </row>
        <row r="73">
          <cell r="A73" t="str">
            <v/>
          </cell>
          <cell r="B73" t="str">
            <v>AGO</v>
          </cell>
          <cell r="C73">
            <v>188966</v>
          </cell>
          <cell r="D73">
            <v>178874</v>
          </cell>
        </row>
        <row r="74">
          <cell r="A74" t="str">
            <v/>
          </cell>
          <cell r="B74" t="str">
            <v>SEP</v>
          </cell>
          <cell r="C74">
            <v>192371</v>
          </cell>
          <cell r="D74">
            <v>180573</v>
          </cell>
        </row>
        <row r="75">
          <cell r="A75" t="str">
            <v/>
          </cell>
          <cell r="B75" t="str">
            <v>OCT</v>
          </cell>
          <cell r="C75">
            <v>194536</v>
          </cell>
          <cell r="D75">
            <v>182148</v>
          </cell>
        </row>
        <row r="76">
          <cell r="A76" t="str">
            <v/>
          </cell>
          <cell r="B76" t="str">
            <v>NOV</v>
          </cell>
          <cell r="C76">
            <v>194720</v>
          </cell>
          <cell r="D76">
            <v>183596</v>
          </cell>
        </row>
        <row r="77">
          <cell r="A77" t="str">
            <v/>
          </cell>
          <cell r="B77" t="str">
            <v>DIC</v>
          </cell>
          <cell r="C77">
            <v>195275</v>
          </cell>
          <cell r="D77">
            <v>184930</v>
          </cell>
        </row>
        <row r="78">
          <cell r="A78" t="str">
            <v>2019</v>
          </cell>
          <cell r="B78" t="str">
            <v>ENE</v>
          </cell>
          <cell r="C78">
            <v>195653</v>
          </cell>
          <cell r="D78">
            <v>186605</v>
          </cell>
        </row>
        <row r="79">
          <cell r="A79" t="str">
            <v/>
          </cell>
          <cell r="B79" t="str">
            <v>FEB</v>
          </cell>
          <cell r="C79">
            <v>195633</v>
          </cell>
          <cell r="D79">
            <v>188315</v>
          </cell>
        </row>
        <row r="80">
          <cell r="A80" t="str">
            <v/>
          </cell>
          <cell r="B80" t="str">
            <v>MAR</v>
          </cell>
          <cell r="C80">
            <v>198109</v>
          </cell>
          <cell r="D80">
            <v>190170</v>
          </cell>
        </row>
        <row r="81">
          <cell r="A81" t="str">
            <v/>
          </cell>
          <cell r="B81" t="str">
            <v>ABR</v>
          </cell>
          <cell r="C81">
            <v>203212</v>
          </cell>
          <cell r="D81">
            <v>192280</v>
          </cell>
        </row>
        <row r="82">
          <cell r="A82" t="str">
            <v/>
          </cell>
          <cell r="B82" t="str">
            <v>MAY</v>
          </cell>
          <cell r="C82">
            <v>203538</v>
          </cell>
          <cell r="D82">
            <v>194181</v>
          </cell>
        </row>
        <row r="83">
          <cell r="A83" t="str">
            <v/>
          </cell>
          <cell r="B83" t="str">
            <v>JUN</v>
          </cell>
          <cell r="C83">
            <v>204192</v>
          </cell>
          <cell r="D83">
            <v>195981</v>
          </cell>
        </row>
        <row r="84">
          <cell r="A84" t="str">
            <v/>
          </cell>
          <cell r="B84" t="str">
            <v>JUL</v>
          </cell>
          <cell r="C84">
            <v>203819</v>
          </cell>
          <cell r="D84">
            <v>197502</v>
          </cell>
        </row>
        <row r="85">
          <cell r="A85" t="str">
            <v/>
          </cell>
          <cell r="B85" t="str">
            <v>AGO</v>
          </cell>
          <cell r="C85">
            <v>202269</v>
          </cell>
          <cell r="D85">
            <v>198611</v>
          </cell>
        </row>
        <row r="86">
          <cell r="A86" t="str">
            <v/>
          </cell>
          <cell r="B86" t="str">
            <v>SEP</v>
          </cell>
          <cell r="C86">
            <v>206125</v>
          </cell>
          <cell r="D86">
            <v>199757</v>
          </cell>
        </row>
        <row r="87">
          <cell r="A87" t="str">
            <v/>
          </cell>
          <cell r="B87" t="str">
            <v>OCT</v>
          </cell>
          <cell r="C87">
            <v>207299</v>
          </cell>
          <cell r="D87">
            <v>200820</v>
          </cell>
        </row>
        <row r="88">
          <cell r="A88" t="str">
            <v/>
          </cell>
          <cell r="B88" t="str">
            <v>NOV</v>
          </cell>
          <cell r="C88">
            <v>205076</v>
          </cell>
          <cell r="D88">
            <v>201683</v>
          </cell>
        </row>
        <row r="89">
          <cell r="A89" t="str">
            <v/>
          </cell>
          <cell r="B89" t="str">
            <v>DIC</v>
          </cell>
          <cell r="C89">
            <v>205719</v>
          </cell>
          <cell r="D89">
            <v>202554</v>
          </cell>
        </row>
        <row r="90">
          <cell r="A90" t="str">
            <v>2020</v>
          </cell>
          <cell r="B90" t="str">
            <v>ENE</v>
          </cell>
          <cell r="C90">
            <v>200803</v>
          </cell>
          <cell r="D90">
            <v>202983</v>
          </cell>
        </row>
        <row r="91">
          <cell r="A91" t="str">
            <v/>
          </cell>
          <cell r="B91" t="str">
            <v>FEB</v>
          </cell>
          <cell r="C91">
            <v>200947</v>
          </cell>
          <cell r="D91">
            <v>203426</v>
          </cell>
        </row>
        <row r="92">
          <cell r="A92" t="str">
            <v/>
          </cell>
          <cell r="B92" t="str">
            <v>MAR</v>
          </cell>
          <cell r="C92">
            <v>203670</v>
          </cell>
          <cell r="D92">
            <v>203889</v>
          </cell>
        </row>
        <row r="93">
          <cell r="A93" t="str">
            <v/>
          </cell>
          <cell r="B93" t="str">
            <v>ABR</v>
          </cell>
          <cell r="C93">
            <v>198946</v>
          </cell>
          <cell r="D93">
            <v>203534</v>
          </cell>
        </row>
        <row r="94">
          <cell r="A94" t="str">
            <v/>
          </cell>
          <cell r="B94" t="str">
            <v>MAY</v>
          </cell>
          <cell r="C94">
            <v>193758</v>
          </cell>
          <cell r="D94">
            <v>202719</v>
          </cell>
        </row>
        <row r="95">
          <cell r="A95" t="str">
            <v/>
          </cell>
          <cell r="B95" t="str">
            <v>JUN</v>
          </cell>
          <cell r="C95">
            <v>194649</v>
          </cell>
          <cell r="D95">
            <v>201923</v>
          </cell>
        </row>
        <row r="96">
          <cell r="A96" t="str">
            <v/>
          </cell>
          <cell r="B96" t="str">
            <v>JUL</v>
          </cell>
          <cell r="C96">
            <v>191599</v>
          </cell>
          <cell r="D96">
            <v>200905</v>
          </cell>
        </row>
        <row r="97">
          <cell r="A97" t="str">
            <v/>
          </cell>
          <cell r="B97" t="str">
            <v>AGO</v>
          </cell>
          <cell r="C97">
            <v>192948</v>
          </cell>
          <cell r="D97">
            <v>200128</v>
          </cell>
        </row>
        <row r="98">
          <cell r="A98" t="str">
            <v/>
          </cell>
          <cell r="B98" t="str">
            <v>SEP</v>
          </cell>
          <cell r="C98">
            <v>195648</v>
          </cell>
          <cell r="D98">
            <v>199255</v>
          </cell>
        </row>
        <row r="99">
          <cell r="A99" t="str">
            <v/>
          </cell>
          <cell r="B99" t="str">
            <v>OCT</v>
          </cell>
          <cell r="C99">
            <v>195719</v>
          </cell>
          <cell r="D99">
            <v>198290</v>
          </cell>
        </row>
        <row r="100">
          <cell r="A100" t="str">
            <v/>
          </cell>
          <cell r="B100" t="str">
            <v>NOV</v>
          </cell>
          <cell r="C100">
            <v>198046</v>
          </cell>
          <cell r="D100">
            <v>197704</v>
          </cell>
        </row>
        <row r="101">
          <cell r="A101" t="str">
            <v/>
          </cell>
          <cell r="B101" t="str">
            <v>DIC</v>
          </cell>
          <cell r="C101">
            <v>200309</v>
          </cell>
          <cell r="D101">
            <v>197254</v>
          </cell>
        </row>
        <row r="102">
          <cell r="A102" t="str">
            <v>2021</v>
          </cell>
          <cell r="B102" t="str">
            <v>ENE</v>
          </cell>
          <cell r="C102">
            <v>200718</v>
          </cell>
          <cell r="D102">
            <v>197246</v>
          </cell>
        </row>
      </sheetData>
      <sheetData sheetId="6">
        <row r="5">
          <cell r="C5" t="str">
            <v>Variación</v>
          </cell>
          <cell r="D5" t="str">
            <v>Variación promedio</v>
          </cell>
        </row>
        <row r="6">
          <cell r="A6" t="str">
            <v>2013</v>
          </cell>
          <cell r="B6" t="str">
            <v>ENE</v>
          </cell>
          <cell r="C6">
            <v>7</v>
          </cell>
          <cell r="D6">
            <v>4.5</v>
          </cell>
        </row>
        <row r="7">
          <cell r="A7" t="str">
            <v/>
          </cell>
          <cell r="B7" t="str">
            <v>FEB</v>
          </cell>
          <cell r="C7">
            <v>6</v>
          </cell>
          <cell r="D7">
            <v>4.5999999999999996</v>
          </cell>
        </row>
        <row r="8">
          <cell r="A8" t="str">
            <v/>
          </cell>
          <cell r="B8" t="str">
            <v>MAR</v>
          </cell>
          <cell r="C8">
            <v>6.3</v>
          </cell>
          <cell r="D8">
            <v>4.2</v>
          </cell>
        </row>
        <row r="9">
          <cell r="A9" t="str">
            <v/>
          </cell>
          <cell r="B9" t="str">
            <v>ABR</v>
          </cell>
          <cell r="C9">
            <v>8.3000000000000007</v>
          </cell>
          <cell r="D9">
            <v>4.7</v>
          </cell>
        </row>
        <row r="10">
          <cell r="A10" t="str">
            <v/>
          </cell>
          <cell r="B10" t="str">
            <v>MAY</v>
          </cell>
          <cell r="C10">
            <v>10.7</v>
          </cell>
          <cell r="D10">
            <v>5.3</v>
          </cell>
        </row>
        <row r="11">
          <cell r="A11" t="str">
            <v/>
          </cell>
          <cell r="B11" t="str">
            <v>JUN</v>
          </cell>
          <cell r="C11">
            <v>9.1</v>
          </cell>
          <cell r="D11">
            <v>5.6</v>
          </cell>
        </row>
        <row r="12">
          <cell r="A12" t="str">
            <v/>
          </cell>
          <cell r="B12" t="str">
            <v>JUL</v>
          </cell>
          <cell r="C12">
            <v>9.1999999999999993</v>
          </cell>
          <cell r="D12">
            <v>6</v>
          </cell>
        </row>
        <row r="13">
          <cell r="A13" t="str">
            <v/>
          </cell>
          <cell r="B13" t="str">
            <v>AGO</v>
          </cell>
          <cell r="C13">
            <v>11</v>
          </cell>
          <cell r="D13">
            <v>6.8</v>
          </cell>
        </row>
        <row r="14">
          <cell r="A14" t="str">
            <v/>
          </cell>
          <cell r="B14" t="str">
            <v>SEP</v>
          </cell>
          <cell r="C14">
            <v>10.3</v>
          </cell>
          <cell r="D14">
            <v>7.4</v>
          </cell>
        </row>
        <row r="15">
          <cell r="A15" t="str">
            <v/>
          </cell>
          <cell r="B15" t="str">
            <v>OCT</v>
          </cell>
          <cell r="C15">
            <v>9.5</v>
          </cell>
          <cell r="D15">
            <v>7.9</v>
          </cell>
        </row>
        <row r="16">
          <cell r="A16" t="str">
            <v/>
          </cell>
          <cell r="B16" t="str">
            <v>NOV</v>
          </cell>
          <cell r="C16">
            <v>8.1</v>
          </cell>
          <cell r="D16">
            <v>8.3000000000000007</v>
          </cell>
        </row>
        <row r="17">
          <cell r="A17" t="str">
            <v/>
          </cell>
          <cell r="B17" t="str">
            <v>DIC</v>
          </cell>
          <cell r="C17">
            <v>8.1</v>
          </cell>
          <cell r="D17">
            <v>8.6</v>
          </cell>
        </row>
        <row r="18">
          <cell r="A18" t="str">
            <v>2014</v>
          </cell>
          <cell r="B18" t="str">
            <v>ENE</v>
          </cell>
          <cell r="C18">
            <v>3.4</v>
          </cell>
          <cell r="D18">
            <v>8.3000000000000007</v>
          </cell>
        </row>
        <row r="19">
          <cell r="A19" t="str">
            <v/>
          </cell>
          <cell r="B19" t="str">
            <v>FEB</v>
          </cell>
          <cell r="C19">
            <v>4.7</v>
          </cell>
          <cell r="D19">
            <v>8.1999999999999993</v>
          </cell>
        </row>
        <row r="20">
          <cell r="A20" t="str">
            <v/>
          </cell>
          <cell r="B20" t="str">
            <v>MAR</v>
          </cell>
          <cell r="C20">
            <v>0.6</v>
          </cell>
          <cell r="D20">
            <v>7.7</v>
          </cell>
        </row>
        <row r="21">
          <cell r="A21" t="str">
            <v/>
          </cell>
          <cell r="B21" t="str">
            <v>ABR</v>
          </cell>
          <cell r="C21">
            <v>0.1</v>
          </cell>
          <cell r="D21">
            <v>7.1</v>
          </cell>
        </row>
        <row r="22">
          <cell r="A22" t="str">
            <v/>
          </cell>
          <cell r="B22" t="str">
            <v>MAY</v>
          </cell>
          <cell r="C22">
            <v>-1</v>
          </cell>
          <cell r="D22">
            <v>6.1</v>
          </cell>
        </row>
        <row r="23">
          <cell r="A23" t="str">
            <v/>
          </cell>
          <cell r="B23" t="str">
            <v>JUN</v>
          </cell>
          <cell r="C23">
            <v>-1.6</v>
          </cell>
          <cell r="D23">
            <v>5.2</v>
          </cell>
        </row>
        <row r="24">
          <cell r="A24" t="str">
            <v/>
          </cell>
          <cell r="B24" t="str">
            <v>JUL</v>
          </cell>
          <cell r="C24">
            <v>-1.7</v>
          </cell>
          <cell r="D24">
            <v>4.3</v>
          </cell>
        </row>
        <row r="25">
          <cell r="A25" t="str">
            <v/>
          </cell>
          <cell r="B25" t="str">
            <v>AGO</v>
          </cell>
          <cell r="C25">
            <v>0.5</v>
          </cell>
          <cell r="D25">
            <v>3.4</v>
          </cell>
        </row>
        <row r="26">
          <cell r="A26" t="str">
            <v/>
          </cell>
          <cell r="B26" t="str">
            <v>SEP</v>
          </cell>
          <cell r="C26">
            <v>2</v>
          </cell>
          <cell r="D26">
            <v>2.7</v>
          </cell>
        </row>
        <row r="27">
          <cell r="A27" t="str">
            <v/>
          </cell>
          <cell r="B27" t="str">
            <v>OCT</v>
          </cell>
          <cell r="C27">
            <v>0.8</v>
          </cell>
          <cell r="D27">
            <v>2</v>
          </cell>
        </row>
        <row r="28">
          <cell r="A28" t="str">
            <v/>
          </cell>
          <cell r="B28" t="str">
            <v>NOV</v>
          </cell>
          <cell r="C28">
            <v>3.2</v>
          </cell>
          <cell r="D28">
            <v>1.6</v>
          </cell>
        </row>
        <row r="29">
          <cell r="A29" t="str">
            <v/>
          </cell>
          <cell r="B29" t="str">
            <v>DIC</v>
          </cell>
          <cell r="C29">
            <v>1.1000000000000001</v>
          </cell>
          <cell r="D29">
            <v>1</v>
          </cell>
        </row>
        <row r="30">
          <cell r="A30" t="str">
            <v>2015</v>
          </cell>
          <cell r="B30" t="str">
            <v>ENE</v>
          </cell>
          <cell r="C30">
            <v>0.9</v>
          </cell>
          <cell r="D30">
            <v>0.8</v>
          </cell>
        </row>
        <row r="31">
          <cell r="A31" t="str">
            <v/>
          </cell>
          <cell r="B31" t="str">
            <v>FEB</v>
          </cell>
          <cell r="C31">
            <v>-2.1</v>
          </cell>
          <cell r="D31">
            <v>0.2</v>
          </cell>
        </row>
        <row r="32">
          <cell r="A32" t="str">
            <v/>
          </cell>
          <cell r="B32" t="str">
            <v>MAR</v>
          </cell>
          <cell r="C32">
            <v>0.5</v>
          </cell>
          <cell r="D32">
            <v>0.2</v>
          </cell>
        </row>
        <row r="33">
          <cell r="A33" t="str">
            <v/>
          </cell>
          <cell r="B33" t="str">
            <v>ABR</v>
          </cell>
          <cell r="C33">
            <v>1.7</v>
          </cell>
          <cell r="D33">
            <v>0.4</v>
          </cell>
        </row>
        <row r="34">
          <cell r="A34" t="str">
            <v/>
          </cell>
          <cell r="B34" t="str">
            <v>MAY</v>
          </cell>
          <cell r="C34">
            <v>2.2999999999999998</v>
          </cell>
          <cell r="D34">
            <v>0.6</v>
          </cell>
        </row>
        <row r="35">
          <cell r="A35" t="str">
            <v/>
          </cell>
          <cell r="B35" t="str">
            <v>JUN</v>
          </cell>
          <cell r="C35">
            <v>4.3</v>
          </cell>
          <cell r="D35">
            <v>1.1000000000000001</v>
          </cell>
        </row>
        <row r="36">
          <cell r="A36" t="str">
            <v/>
          </cell>
          <cell r="B36" t="str">
            <v>JUL</v>
          </cell>
          <cell r="C36">
            <v>5.9</v>
          </cell>
          <cell r="D36">
            <v>1.8</v>
          </cell>
        </row>
        <row r="37">
          <cell r="A37" t="str">
            <v/>
          </cell>
          <cell r="B37" t="str">
            <v>AGO</v>
          </cell>
          <cell r="C37">
            <v>3.3</v>
          </cell>
          <cell r="D37">
            <v>2</v>
          </cell>
        </row>
        <row r="38">
          <cell r="A38" t="str">
            <v/>
          </cell>
          <cell r="B38" t="str">
            <v>SEP</v>
          </cell>
          <cell r="C38">
            <v>3.7</v>
          </cell>
          <cell r="D38">
            <v>2.1</v>
          </cell>
        </row>
        <row r="39">
          <cell r="A39" t="str">
            <v/>
          </cell>
          <cell r="B39" t="str">
            <v>OCT</v>
          </cell>
          <cell r="C39">
            <v>4.8</v>
          </cell>
          <cell r="D39">
            <v>2.5</v>
          </cell>
        </row>
        <row r="40">
          <cell r="A40" t="str">
            <v/>
          </cell>
          <cell r="B40" t="str">
            <v>NOV</v>
          </cell>
          <cell r="C40">
            <v>4.0999999999999996</v>
          </cell>
          <cell r="D40">
            <v>2.5</v>
          </cell>
        </row>
        <row r="41">
          <cell r="A41" t="str">
            <v/>
          </cell>
          <cell r="B41" t="str">
            <v>DIC</v>
          </cell>
          <cell r="C41">
            <v>6.8</v>
          </cell>
          <cell r="D41">
            <v>3</v>
          </cell>
        </row>
        <row r="42">
          <cell r="A42" t="str">
            <v>2016</v>
          </cell>
          <cell r="B42" t="str">
            <v>ENE</v>
          </cell>
          <cell r="C42">
            <v>3.7</v>
          </cell>
          <cell r="D42">
            <v>3.2</v>
          </cell>
        </row>
        <row r="43">
          <cell r="A43" t="str">
            <v/>
          </cell>
          <cell r="B43" t="str">
            <v>FEB</v>
          </cell>
          <cell r="C43">
            <v>6.6</v>
          </cell>
          <cell r="D43">
            <v>4</v>
          </cell>
        </row>
        <row r="44">
          <cell r="A44" t="str">
            <v/>
          </cell>
          <cell r="B44" t="str">
            <v>MAR</v>
          </cell>
          <cell r="C44">
            <v>6.5</v>
          </cell>
          <cell r="D44">
            <v>4.5</v>
          </cell>
        </row>
        <row r="45">
          <cell r="A45" t="str">
            <v/>
          </cell>
          <cell r="B45" t="str">
            <v>ABR</v>
          </cell>
          <cell r="C45">
            <v>6.6</v>
          </cell>
          <cell r="D45">
            <v>4.9000000000000004</v>
          </cell>
        </row>
        <row r="46">
          <cell r="A46" t="str">
            <v/>
          </cell>
          <cell r="B46" t="str">
            <v>MAY</v>
          </cell>
          <cell r="C46">
            <v>5</v>
          </cell>
          <cell r="D46">
            <v>5.0999999999999996</v>
          </cell>
        </row>
        <row r="47">
          <cell r="A47" t="str">
            <v/>
          </cell>
          <cell r="B47" t="str">
            <v>JUN</v>
          </cell>
          <cell r="C47">
            <v>5.5</v>
          </cell>
          <cell r="D47">
            <v>5.2</v>
          </cell>
        </row>
        <row r="48">
          <cell r="A48" t="str">
            <v/>
          </cell>
          <cell r="B48" t="str">
            <v>JUL</v>
          </cell>
          <cell r="C48">
            <v>4.5999999999999996</v>
          </cell>
          <cell r="D48">
            <v>5.0999999999999996</v>
          </cell>
        </row>
        <row r="49">
          <cell r="A49" t="str">
            <v/>
          </cell>
          <cell r="B49" t="str">
            <v>AGO</v>
          </cell>
          <cell r="C49">
            <v>8.4</v>
          </cell>
          <cell r="D49">
            <v>5.5</v>
          </cell>
        </row>
        <row r="50">
          <cell r="A50" t="str">
            <v/>
          </cell>
          <cell r="B50" t="str">
            <v>SEP</v>
          </cell>
          <cell r="C50">
            <v>9.3000000000000007</v>
          </cell>
          <cell r="D50">
            <v>6</v>
          </cell>
        </row>
        <row r="51">
          <cell r="A51" t="str">
            <v/>
          </cell>
          <cell r="B51" t="str">
            <v>OCT</v>
          </cell>
          <cell r="C51">
            <v>12.2</v>
          </cell>
          <cell r="D51">
            <v>6.6</v>
          </cell>
        </row>
        <row r="52">
          <cell r="A52" t="str">
            <v/>
          </cell>
          <cell r="B52" t="str">
            <v>NOV</v>
          </cell>
          <cell r="C52">
            <v>13.2</v>
          </cell>
          <cell r="D52">
            <v>7.4</v>
          </cell>
        </row>
        <row r="53">
          <cell r="A53" t="str">
            <v/>
          </cell>
          <cell r="B53" t="str">
            <v>DIC</v>
          </cell>
          <cell r="C53">
            <v>13.1</v>
          </cell>
          <cell r="D53">
            <v>7.9</v>
          </cell>
        </row>
        <row r="54">
          <cell r="A54" t="str">
            <v>2017</v>
          </cell>
          <cell r="B54" t="str">
            <v>ENE</v>
          </cell>
          <cell r="C54">
            <v>15.9</v>
          </cell>
          <cell r="D54">
            <v>8.9</v>
          </cell>
        </row>
        <row r="55">
          <cell r="A55" t="str">
            <v/>
          </cell>
          <cell r="B55" t="str">
            <v>FEB</v>
          </cell>
          <cell r="C55">
            <v>14.6</v>
          </cell>
          <cell r="D55">
            <v>9.6</v>
          </cell>
        </row>
        <row r="56">
          <cell r="A56" t="str">
            <v/>
          </cell>
          <cell r="B56" t="str">
            <v>MAR</v>
          </cell>
          <cell r="C56">
            <v>16.8</v>
          </cell>
          <cell r="D56">
            <v>10.5</v>
          </cell>
        </row>
        <row r="57">
          <cell r="A57" t="str">
            <v/>
          </cell>
          <cell r="B57" t="str">
            <v>ABR</v>
          </cell>
          <cell r="C57">
            <v>15.1</v>
          </cell>
          <cell r="D57">
            <v>11.2</v>
          </cell>
        </row>
        <row r="58">
          <cell r="A58" t="str">
            <v/>
          </cell>
          <cell r="B58" t="str">
            <v>MAY</v>
          </cell>
          <cell r="C58">
            <v>14.7</v>
          </cell>
          <cell r="D58">
            <v>12</v>
          </cell>
        </row>
        <row r="59">
          <cell r="A59" t="str">
            <v/>
          </cell>
          <cell r="B59" t="str">
            <v>JUN</v>
          </cell>
          <cell r="C59">
            <v>12.9</v>
          </cell>
          <cell r="D59">
            <v>12.6</v>
          </cell>
        </row>
        <row r="60">
          <cell r="A60" t="str">
            <v/>
          </cell>
          <cell r="B60" t="str">
            <v>JUL</v>
          </cell>
          <cell r="C60">
            <v>14.9</v>
          </cell>
          <cell r="D60">
            <v>13.4</v>
          </cell>
        </row>
        <row r="61">
          <cell r="A61" t="str">
            <v/>
          </cell>
          <cell r="B61" t="str">
            <v>AGO</v>
          </cell>
          <cell r="C61">
            <v>11.3</v>
          </cell>
          <cell r="D61">
            <v>13.7</v>
          </cell>
        </row>
        <row r="62">
          <cell r="A62" t="str">
            <v/>
          </cell>
          <cell r="B62" t="str">
            <v>SEP</v>
          </cell>
          <cell r="C62">
            <v>9.9</v>
          </cell>
          <cell r="D62">
            <v>13.7</v>
          </cell>
        </row>
        <row r="63">
          <cell r="A63" t="str">
            <v/>
          </cell>
          <cell r="B63" t="str">
            <v>OCT</v>
          </cell>
          <cell r="C63">
            <v>7.9</v>
          </cell>
          <cell r="D63">
            <v>13.4</v>
          </cell>
        </row>
        <row r="64">
          <cell r="A64" t="str">
            <v/>
          </cell>
          <cell r="B64" t="str">
            <v>NOV</v>
          </cell>
          <cell r="C64">
            <v>6.7</v>
          </cell>
          <cell r="D64">
            <v>12.8</v>
          </cell>
        </row>
        <row r="65">
          <cell r="A65" t="str">
            <v/>
          </cell>
          <cell r="B65" t="str">
            <v>DIC</v>
          </cell>
          <cell r="C65">
            <v>7</v>
          </cell>
          <cell r="D65">
            <v>12.3</v>
          </cell>
        </row>
        <row r="66">
          <cell r="A66" t="str">
            <v>2018</v>
          </cell>
          <cell r="B66" t="str">
            <v>ENE</v>
          </cell>
          <cell r="C66">
            <v>5.6</v>
          </cell>
          <cell r="D66">
            <v>11.5</v>
          </cell>
        </row>
        <row r="67">
          <cell r="A67" t="str">
            <v/>
          </cell>
          <cell r="B67" t="str">
            <v>FEB</v>
          </cell>
          <cell r="C67">
            <v>6</v>
          </cell>
          <cell r="D67">
            <v>10.7</v>
          </cell>
        </row>
        <row r="68">
          <cell r="A68" t="str">
            <v/>
          </cell>
          <cell r="B68" t="str">
            <v>MAR</v>
          </cell>
          <cell r="C68">
            <v>3.7</v>
          </cell>
          <cell r="D68">
            <v>9.6</v>
          </cell>
        </row>
        <row r="69">
          <cell r="A69" t="str">
            <v/>
          </cell>
          <cell r="B69" t="str">
            <v>ABR</v>
          </cell>
          <cell r="C69">
            <v>5.0999999999999996</v>
          </cell>
          <cell r="D69">
            <v>8.8000000000000007</v>
          </cell>
        </row>
        <row r="70">
          <cell r="A70" t="str">
            <v/>
          </cell>
          <cell r="B70" t="str">
            <v>MAY</v>
          </cell>
          <cell r="C70">
            <v>7.9</v>
          </cell>
          <cell r="D70">
            <v>8.1999999999999993</v>
          </cell>
        </row>
        <row r="71">
          <cell r="A71" t="str">
            <v/>
          </cell>
          <cell r="B71" t="str">
            <v>JUN</v>
          </cell>
          <cell r="C71">
            <v>8.6999999999999993</v>
          </cell>
          <cell r="D71">
            <v>7.9</v>
          </cell>
        </row>
        <row r="72">
          <cell r="A72" t="str">
            <v/>
          </cell>
          <cell r="B72" t="str">
            <v>JUL</v>
          </cell>
          <cell r="C72">
            <v>9.4</v>
          </cell>
          <cell r="D72">
            <v>7.4</v>
          </cell>
        </row>
        <row r="73">
          <cell r="A73" t="str">
            <v/>
          </cell>
          <cell r="B73" t="str">
            <v>AGO</v>
          </cell>
          <cell r="C73">
            <v>11.2</v>
          </cell>
          <cell r="D73">
            <v>7.4</v>
          </cell>
        </row>
        <row r="74">
          <cell r="A74" t="str">
            <v/>
          </cell>
          <cell r="B74" t="str">
            <v>SEP</v>
          </cell>
          <cell r="C74">
            <v>11.9</v>
          </cell>
          <cell r="D74">
            <v>7.6</v>
          </cell>
        </row>
        <row r="75">
          <cell r="A75" t="str">
            <v/>
          </cell>
          <cell r="B75" t="str">
            <v>OCT</v>
          </cell>
          <cell r="C75">
            <v>10.8</v>
          </cell>
          <cell r="D75">
            <v>7.8</v>
          </cell>
        </row>
        <row r="76">
          <cell r="A76" t="str">
            <v/>
          </cell>
          <cell r="B76" t="str">
            <v>NOV</v>
          </cell>
          <cell r="C76">
            <v>9.8000000000000007</v>
          </cell>
          <cell r="D76">
            <v>8.1</v>
          </cell>
        </row>
        <row r="77">
          <cell r="A77" t="str">
            <v/>
          </cell>
          <cell r="B77" t="str">
            <v>DIC</v>
          </cell>
          <cell r="C77">
            <v>8.9</v>
          </cell>
          <cell r="D77">
            <v>8.1999999999999993</v>
          </cell>
        </row>
        <row r="78">
          <cell r="A78" t="str">
            <v>2019</v>
          </cell>
          <cell r="B78" t="str">
            <v>ENE</v>
          </cell>
          <cell r="C78">
            <v>11.4</v>
          </cell>
          <cell r="D78">
            <v>8.6999999999999993</v>
          </cell>
        </row>
        <row r="79">
          <cell r="A79" t="str">
            <v/>
          </cell>
          <cell r="B79" t="str">
            <v>FEB</v>
          </cell>
          <cell r="C79">
            <v>11.7</v>
          </cell>
          <cell r="D79">
            <v>9.1999999999999993</v>
          </cell>
        </row>
        <row r="80">
          <cell r="A80" t="str">
            <v/>
          </cell>
          <cell r="B80" t="str">
            <v>MAR</v>
          </cell>
          <cell r="C80">
            <v>12.7</v>
          </cell>
          <cell r="D80">
            <v>10</v>
          </cell>
        </row>
        <row r="81">
          <cell r="A81" t="str">
            <v/>
          </cell>
          <cell r="B81" t="str">
            <v>ABR</v>
          </cell>
          <cell r="C81">
            <v>14.2</v>
          </cell>
          <cell r="D81">
            <v>10.7</v>
          </cell>
        </row>
        <row r="82">
          <cell r="A82" t="str">
            <v/>
          </cell>
          <cell r="B82" t="str">
            <v>MAY</v>
          </cell>
          <cell r="C82">
            <v>12.6</v>
          </cell>
          <cell r="D82">
            <v>11.1</v>
          </cell>
        </row>
        <row r="83">
          <cell r="A83" t="str">
            <v/>
          </cell>
          <cell r="B83" t="str">
            <v>JUN</v>
          </cell>
          <cell r="C83">
            <v>11.8</v>
          </cell>
          <cell r="D83">
            <v>11.4</v>
          </cell>
        </row>
        <row r="84">
          <cell r="A84" t="str">
            <v/>
          </cell>
          <cell r="B84" t="str">
            <v>JUL</v>
          </cell>
          <cell r="C84">
            <v>9.8000000000000007</v>
          </cell>
          <cell r="D84">
            <v>11.4</v>
          </cell>
        </row>
        <row r="85">
          <cell r="A85" t="str">
            <v/>
          </cell>
          <cell r="B85" t="str">
            <v>AGO</v>
          </cell>
          <cell r="C85">
            <v>7</v>
          </cell>
          <cell r="D85">
            <v>11.1</v>
          </cell>
        </row>
        <row r="86">
          <cell r="A86" t="str">
            <v/>
          </cell>
          <cell r="B86" t="str">
            <v>SEP</v>
          </cell>
          <cell r="C86">
            <v>7.1</v>
          </cell>
          <cell r="D86">
            <v>10.7</v>
          </cell>
        </row>
        <row r="87">
          <cell r="A87" t="str">
            <v/>
          </cell>
          <cell r="B87" t="str">
            <v>OCT</v>
          </cell>
          <cell r="C87">
            <v>6.6</v>
          </cell>
          <cell r="D87">
            <v>10.3</v>
          </cell>
        </row>
        <row r="88">
          <cell r="A88" t="str">
            <v/>
          </cell>
          <cell r="B88" t="str">
            <v>NOV</v>
          </cell>
          <cell r="C88">
            <v>5.3</v>
          </cell>
          <cell r="D88">
            <v>9.9</v>
          </cell>
        </row>
        <row r="89">
          <cell r="A89" t="str">
            <v/>
          </cell>
          <cell r="B89" t="str">
            <v>DIC</v>
          </cell>
          <cell r="C89">
            <v>5.3</v>
          </cell>
          <cell r="D89">
            <v>9.6</v>
          </cell>
        </row>
        <row r="90">
          <cell r="A90" t="str">
            <v>2020</v>
          </cell>
          <cell r="B90" t="str">
            <v>ENE</v>
          </cell>
          <cell r="C90">
            <v>2.6</v>
          </cell>
          <cell r="D90">
            <v>8.9</v>
          </cell>
        </row>
        <row r="91">
          <cell r="A91" t="str">
            <v/>
          </cell>
          <cell r="B91" t="str">
            <v>FEB</v>
          </cell>
          <cell r="C91">
            <v>2.7</v>
          </cell>
          <cell r="D91">
            <v>8.1999999999999993</v>
          </cell>
        </row>
        <row r="92">
          <cell r="A92" t="str">
            <v/>
          </cell>
          <cell r="B92" t="str">
            <v>MAR</v>
          </cell>
          <cell r="C92">
            <v>2.8</v>
          </cell>
          <cell r="D92">
            <v>7.3</v>
          </cell>
        </row>
        <row r="93">
          <cell r="A93" t="str">
            <v/>
          </cell>
          <cell r="B93" t="str">
            <v>ABR</v>
          </cell>
          <cell r="C93">
            <v>-2.1</v>
          </cell>
          <cell r="D93">
            <v>6</v>
          </cell>
        </row>
        <row r="94">
          <cell r="A94" t="str">
            <v/>
          </cell>
          <cell r="B94" t="str">
            <v>MAY</v>
          </cell>
          <cell r="C94">
            <v>-4.8</v>
          </cell>
          <cell r="D94">
            <v>4.5</v>
          </cell>
        </row>
        <row r="95">
          <cell r="A95" t="str">
            <v/>
          </cell>
          <cell r="B95" t="str">
            <v>JUN</v>
          </cell>
          <cell r="C95">
            <v>-4.7</v>
          </cell>
          <cell r="D95">
            <v>3.2</v>
          </cell>
        </row>
        <row r="96">
          <cell r="A96" t="str">
            <v/>
          </cell>
          <cell r="B96" t="str">
            <v>JUL</v>
          </cell>
          <cell r="C96">
            <v>-6</v>
          </cell>
          <cell r="D96">
            <v>1.8</v>
          </cell>
        </row>
        <row r="97">
          <cell r="A97" t="str">
            <v/>
          </cell>
          <cell r="B97" t="str">
            <v>AGO</v>
          </cell>
          <cell r="C97">
            <v>-4.5999999999999996</v>
          </cell>
          <cell r="D97">
            <v>0.9</v>
          </cell>
        </row>
        <row r="98">
          <cell r="A98" t="str">
            <v/>
          </cell>
          <cell r="B98" t="str">
            <v>SEP</v>
          </cell>
          <cell r="C98">
            <v>-5.0999999999999996</v>
          </cell>
          <cell r="D98">
            <v>-0.2</v>
          </cell>
        </row>
        <row r="99">
          <cell r="A99" t="str">
            <v/>
          </cell>
          <cell r="B99" t="str">
            <v>OCT</v>
          </cell>
          <cell r="C99">
            <v>-5.6</v>
          </cell>
          <cell r="D99">
            <v>-1.2</v>
          </cell>
        </row>
        <row r="100">
          <cell r="A100" t="str">
            <v/>
          </cell>
          <cell r="B100" t="str">
            <v>NOV</v>
          </cell>
          <cell r="C100">
            <v>-3.4</v>
          </cell>
          <cell r="D100">
            <v>-1.9</v>
          </cell>
        </row>
        <row r="101">
          <cell r="A101" t="str">
            <v/>
          </cell>
          <cell r="B101" t="str">
            <v>DIC</v>
          </cell>
          <cell r="C101">
            <v>-2.6</v>
          </cell>
          <cell r="D101">
            <v>-2.6</v>
          </cell>
        </row>
        <row r="102">
          <cell r="A102" t="str">
            <v>2021</v>
          </cell>
          <cell r="B102" t="str">
            <v>ENE</v>
          </cell>
          <cell r="C102">
            <v>0</v>
          </cell>
          <cell r="D102">
            <v>-2.8</v>
          </cell>
        </row>
      </sheetData>
      <sheetData sheetId="7">
        <row r="6">
          <cell r="A6" t="str">
            <v>Michoacán</v>
          </cell>
          <cell r="B6">
            <v>0.2</v>
          </cell>
        </row>
        <row r="7">
          <cell r="A7" t="str">
            <v>Veracruz</v>
          </cell>
          <cell r="B7">
            <v>0.6</v>
          </cell>
        </row>
        <row r="8">
          <cell r="A8" t="str">
            <v>Yucatán</v>
          </cell>
          <cell r="B8">
            <v>0.7</v>
          </cell>
        </row>
        <row r="9">
          <cell r="A9" t="str">
            <v>Ciudad de México</v>
          </cell>
          <cell r="B9">
            <v>1.1000000000000001</v>
          </cell>
        </row>
        <row r="10">
          <cell r="A10" t="str">
            <v>Sinaloa</v>
          </cell>
          <cell r="B10">
            <v>1.4</v>
          </cell>
        </row>
        <row r="11">
          <cell r="A11" t="str">
            <v>Durango</v>
          </cell>
          <cell r="B11">
            <v>1.5</v>
          </cell>
        </row>
        <row r="12">
          <cell r="A12" t="str">
            <v>Aguascalientes</v>
          </cell>
          <cell r="B12">
            <v>2</v>
          </cell>
        </row>
        <row r="13">
          <cell r="A13" t="str">
            <v>Puebla</v>
          </cell>
          <cell r="B13">
            <v>2.5</v>
          </cell>
        </row>
        <row r="14">
          <cell r="A14" t="str">
            <v>San Luis Potosí</v>
          </cell>
          <cell r="B14">
            <v>2.9</v>
          </cell>
        </row>
        <row r="15">
          <cell r="A15" t="str">
            <v>Querétaro</v>
          </cell>
          <cell r="B15">
            <v>3.4</v>
          </cell>
        </row>
        <row r="16">
          <cell r="A16" t="str">
            <v>Estado de México</v>
          </cell>
          <cell r="B16">
            <v>4.4000000000000004</v>
          </cell>
        </row>
        <row r="17">
          <cell r="A17" t="str">
            <v>Guanajuato</v>
          </cell>
          <cell r="B17">
            <v>5.9</v>
          </cell>
        </row>
        <row r="18">
          <cell r="A18" t="str">
            <v>Sonora</v>
          </cell>
          <cell r="B18">
            <v>6.1</v>
          </cell>
        </row>
        <row r="19">
          <cell r="A19" t="str">
            <v>Jalisco</v>
          </cell>
          <cell r="B19">
            <v>6.6</v>
          </cell>
        </row>
        <row r="20">
          <cell r="A20" t="str">
            <v>Tamaulipas</v>
          </cell>
          <cell r="B20">
            <v>8.5</v>
          </cell>
        </row>
        <row r="21">
          <cell r="A21" t="str">
            <v>Coahuila</v>
          </cell>
          <cell r="B21">
            <v>8.9</v>
          </cell>
        </row>
        <row r="22">
          <cell r="A22" t="str">
            <v>Nuevo León</v>
          </cell>
          <cell r="B22">
            <v>9.9</v>
          </cell>
        </row>
        <row r="23">
          <cell r="A23" t="str">
            <v>Baja California</v>
          </cell>
          <cell r="B23">
            <v>13.1</v>
          </cell>
        </row>
        <row r="24">
          <cell r="A24" t="str">
            <v>Chihuahua</v>
          </cell>
          <cell r="B24">
            <v>14</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1"/>
      <sheetName val="Rank_Ingreso_Mayor"/>
      <sheetName val="Rank_Personal_Mayor"/>
      <sheetName val="Rank_Ingreso_Menor"/>
      <sheetName val="Rank_Personal_Menor"/>
    </sheetNames>
    <sheetDataSet>
      <sheetData sheetId="0" refreshError="1"/>
      <sheetData sheetId="1">
        <row r="7">
          <cell r="B7" t="str">
            <v>Quintana Roo</v>
          </cell>
          <cell r="C7">
            <v>-19.756915090864752</v>
          </cell>
        </row>
        <row r="8">
          <cell r="B8" t="str">
            <v>Baja California Sur</v>
          </cell>
          <cell r="C8">
            <v>-16.248322073659978</v>
          </cell>
        </row>
        <row r="9">
          <cell r="B9" t="str">
            <v>Campeche</v>
          </cell>
          <cell r="C9">
            <v>-16.150357275345595</v>
          </cell>
        </row>
        <row r="10">
          <cell r="B10" t="str">
            <v>Sinaloa</v>
          </cell>
          <cell r="C10">
            <v>-12.064095740194398</v>
          </cell>
        </row>
        <row r="11">
          <cell r="B11" t="str">
            <v>Colima</v>
          </cell>
          <cell r="C11">
            <v>-10.256761918003178</v>
          </cell>
        </row>
        <row r="12">
          <cell r="B12" t="str">
            <v>Veracruz</v>
          </cell>
          <cell r="C12">
            <v>-10.176208560236336</v>
          </cell>
        </row>
        <row r="13">
          <cell r="B13" t="str">
            <v>Puebla</v>
          </cell>
          <cell r="C13">
            <v>-9.969727373984842</v>
          </cell>
        </row>
        <row r="14">
          <cell r="B14" t="str">
            <v>Oaxaca</v>
          </cell>
          <cell r="C14">
            <v>-9.6820104858298706</v>
          </cell>
        </row>
        <row r="15">
          <cell r="B15" t="str">
            <v>Guanajuato</v>
          </cell>
          <cell r="C15">
            <v>-9.3702992072827076</v>
          </cell>
        </row>
        <row r="16">
          <cell r="B16" t="str">
            <v>Querétaro</v>
          </cell>
          <cell r="C16">
            <v>-8.7916125284108553</v>
          </cell>
        </row>
        <row r="17">
          <cell r="B17" t="str">
            <v>Nayarit</v>
          </cell>
          <cell r="C17">
            <v>-8.1394237494122557</v>
          </cell>
        </row>
        <row r="18">
          <cell r="B18" t="str">
            <v>Michoacán</v>
          </cell>
          <cell r="C18">
            <v>-7.5865562001967524</v>
          </cell>
        </row>
        <row r="19">
          <cell r="B19" t="str">
            <v>Sonora</v>
          </cell>
          <cell r="C19">
            <v>-7.4151301911311318</v>
          </cell>
        </row>
        <row r="20">
          <cell r="B20" t="str">
            <v>Ciudad de México</v>
          </cell>
          <cell r="C20">
            <v>-6.8745460543405832</v>
          </cell>
        </row>
        <row r="21">
          <cell r="B21" t="str">
            <v>Aguascalientes</v>
          </cell>
          <cell r="C21">
            <v>-5.381041953022649</v>
          </cell>
        </row>
        <row r="22">
          <cell r="B22" t="str">
            <v>Nacional</v>
          </cell>
          <cell r="C22">
            <v>-4.4658264675376014</v>
          </cell>
        </row>
        <row r="23">
          <cell r="B23" t="str">
            <v>Coahuila</v>
          </cell>
          <cell r="C23">
            <v>-3.7586367466789192</v>
          </cell>
        </row>
        <row r="24">
          <cell r="B24" t="str">
            <v>Nuevo León</v>
          </cell>
          <cell r="C24">
            <v>-3.6637527867366142</v>
          </cell>
        </row>
        <row r="25">
          <cell r="B25" t="str">
            <v>Tabasco</v>
          </cell>
          <cell r="C25">
            <v>-3.3102211741452399</v>
          </cell>
        </row>
        <row r="26">
          <cell r="B26" t="str">
            <v>Zacatecas</v>
          </cell>
          <cell r="C26">
            <v>-2.7630381965364252</v>
          </cell>
        </row>
        <row r="27">
          <cell r="B27" t="str">
            <v>Guerrero</v>
          </cell>
          <cell r="C27">
            <v>-2.4181377649964118</v>
          </cell>
        </row>
        <row r="28">
          <cell r="B28" t="str">
            <v>Yucatán</v>
          </cell>
          <cell r="C28">
            <v>-1.7871107447543029</v>
          </cell>
        </row>
        <row r="29">
          <cell r="B29" t="str">
            <v>Morelos</v>
          </cell>
          <cell r="C29">
            <v>0.11412731706765247</v>
          </cell>
        </row>
        <row r="30">
          <cell r="B30" t="str">
            <v>Chiapas</v>
          </cell>
          <cell r="C30">
            <v>0.46712514186665793</v>
          </cell>
        </row>
        <row r="31">
          <cell r="B31" t="str">
            <v>Jalisco</v>
          </cell>
          <cell r="C31">
            <v>1.2498205855108218</v>
          </cell>
        </row>
        <row r="32">
          <cell r="B32" t="str">
            <v>Baja California</v>
          </cell>
          <cell r="C32">
            <v>3.7861629269966635</v>
          </cell>
        </row>
        <row r="33">
          <cell r="B33" t="str">
            <v>Chihuahua</v>
          </cell>
          <cell r="C33">
            <v>4.4568530572844933</v>
          </cell>
        </row>
        <row r="34">
          <cell r="B34" t="str">
            <v>Durango</v>
          </cell>
          <cell r="C34">
            <v>4.6709994849869911</v>
          </cell>
        </row>
        <row r="35">
          <cell r="B35" t="str">
            <v>Tamaulipas</v>
          </cell>
          <cell r="C35">
            <v>6.1915516578322629</v>
          </cell>
        </row>
        <row r="36">
          <cell r="B36" t="str">
            <v>San Luis Potosí</v>
          </cell>
          <cell r="C36">
            <v>7.2882623297113218</v>
          </cell>
        </row>
        <row r="37">
          <cell r="B37" t="str">
            <v>Hidalgo</v>
          </cell>
          <cell r="C37">
            <v>10.79012922982813</v>
          </cell>
        </row>
        <row r="38">
          <cell r="B38" t="str">
            <v>Estado de México</v>
          </cell>
          <cell r="C38">
            <v>14.353813934871077</v>
          </cell>
        </row>
        <row r="39">
          <cell r="B39" t="str">
            <v>Tlaxcala</v>
          </cell>
          <cell r="C39">
            <v>15.081280575825309</v>
          </cell>
        </row>
      </sheetData>
      <sheetData sheetId="2">
        <row r="7">
          <cell r="B7" t="str">
            <v>Campeche</v>
          </cell>
          <cell r="C7">
            <v>-10.899167938105046</v>
          </cell>
        </row>
        <row r="8">
          <cell r="B8" t="str">
            <v>Quintana Roo</v>
          </cell>
          <cell r="C8">
            <v>-8.9550804934244983</v>
          </cell>
        </row>
        <row r="9">
          <cell r="B9" t="str">
            <v>Hidalgo</v>
          </cell>
          <cell r="C9">
            <v>-6.3342595782886519</v>
          </cell>
        </row>
        <row r="10">
          <cell r="B10" t="str">
            <v>Ciudad de México</v>
          </cell>
          <cell r="C10">
            <v>-5.0494532360096027</v>
          </cell>
        </row>
        <row r="11">
          <cell r="B11" t="str">
            <v>Chiapas</v>
          </cell>
          <cell r="C11">
            <v>-4.946393267751052</v>
          </cell>
        </row>
        <row r="12">
          <cell r="B12" t="str">
            <v>Jalisco</v>
          </cell>
          <cell r="C12">
            <v>-3.9324986912061504</v>
          </cell>
        </row>
        <row r="13">
          <cell r="B13" t="str">
            <v>Morelos</v>
          </cell>
          <cell r="C13">
            <v>-3.8062184000930732</v>
          </cell>
        </row>
        <row r="14">
          <cell r="B14" t="str">
            <v>Nuevo León</v>
          </cell>
          <cell r="C14">
            <v>-3.3873987814081534</v>
          </cell>
        </row>
        <row r="15">
          <cell r="B15" t="str">
            <v>Yucatán</v>
          </cell>
          <cell r="C15">
            <v>-3.2544233059745591</v>
          </cell>
        </row>
        <row r="16">
          <cell r="B16" t="str">
            <v>Guanajuato</v>
          </cell>
          <cell r="C16">
            <v>-3.0727009277678867</v>
          </cell>
        </row>
        <row r="17">
          <cell r="B17" t="str">
            <v>Chihuahua</v>
          </cell>
          <cell r="C17">
            <v>-2.5022962051888848</v>
          </cell>
        </row>
        <row r="18">
          <cell r="B18" t="str">
            <v>Nacional</v>
          </cell>
          <cell r="C18">
            <v>-2.249015186463835</v>
          </cell>
        </row>
        <row r="19">
          <cell r="B19" t="str">
            <v>Veracruz</v>
          </cell>
          <cell r="C19">
            <v>-2.2065675291232139</v>
          </cell>
        </row>
        <row r="20">
          <cell r="B20" t="str">
            <v>Puebla</v>
          </cell>
          <cell r="C20">
            <v>-1.8849080538983809</v>
          </cell>
        </row>
        <row r="21">
          <cell r="B21" t="str">
            <v>Sinaloa</v>
          </cell>
          <cell r="C21">
            <v>-1.1594586421521731</v>
          </cell>
        </row>
        <row r="22">
          <cell r="B22" t="str">
            <v>Baja California</v>
          </cell>
          <cell r="C22">
            <v>-1.0215324463941551</v>
          </cell>
        </row>
        <row r="23">
          <cell r="B23" t="str">
            <v>México</v>
          </cell>
          <cell r="C23">
            <v>-1.0107132437745163</v>
          </cell>
        </row>
        <row r="24">
          <cell r="B24" t="str">
            <v>Baja California Sur</v>
          </cell>
          <cell r="C24">
            <v>-0.87988969746924472</v>
          </cell>
        </row>
        <row r="25">
          <cell r="B25" t="str">
            <v>Guerrero</v>
          </cell>
          <cell r="C25">
            <v>-0.71761351374943094</v>
          </cell>
        </row>
        <row r="26">
          <cell r="B26" t="str">
            <v>Sonora</v>
          </cell>
          <cell r="C26">
            <v>-0.3388153255895488</v>
          </cell>
        </row>
        <row r="27">
          <cell r="B27" t="str">
            <v>Tabasco</v>
          </cell>
          <cell r="C27">
            <v>-0.10761283617418045</v>
          </cell>
        </row>
        <row r="28">
          <cell r="B28" t="str">
            <v>Coahuila</v>
          </cell>
          <cell r="C28">
            <v>0.38668607222796147</v>
          </cell>
        </row>
        <row r="29">
          <cell r="B29" t="str">
            <v>Tamaulipas</v>
          </cell>
          <cell r="C29">
            <v>1.3769276505624228</v>
          </cell>
        </row>
        <row r="30">
          <cell r="B30" t="str">
            <v>Oaxaca</v>
          </cell>
          <cell r="C30">
            <v>1.4323570066032441</v>
          </cell>
        </row>
        <row r="31">
          <cell r="B31" t="str">
            <v>Durango</v>
          </cell>
          <cell r="C31">
            <v>1.5473522710062182</v>
          </cell>
        </row>
        <row r="32">
          <cell r="B32" t="str">
            <v>Querétaro</v>
          </cell>
          <cell r="C32">
            <v>1.5484075115417024</v>
          </cell>
        </row>
        <row r="33">
          <cell r="B33" t="str">
            <v>Michoacán</v>
          </cell>
          <cell r="C33">
            <v>1.6735206083264949</v>
          </cell>
        </row>
        <row r="34">
          <cell r="B34" t="str">
            <v>Tlaxcala</v>
          </cell>
          <cell r="C34">
            <v>2.0544903837014319</v>
          </cell>
        </row>
        <row r="35">
          <cell r="B35" t="str">
            <v>Colima</v>
          </cell>
          <cell r="C35">
            <v>4.2681723600071617</v>
          </cell>
        </row>
        <row r="36">
          <cell r="B36" t="str">
            <v>Zacatecas</v>
          </cell>
          <cell r="C36">
            <v>4.4921044515762132</v>
          </cell>
        </row>
        <row r="37">
          <cell r="B37" t="str">
            <v>Aguascalientes</v>
          </cell>
          <cell r="C37">
            <v>4.5364891004425614</v>
          </cell>
        </row>
        <row r="38">
          <cell r="B38" t="str">
            <v>San Luis Potosí</v>
          </cell>
          <cell r="C38">
            <v>4.8393301105003346</v>
          </cell>
        </row>
        <row r="39">
          <cell r="B39" t="str">
            <v>Nayarit</v>
          </cell>
          <cell r="C39">
            <v>8.4547777309142038</v>
          </cell>
        </row>
      </sheetData>
      <sheetData sheetId="3">
        <row r="7">
          <cell r="B7" t="str">
            <v>Ciudad de México</v>
          </cell>
          <cell r="C7">
            <v>-17.383785862203919</v>
          </cell>
        </row>
        <row r="8">
          <cell r="B8" t="str">
            <v>Quintana Roo</v>
          </cell>
          <cell r="C8">
            <v>-15.729300865861545</v>
          </cell>
        </row>
        <row r="9">
          <cell r="B9" t="str">
            <v>Hidalgo</v>
          </cell>
          <cell r="C9">
            <v>-15.249456091258986</v>
          </cell>
        </row>
        <row r="10">
          <cell r="B10" t="str">
            <v>Puebla</v>
          </cell>
          <cell r="C10">
            <v>-15.205801690211182</v>
          </cell>
        </row>
        <row r="11">
          <cell r="B11" t="str">
            <v>Querétaro</v>
          </cell>
          <cell r="C11">
            <v>-13.828425249297929</v>
          </cell>
        </row>
        <row r="12">
          <cell r="B12" t="str">
            <v>Michoacán de Ocampo</v>
          </cell>
          <cell r="C12">
            <v>-9.1566301985492764</v>
          </cell>
        </row>
        <row r="13">
          <cell r="B13" t="str">
            <v>San Luis Potosí</v>
          </cell>
          <cell r="C13">
            <v>-8.5918981480029561</v>
          </cell>
        </row>
        <row r="14">
          <cell r="B14" t="str">
            <v>Estado de México</v>
          </cell>
          <cell r="C14">
            <v>-8.4720415121767445</v>
          </cell>
        </row>
        <row r="15">
          <cell r="B15" t="str">
            <v>Baja California Sur</v>
          </cell>
          <cell r="C15">
            <v>-8.18634665701099</v>
          </cell>
        </row>
        <row r="16">
          <cell r="B16" t="str">
            <v>Tabasco</v>
          </cell>
          <cell r="C16">
            <v>-8.0862905934452485</v>
          </cell>
        </row>
        <row r="17">
          <cell r="B17" t="str">
            <v>Nacional</v>
          </cell>
          <cell r="C17">
            <v>-7.5658333315305191</v>
          </cell>
        </row>
        <row r="18">
          <cell r="B18" t="str">
            <v>Yucatán</v>
          </cell>
          <cell r="C18">
            <v>-7.3713890222056833</v>
          </cell>
        </row>
        <row r="19">
          <cell r="B19" t="str">
            <v>Nuevo León</v>
          </cell>
          <cell r="C19">
            <v>-6.9652487029631196</v>
          </cell>
        </row>
        <row r="20">
          <cell r="B20" t="str">
            <v>Guanajuato</v>
          </cell>
          <cell r="C20">
            <v>-6.2356043552710396</v>
          </cell>
        </row>
        <row r="21">
          <cell r="B21" t="str">
            <v>Nayarit</v>
          </cell>
          <cell r="C21">
            <v>-6.091685151713687</v>
          </cell>
        </row>
        <row r="22">
          <cell r="B22" t="str">
            <v>Jalisco</v>
          </cell>
          <cell r="C22">
            <v>-5.4415490611249302</v>
          </cell>
        </row>
        <row r="23">
          <cell r="B23" t="str">
            <v>Morelos</v>
          </cell>
          <cell r="C23">
            <v>-4.8864321953543417</v>
          </cell>
        </row>
        <row r="24">
          <cell r="B24" t="str">
            <v>Tamaulipas</v>
          </cell>
          <cell r="C24">
            <v>-4.6253036417499969</v>
          </cell>
        </row>
        <row r="25">
          <cell r="B25" t="str">
            <v>Aguascalientes</v>
          </cell>
          <cell r="C25">
            <v>-3.5211944182139145</v>
          </cell>
        </row>
        <row r="26">
          <cell r="B26" t="str">
            <v>Zacatecas</v>
          </cell>
          <cell r="C26">
            <v>-3.412151267011057</v>
          </cell>
        </row>
        <row r="27">
          <cell r="B27" t="str">
            <v>Chihuahua</v>
          </cell>
          <cell r="C27">
            <v>-3.1051940947372665</v>
          </cell>
        </row>
        <row r="28">
          <cell r="B28" t="str">
            <v>Veracruz</v>
          </cell>
          <cell r="C28">
            <v>-2.5464535282294323</v>
          </cell>
        </row>
        <row r="29">
          <cell r="B29" t="str">
            <v>Guerrero</v>
          </cell>
          <cell r="C29">
            <v>-1.8154541000791862</v>
          </cell>
        </row>
        <row r="30">
          <cell r="B30" t="str">
            <v>Sonora</v>
          </cell>
          <cell r="C30">
            <v>-1.5508730355261882</v>
          </cell>
        </row>
        <row r="31">
          <cell r="B31" t="str">
            <v>Oaxaca</v>
          </cell>
          <cell r="C31">
            <v>-0.94722112815628001</v>
          </cell>
        </row>
        <row r="32">
          <cell r="B32" t="str">
            <v>Campeche</v>
          </cell>
          <cell r="C32">
            <v>-0.62690996787469899</v>
          </cell>
        </row>
        <row r="33">
          <cell r="B33" t="str">
            <v>Tlaxcala</v>
          </cell>
          <cell r="C33">
            <v>-0.42261329261645691</v>
          </cell>
        </row>
        <row r="34">
          <cell r="B34" t="str">
            <v>Durango</v>
          </cell>
          <cell r="C34">
            <v>0.30543692325390298</v>
          </cell>
        </row>
        <row r="35">
          <cell r="B35" t="str">
            <v>Coahuila</v>
          </cell>
          <cell r="C35">
            <v>0.4497304509530623</v>
          </cell>
        </row>
        <row r="36">
          <cell r="B36" t="str">
            <v>Chiapas</v>
          </cell>
          <cell r="C36">
            <v>2.2438813240502506</v>
          </cell>
        </row>
        <row r="37">
          <cell r="B37" t="str">
            <v>Sinaloa</v>
          </cell>
          <cell r="C37">
            <v>5.2774352023144706</v>
          </cell>
        </row>
        <row r="38">
          <cell r="B38" t="str">
            <v>Baja California</v>
          </cell>
          <cell r="C38">
            <v>6.5369525985519257</v>
          </cell>
        </row>
        <row r="39">
          <cell r="B39" t="str">
            <v>Colima</v>
          </cell>
          <cell r="C39">
            <v>7.3720053925249287</v>
          </cell>
        </row>
      </sheetData>
      <sheetData sheetId="4">
        <row r="7">
          <cell r="B7" t="str">
            <v>Puebla</v>
          </cell>
          <cell r="C7">
            <v>-11.305120230189491</v>
          </cell>
        </row>
        <row r="8">
          <cell r="B8" t="str">
            <v>Quintana Roo</v>
          </cell>
          <cell r="C8">
            <v>-10.075344057864127</v>
          </cell>
        </row>
        <row r="9">
          <cell r="B9" t="str">
            <v>Tamaulipas</v>
          </cell>
          <cell r="C9">
            <v>-8.3995994032811794</v>
          </cell>
        </row>
        <row r="10">
          <cell r="B10" t="str">
            <v>Ciudad de México</v>
          </cell>
          <cell r="C10">
            <v>-7.1890449014800861</v>
          </cell>
        </row>
        <row r="11">
          <cell r="B11" t="str">
            <v>Zacatecas</v>
          </cell>
          <cell r="C11">
            <v>-7.1085660124489563</v>
          </cell>
        </row>
        <row r="12">
          <cell r="B12" t="str">
            <v>Coahuila</v>
          </cell>
          <cell r="C12">
            <v>-6.4039246282529518</v>
          </cell>
        </row>
        <row r="13">
          <cell r="B13" t="str">
            <v>Hidalgo</v>
          </cell>
          <cell r="C13">
            <v>-5.9462033752543171</v>
          </cell>
        </row>
        <row r="14">
          <cell r="B14" t="str">
            <v>Durango</v>
          </cell>
          <cell r="C14">
            <v>-5.9429218494748666</v>
          </cell>
        </row>
        <row r="15">
          <cell r="B15" t="str">
            <v>México</v>
          </cell>
          <cell r="C15">
            <v>-5.8242167538739196</v>
          </cell>
        </row>
        <row r="16">
          <cell r="B16" t="str">
            <v>Morelos</v>
          </cell>
          <cell r="C16">
            <v>-5.5124482551624441</v>
          </cell>
        </row>
        <row r="17">
          <cell r="B17" t="str">
            <v>Querétaro</v>
          </cell>
          <cell r="C17">
            <v>-5.2485360436183894</v>
          </cell>
        </row>
        <row r="18">
          <cell r="B18" t="str">
            <v>Sinaloa</v>
          </cell>
          <cell r="C18">
            <v>-4.9878950510094135</v>
          </cell>
        </row>
        <row r="19">
          <cell r="B19" t="str">
            <v>Oaxaca</v>
          </cell>
          <cell r="C19">
            <v>-4.8899302925819921</v>
          </cell>
        </row>
        <row r="20">
          <cell r="B20" t="str">
            <v>Baja California Sur</v>
          </cell>
          <cell r="C20">
            <v>-4.8890293576981767</v>
          </cell>
        </row>
        <row r="21">
          <cell r="B21" t="str">
            <v>Chiapas</v>
          </cell>
          <cell r="C21">
            <v>-4.6800228179493129</v>
          </cell>
        </row>
        <row r="22">
          <cell r="B22" t="str">
            <v>Veracruz</v>
          </cell>
          <cell r="C22">
            <v>-4.5643862767133578</v>
          </cell>
        </row>
        <row r="23">
          <cell r="B23" t="str">
            <v>Campeche</v>
          </cell>
          <cell r="C23">
            <v>-4.1632972349684563</v>
          </cell>
        </row>
        <row r="24">
          <cell r="B24" t="str">
            <v>Nacional</v>
          </cell>
          <cell r="C24">
            <v>-4.0000855117513243</v>
          </cell>
        </row>
        <row r="25">
          <cell r="B25" t="str">
            <v>Colima</v>
          </cell>
          <cell r="C25">
            <v>-3.9686572568815297</v>
          </cell>
        </row>
        <row r="26">
          <cell r="B26" t="str">
            <v>Tabasco</v>
          </cell>
          <cell r="C26">
            <v>-3.9682066445602175</v>
          </cell>
        </row>
        <row r="27">
          <cell r="B27" t="str">
            <v>Guanajuato</v>
          </cell>
          <cell r="C27">
            <v>-3.6053742496603749</v>
          </cell>
        </row>
        <row r="28">
          <cell r="B28" t="str">
            <v>San Luis Potosí</v>
          </cell>
          <cell r="C28">
            <v>-3.5383117383791842</v>
          </cell>
        </row>
        <row r="29">
          <cell r="B29" t="str">
            <v>Aguascalientes</v>
          </cell>
          <cell r="C29">
            <v>-3.4871822904431653</v>
          </cell>
        </row>
        <row r="30">
          <cell r="B30" t="str">
            <v>Guerrero</v>
          </cell>
          <cell r="C30">
            <v>-3.1359197504525436</v>
          </cell>
        </row>
        <row r="31">
          <cell r="B31" t="str">
            <v>Tlaxcala</v>
          </cell>
          <cell r="C31">
            <v>-2.9670232893778499</v>
          </cell>
        </row>
        <row r="32">
          <cell r="B32" t="str">
            <v>Jalisco</v>
          </cell>
          <cell r="C32">
            <v>-2.9415989691531563</v>
          </cell>
        </row>
        <row r="33">
          <cell r="B33" t="str">
            <v>Sonora</v>
          </cell>
          <cell r="C33">
            <v>-2.907950728094427</v>
          </cell>
        </row>
        <row r="34">
          <cell r="B34" t="str">
            <v>Chihuahua</v>
          </cell>
          <cell r="C34">
            <v>-2.8663034279576913</v>
          </cell>
        </row>
        <row r="35">
          <cell r="B35" t="str">
            <v>Baja California</v>
          </cell>
          <cell r="C35">
            <v>-2.2459660577592895</v>
          </cell>
        </row>
        <row r="36">
          <cell r="B36" t="str">
            <v>Nayarit</v>
          </cell>
          <cell r="C36">
            <v>-2.2197669923160923</v>
          </cell>
        </row>
        <row r="37">
          <cell r="B37" t="str">
            <v>Yucatán</v>
          </cell>
          <cell r="C37">
            <v>-1.7331185533298976</v>
          </cell>
        </row>
        <row r="38">
          <cell r="B38" t="str">
            <v>Michoacán</v>
          </cell>
          <cell r="C38">
            <v>-1.2801061680228689</v>
          </cell>
        </row>
        <row r="39">
          <cell r="B39" t="str">
            <v>Nuevo León</v>
          </cell>
          <cell r="C39">
            <v>-0.38292700661397233</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IST"/>
      <sheetName val="PASTEL"/>
      <sheetName val="RANK"/>
      <sheetName val="Texto"/>
      <sheetName val="Pedazos de Texto (NO TOCAR)"/>
      <sheetName val="RANK_POB"/>
      <sheetName val="Población"/>
    </sheetNames>
    <sheetDataSet>
      <sheetData sheetId="0"/>
      <sheetData sheetId="1">
        <row r="5">
          <cell r="G5" t="str">
            <v>Total Jalisco</v>
          </cell>
          <cell r="H5" t="str">
            <v>Promedio Nacional</v>
          </cell>
        </row>
        <row r="6">
          <cell r="A6">
            <v>2016</v>
          </cell>
          <cell r="B6" t="str">
            <v>Enero</v>
          </cell>
          <cell r="G6">
            <v>9</v>
          </cell>
          <cell r="H6">
            <v>4.4400000000000004</v>
          </cell>
        </row>
        <row r="7">
          <cell r="B7" t="str">
            <v>Febrero</v>
          </cell>
          <cell r="G7">
            <v>11</v>
          </cell>
          <cell r="H7">
            <v>3.78</v>
          </cell>
        </row>
        <row r="8">
          <cell r="B8" t="str">
            <v>Marzo</v>
          </cell>
          <cell r="G8">
            <v>34</v>
          </cell>
          <cell r="H8">
            <v>19.78</v>
          </cell>
        </row>
        <row r="9">
          <cell r="B9" t="str">
            <v>Abril</v>
          </cell>
          <cell r="G9">
            <v>33</v>
          </cell>
          <cell r="H9">
            <v>13.53</v>
          </cell>
        </row>
        <row r="10">
          <cell r="B10" t="str">
            <v>Mayo</v>
          </cell>
          <cell r="G10">
            <v>62</v>
          </cell>
          <cell r="H10">
            <v>13.63</v>
          </cell>
        </row>
        <row r="11">
          <cell r="B11" t="str">
            <v>Junio</v>
          </cell>
          <cell r="G11">
            <v>137</v>
          </cell>
          <cell r="H11">
            <v>33.53</v>
          </cell>
        </row>
        <row r="12">
          <cell r="B12" t="str">
            <v>Julio</v>
          </cell>
          <cell r="G12">
            <v>68</v>
          </cell>
          <cell r="H12">
            <v>27.94</v>
          </cell>
        </row>
        <row r="13">
          <cell r="B13" t="str">
            <v>Agosto</v>
          </cell>
          <cell r="G13">
            <v>52</v>
          </cell>
          <cell r="H13">
            <v>27.91</v>
          </cell>
        </row>
        <row r="14">
          <cell r="B14" t="str">
            <v>Septiembre</v>
          </cell>
          <cell r="G14">
            <v>38</v>
          </cell>
          <cell r="H14">
            <v>27.34</v>
          </cell>
        </row>
        <row r="15">
          <cell r="B15" t="str">
            <v>Octubre</v>
          </cell>
          <cell r="G15">
            <v>53</v>
          </cell>
          <cell r="H15">
            <v>22.88</v>
          </cell>
        </row>
        <row r="16">
          <cell r="B16" t="str">
            <v>Noviembre</v>
          </cell>
          <cell r="G16">
            <v>65</v>
          </cell>
          <cell r="H16">
            <v>29</v>
          </cell>
        </row>
        <row r="17">
          <cell r="B17" t="str">
            <v>Diciembre</v>
          </cell>
          <cell r="G17">
            <v>62</v>
          </cell>
          <cell r="H17">
            <v>34.53</v>
          </cell>
        </row>
        <row r="18">
          <cell r="A18">
            <v>2017</v>
          </cell>
          <cell r="B18" t="str">
            <v>Enero</v>
          </cell>
          <cell r="G18">
            <v>42</v>
          </cell>
          <cell r="H18">
            <v>18.66</v>
          </cell>
        </row>
        <row r="19">
          <cell r="B19" t="str">
            <v>Febrero</v>
          </cell>
          <cell r="G19">
            <v>36</v>
          </cell>
          <cell r="H19">
            <v>23.44</v>
          </cell>
        </row>
        <row r="20">
          <cell r="B20" t="str">
            <v>Marzo</v>
          </cell>
          <cell r="G20">
            <v>69</v>
          </cell>
          <cell r="H20">
            <v>35.630000000000003</v>
          </cell>
        </row>
        <row r="21">
          <cell r="B21" t="str">
            <v>Abril</v>
          </cell>
          <cell r="G21">
            <v>59</v>
          </cell>
          <cell r="H21">
            <v>28.63</v>
          </cell>
        </row>
        <row r="22">
          <cell r="B22" t="str">
            <v>Mayo</v>
          </cell>
          <cell r="G22">
            <v>111</v>
          </cell>
          <cell r="H22">
            <v>26.41</v>
          </cell>
        </row>
        <row r="23">
          <cell r="B23" t="str">
            <v>Junio</v>
          </cell>
          <cell r="G23">
            <v>47</v>
          </cell>
          <cell r="H23">
            <v>24.72</v>
          </cell>
        </row>
        <row r="24">
          <cell r="B24" t="str">
            <v>Julio</v>
          </cell>
          <cell r="G24">
            <v>49</v>
          </cell>
          <cell r="H24">
            <v>21.03</v>
          </cell>
        </row>
        <row r="25">
          <cell r="B25" t="str">
            <v>Agosto</v>
          </cell>
          <cell r="G25">
            <v>45</v>
          </cell>
          <cell r="H25">
            <v>24.03</v>
          </cell>
        </row>
        <row r="26">
          <cell r="B26" t="str">
            <v>Septiembre</v>
          </cell>
          <cell r="G26">
            <v>58</v>
          </cell>
          <cell r="H26">
            <v>25.5</v>
          </cell>
        </row>
        <row r="27">
          <cell r="B27" t="str">
            <v>Octubre</v>
          </cell>
          <cell r="G27">
            <v>82</v>
          </cell>
          <cell r="H27">
            <v>30.97</v>
          </cell>
        </row>
        <row r="28">
          <cell r="B28" t="str">
            <v>Noviembre</v>
          </cell>
          <cell r="G28">
            <v>62</v>
          </cell>
          <cell r="H28">
            <v>28.59</v>
          </cell>
        </row>
        <row r="29">
          <cell r="B29" t="str">
            <v>Diciembre</v>
          </cell>
          <cell r="G29">
            <v>140</v>
          </cell>
          <cell r="H29">
            <v>42.22</v>
          </cell>
        </row>
        <row r="30">
          <cell r="A30">
            <v>2018</v>
          </cell>
          <cell r="B30" t="str">
            <v>Enero</v>
          </cell>
          <cell r="G30">
            <v>79</v>
          </cell>
          <cell r="H30">
            <v>31.28</v>
          </cell>
        </row>
        <row r="31">
          <cell r="B31" t="str">
            <v>Febrero</v>
          </cell>
          <cell r="G31">
            <v>101</v>
          </cell>
          <cell r="H31">
            <v>40.909999999999997</v>
          </cell>
        </row>
        <row r="32">
          <cell r="B32" t="str">
            <v>Marzo</v>
          </cell>
          <cell r="G32">
            <v>126</v>
          </cell>
          <cell r="H32">
            <v>40.94</v>
          </cell>
        </row>
        <row r="33">
          <cell r="B33" t="str">
            <v>Abril</v>
          </cell>
          <cell r="G33">
            <v>110</v>
          </cell>
          <cell r="H33">
            <v>43.22</v>
          </cell>
        </row>
        <row r="34">
          <cell r="B34" t="str">
            <v>Mayo</v>
          </cell>
          <cell r="G34">
            <v>146</v>
          </cell>
          <cell r="H34">
            <v>46.5</v>
          </cell>
        </row>
        <row r="35">
          <cell r="B35" t="str">
            <v>Junio</v>
          </cell>
          <cell r="G35">
            <v>122</v>
          </cell>
          <cell r="H35">
            <v>49.72</v>
          </cell>
        </row>
        <row r="36">
          <cell r="B36" t="str">
            <v>Julio</v>
          </cell>
          <cell r="G36">
            <v>82</v>
          </cell>
          <cell r="H36">
            <v>38.72</v>
          </cell>
        </row>
        <row r="37">
          <cell r="B37" t="str">
            <v>Agosto</v>
          </cell>
          <cell r="G37">
            <v>94</v>
          </cell>
          <cell r="H37">
            <v>39.909999999999997</v>
          </cell>
        </row>
        <row r="38">
          <cell r="B38" t="str">
            <v>Septiembre</v>
          </cell>
          <cell r="G38">
            <v>153</v>
          </cell>
          <cell r="H38">
            <v>51.84</v>
          </cell>
        </row>
        <row r="39">
          <cell r="B39" t="str">
            <v>Octubre</v>
          </cell>
          <cell r="G39">
            <v>167</v>
          </cell>
          <cell r="H39">
            <v>50.44</v>
          </cell>
        </row>
        <row r="40">
          <cell r="B40" t="str">
            <v>Noviembre</v>
          </cell>
          <cell r="G40">
            <v>163</v>
          </cell>
          <cell r="H40">
            <v>55.72</v>
          </cell>
        </row>
        <row r="41">
          <cell r="B41" t="str">
            <v>Diciembre</v>
          </cell>
          <cell r="G41">
            <v>234</v>
          </cell>
          <cell r="H41">
            <v>67.28</v>
          </cell>
        </row>
        <row r="42">
          <cell r="A42">
            <v>2019</v>
          </cell>
          <cell r="B42" t="str">
            <v>Enero</v>
          </cell>
          <cell r="G42">
            <v>177</v>
          </cell>
          <cell r="H42">
            <v>57.78</v>
          </cell>
        </row>
        <row r="43">
          <cell r="B43" t="str">
            <v>Febrero</v>
          </cell>
          <cell r="G43">
            <v>128</v>
          </cell>
          <cell r="H43">
            <v>45.47</v>
          </cell>
        </row>
        <row r="44">
          <cell r="B44" t="str">
            <v>Marzo</v>
          </cell>
          <cell r="G44">
            <v>171</v>
          </cell>
          <cell r="H44">
            <v>67.5</v>
          </cell>
        </row>
        <row r="45">
          <cell r="B45" t="str">
            <v>Abril</v>
          </cell>
          <cell r="G45">
            <v>106</v>
          </cell>
          <cell r="H45">
            <v>39.06</v>
          </cell>
        </row>
        <row r="46">
          <cell r="B46" t="str">
            <v>Mayo</v>
          </cell>
          <cell r="G46">
            <v>102</v>
          </cell>
          <cell r="H46">
            <v>35.47</v>
          </cell>
        </row>
        <row r="47">
          <cell r="B47" t="str">
            <v>Junio</v>
          </cell>
          <cell r="G47">
            <v>221</v>
          </cell>
          <cell r="H47">
            <v>77.84</v>
          </cell>
        </row>
        <row r="48">
          <cell r="B48" t="str">
            <v>Julio</v>
          </cell>
          <cell r="G48">
            <v>185</v>
          </cell>
          <cell r="H48">
            <v>64.63</v>
          </cell>
        </row>
        <row r="49">
          <cell r="B49" t="str">
            <v>Agosto</v>
          </cell>
          <cell r="G49">
            <v>161</v>
          </cell>
          <cell r="H49">
            <v>57.09</v>
          </cell>
        </row>
        <row r="50">
          <cell r="B50" t="str">
            <v>Septiembre</v>
          </cell>
          <cell r="G50">
            <v>246</v>
          </cell>
          <cell r="H50">
            <v>77.06</v>
          </cell>
        </row>
        <row r="51">
          <cell r="B51" t="str">
            <v>Octubre</v>
          </cell>
          <cell r="G51">
            <v>259</v>
          </cell>
          <cell r="H51">
            <v>90.44</v>
          </cell>
        </row>
        <row r="52">
          <cell r="B52" t="str">
            <v>Noviembre</v>
          </cell>
          <cell r="G52">
            <v>307</v>
          </cell>
          <cell r="H52">
            <v>96.56</v>
          </cell>
        </row>
        <row r="53">
          <cell r="B53" t="str">
            <v>Diciembre</v>
          </cell>
          <cell r="G53">
            <v>314</v>
          </cell>
          <cell r="H53">
            <v>91.34</v>
          </cell>
        </row>
        <row r="54">
          <cell r="A54">
            <v>2020</v>
          </cell>
          <cell r="B54" t="str">
            <v>Enero</v>
          </cell>
          <cell r="G54">
            <v>182</v>
          </cell>
          <cell r="H54">
            <v>78.41</v>
          </cell>
        </row>
        <row r="55">
          <cell r="B55" t="str">
            <v>Febrero</v>
          </cell>
          <cell r="G55">
            <v>162</v>
          </cell>
          <cell r="H55">
            <v>74.81</v>
          </cell>
        </row>
        <row r="56">
          <cell r="B56" t="str">
            <v>Marzo</v>
          </cell>
          <cell r="G56">
            <v>136</v>
          </cell>
          <cell r="H56">
            <v>50.84</v>
          </cell>
        </row>
        <row r="57">
          <cell r="B57" t="str">
            <v>Abril</v>
          </cell>
          <cell r="G57">
            <v>154</v>
          </cell>
          <cell r="H57">
            <v>34.53</v>
          </cell>
        </row>
        <row r="58">
          <cell r="B58" t="str">
            <v>Mayo</v>
          </cell>
          <cell r="G58">
            <v>97</v>
          </cell>
          <cell r="H58">
            <v>36.94</v>
          </cell>
        </row>
        <row r="59">
          <cell r="B59" t="str">
            <v>Junio</v>
          </cell>
          <cell r="G59">
            <v>154</v>
          </cell>
          <cell r="H59">
            <v>52.69</v>
          </cell>
        </row>
        <row r="60">
          <cell r="B60" t="str">
            <v>Julio</v>
          </cell>
          <cell r="G60">
            <v>183</v>
          </cell>
          <cell r="H60">
            <v>55.19</v>
          </cell>
        </row>
        <row r="61">
          <cell r="B61" t="str">
            <v>Agosto</v>
          </cell>
          <cell r="G61">
            <v>173</v>
          </cell>
          <cell r="H61">
            <v>56.38</v>
          </cell>
        </row>
        <row r="62">
          <cell r="B62" t="str">
            <v>Septiembre</v>
          </cell>
          <cell r="G62">
            <v>147</v>
          </cell>
          <cell r="H62">
            <v>49.19</v>
          </cell>
        </row>
        <row r="63">
          <cell r="B63" t="str">
            <v>Octubre</v>
          </cell>
          <cell r="G63">
            <v>165</v>
          </cell>
          <cell r="H63">
            <v>64.75</v>
          </cell>
        </row>
        <row r="64">
          <cell r="B64" t="str">
            <v>Noviembre</v>
          </cell>
          <cell r="G64">
            <v>201</v>
          </cell>
          <cell r="H64">
            <v>75.06</v>
          </cell>
        </row>
        <row r="65">
          <cell r="B65" t="str">
            <v>Diciembre</v>
          </cell>
          <cell r="G65">
            <v>345</v>
          </cell>
          <cell r="H65">
            <v>110.09</v>
          </cell>
        </row>
      </sheetData>
      <sheetData sheetId="2">
        <row r="6">
          <cell r="C6" t="str">
            <v>Unidades Vehiculares Eléctricas</v>
          </cell>
          <cell r="D6" t="str">
            <v>Unidades Vehiculares Híbridas Plugin (conectables)</v>
          </cell>
          <cell r="E6" t="str">
            <v>Unidades Vehiculares Hibridas</v>
          </cell>
        </row>
        <row r="20">
          <cell r="C20">
            <v>6</v>
          </cell>
          <cell r="D20">
            <v>15</v>
          </cell>
          <cell r="E20">
            <v>324</v>
          </cell>
        </row>
      </sheetData>
      <sheetData sheetId="3">
        <row r="7">
          <cell r="A7" t="str">
            <v>Nayarit</v>
          </cell>
          <cell r="B7">
            <v>1</v>
          </cell>
        </row>
        <row r="8">
          <cell r="A8" t="str">
            <v>Campeche</v>
          </cell>
          <cell r="B8">
            <v>4</v>
          </cell>
        </row>
        <row r="9">
          <cell r="A9" t="str">
            <v>Tabasco</v>
          </cell>
          <cell r="B9">
            <v>5</v>
          </cell>
        </row>
        <row r="10">
          <cell r="A10" t="str">
            <v>Guerrero</v>
          </cell>
          <cell r="B10">
            <v>11</v>
          </cell>
        </row>
        <row r="11">
          <cell r="A11" t="str">
            <v>Zacatecas</v>
          </cell>
          <cell r="B11">
            <v>12</v>
          </cell>
        </row>
        <row r="12">
          <cell r="A12" t="str">
            <v>Durango</v>
          </cell>
          <cell r="B12">
            <v>13</v>
          </cell>
        </row>
        <row r="13">
          <cell r="A13" t="str">
            <v>Quintana Roo</v>
          </cell>
          <cell r="B13">
            <v>17</v>
          </cell>
        </row>
        <row r="14">
          <cell r="A14" t="str">
            <v>Tlaxcala</v>
          </cell>
          <cell r="B14">
            <v>17</v>
          </cell>
        </row>
        <row r="15">
          <cell r="A15" t="str">
            <v>Chiapas</v>
          </cell>
          <cell r="B15">
            <v>18</v>
          </cell>
        </row>
        <row r="16">
          <cell r="A16" t="str">
            <v>Oaxaca</v>
          </cell>
          <cell r="B16">
            <v>21</v>
          </cell>
        </row>
        <row r="17">
          <cell r="A17" t="str">
            <v>Colima</v>
          </cell>
          <cell r="B17">
            <v>27</v>
          </cell>
        </row>
        <row r="18">
          <cell r="A18" t="str">
            <v>Hidalgo</v>
          </cell>
          <cell r="B18">
            <v>40</v>
          </cell>
        </row>
        <row r="19">
          <cell r="A19" t="str">
            <v>Tamaulipas</v>
          </cell>
          <cell r="B19">
            <v>43</v>
          </cell>
        </row>
        <row r="20">
          <cell r="A20" t="str">
            <v>Aguascalientes</v>
          </cell>
          <cell r="B20">
            <v>44</v>
          </cell>
        </row>
        <row r="21">
          <cell r="A21" t="str">
            <v>San Luis Potosí</v>
          </cell>
          <cell r="B21">
            <v>44</v>
          </cell>
        </row>
        <row r="22">
          <cell r="A22" t="str">
            <v>Baja California Sur</v>
          </cell>
          <cell r="B22">
            <v>47</v>
          </cell>
        </row>
        <row r="23">
          <cell r="A23" t="str">
            <v>Morelos</v>
          </cell>
          <cell r="B23">
            <v>49</v>
          </cell>
        </row>
        <row r="24">
          <cell r="A24" t="str">
            <v>Sonora</v>
          </cell>
          <cell r="B24">
            <v>51</v>
          </cell>
        </row>
        <row r="25">
          <cell r="A25" t="str">
            <v>Yucatán</v>
          </cell>
          <cell r="B25">
            <v>55</v>
          </cell>
        </row>
        <row r="26">
          <cell r="A26" t="str">
            <v>Baja California</v>
          </cell>
          <cell r="B26">
            <v>67</v>
          </cell>
        </row>
        <row r="27">
          <cell r="A27" t="str">
            <v>Chihuahua</v>
          </cell>
          <cell r="B27">
            <v>72</v>
          </cell>
        </row>
        <row r="28">
          <cell r="A28" t="str">
            <v>Coahuila</v>
          </cell>
          <cell r="B28">
            <v>74</v>
          </cell>
        </row>
        <row r="29">
          <cell r="A29" t="str">
            <v>Querétaro</v>
          </cell>
          <cell r="B29">
            <v>85</v>
          </cell>
        </row>
        <row r="30">
          <cell r="A30" t="str">
            <v>Sinaloa</v>
          </cell>
          <cell r="B30">
            <v>104</v>
          </cell>
        </row>
        <row r="31">
          <cell r="A31" t="str">
            <v>Veracruz</v>
          </cell>
          <cell r="B31">
            <v>109</v>
          </cell>
        </row>
        <row r="32">
          <cell r="A32" t="str">
            <v>Guanajuato</v>
          </cell>
          <cell r="B32">
            <v>112</v>
          </cell>
        </row>
        <row r="33">
          <cell r="A33" t="str">
            <v>Puebla</v>
          </cell>
          <cell r="B33">
            <v>128</v>
          </cell>
        </row>
        <row r="34">
          <cell r="A34" t="str">
            <v>Michoacán</v>
          </cell>
          <cell r="B34">
            <v>142</v>
          </cell>
        </row>
        <row r="35">
          <cell r="A35" t="str">
            <v>Nuevo León</v>
          </cell>
          <cell r="B35">
            <v>339</v>
          </cell>
        </row>
        <row r="36">
          <cell r="A36" t="str">
            <v>Jalisco</v>
          </cell>
          <cell r="B36">
            <v>345</v>
          </cell>
        </row>
        <row r="37">
          <cell r="A37" t="str">
            <v>Estado de México</v>
          </cell>
          <cell r="B37">
            <v>593</v>
          </cell>
        </row>
        <row r="38">
          <cell r="A38" t="str">
            <v>Ciudad de México</v>
          </cell>
          <cell r="B38">
            <v>834</v>
          </cell>
        </row>
      </sheetData>
      <sheetData sheetId="4"/>
      <sheetData sheetId="5"/>
      <sheetData sheetId="6">
        <row r="7">
          <cell r="A7" t="str">
            <v>Nayarit</v>
          </cell>
          <cell r="D7">
            <v>0.8094177372565271</v>
          </cell>
        </row>
        <row r="8">
          <cell r="A8" t="str">
            <v>Tabasco</v>
          </cell>
          <cell r="D8">
            <v>2.0810805636232108</v>
          </cell>
        </row>
        <row r="9">
          <cell r="A9" t="str">
            <v>Guerrero</v>
          </cell>
          <cell r="D9">
            <v>3.106743469130973</v>
          </cell>
        </row>
        <row r="10">
          <cell r="A10" t="str">
            <v>Chiapas</v>
          </cell>
          <cell r="D10">
            <v>3.2468539788752468</v>
          </cell>
        </row>
        <row r="11">
          <cell r="A11" t="str">
            <v>Campeche</v>
          </cell>
          <cell r="D11">
            <v>4.308659436018023</v>
          </cell>
        </row>
        <row r="12">
          <cell r="A12" t="str">
            <v>Oaxaca</v>
          </cell>
          <cell r="D12">
            <v>5.0821025771584178</v>
          </cell>
        </row>
        <row r="13">
          <cell r="A13" t="str">
            <v>Durango</v>
          </cell>
          <cell r="D13">
            <v>7.0935530515919565</v>
          </cell>
        </row>
        <row r="14">
          <cell r="A14" t="str">
            <v>Zacatecas</v>
          </cell>
          <cell r="D14">
            <v>7.3976443434528996</v>
          </cell>
        </row>
        <row r="15">
          <cell r="A15" t="str">
            <v>Quintana Roo</v>
          </cell>
          <cell r="D15">
            <v>9.1496971181145152</v>
          </cell>
        </row>
        <row r="16">
          <cell r="A16" t="str">
            <v>Tamaulipas</v>
          </cell>
          <cell r="D16">
            <v>12.189124183080645</v>
          </cell>
        </row>
        <row r="17">
          <cell r="A17" t="str">
            <v>Tlaxcala</v>
          </cell>
          <cell r="D17">
            <v>12.658444634569319</v>
          </cell>
        </row>
        <row r="18">
          <cell r="A18" t="str">
            <v>Hidalgo</v>
          </cell>
          <cell r="D18">
            <v>12.975044772013867</v>
          </cell>
        </row>
        <row r="19">
          <cell r="A19" t="str">
            <v>Veracruz</v>
          </cell>
          <cell r="D19">
            <v>13.519247377297015</v>
          </cell>
        </row>
        <row r="20">
          <cell r="A20" t="str">
            <v>San Luis Potosí</v>
          </cell>
          <cell r="D20">
            <v>15.590370111843189</v>
          </cell>
        </row>
        <row r="21">
          <cell r="A21" t="str">
            <v>Sonora</v>
          </cell>
          <cell r="D21">
            <v>17.318428165876583</v>
          </cell>
        </row>
        <row r="22">
          <cell r="A22" t="str">
            <v>Baja California</v>
          </cell>
          <cell r="D22">
            <v>17.776504237175711</v>
          </cell>
        </row>
        <row r="23">
          <cell r="A23" t="str">
            <v>Guanajuato</v>
          </cell>
          <cell r="D23">
            <v>18.161374842020361</v>
          </cell>
        </row>
        <row r="24">
          <cell r="A24" t="str">
            <v>Chihuahua</v>
          </cell>
          <cell r="D24">
            <v>19.241721182649634</v>
          </cell>
        </row>
        <row r="25">
          <cell r="A25" t="str">
            <v>Puebla</v>
          </cell>
          <cell r="D25">
            <v>19.443201396021859</v>
          </cell>
        </row>
        <row r="26">
          <cell r="A26" t="str">
            <v>Coahuila</v>
          </cell>
          <cell r="D26">
            <v>23.516169432094042</v>
          </cell>
        </row>
        <row r="27">
          <cell r="A27" t="str">
            <v>Yucatán</v>
          </cell>
          <cell r="D27">
            <v>23.697723898249727</v>
          </cell>
        </row>
        <row r="28">
          <cell r="A28" t="str">
            <v>Morelos</v>
          </cell>
          <cell r="D28">
            <v>24.853919818211327</v>
          </cell>
        </row>
        <row r="29">
          <cell r="A29" t="str">
            <v>Michoacán</v>
          </cell>
          <cell r="D29">
            <v>29.9020014546692</v>
          </cell>
        </row>
        <row r="30">
          <cell r="A30" t="str">
            <v>Aguascalientes</v>
          </cell>
          <cell r="D30">
            <v>30.864045981816865</v>
          </cell>
        </row>
        <row r="31">
          <cell r="A31" t="str">
            <v>Sinaloa</v>
          </cell>
          <cell r="D31">
            <v>34.358096601092257</v>
          </cell>
        </row>
        <row r="32">
          <cell r="A32" t="str">
            <v>Estado de México</v>
          </cell>
          <cell r="D32">
            <v>34.89791741234238</v>
          </cell>
        </row>
        <row r="33">
          <cell r="A33" t="str">
            <v>Querétaro</v>
          </cell>
          <cell r="D33">
            <v>35.888192657951322</v>
          </cell>
        </row>
        <row r="34">
          <cell r="A34" t="str">
            <v>Colima</v>
          </cell>
          <cell r="D34">
            <v>36.915958768975827</v>
          </cell>
        </row>
        <row r="35">
          <cell r="A35" t="str">
            <v>Jalisco</v>
          </cell>
          <cell r="D35">
            <v>41.326516494490818</v>
          </cell>
        </row>
        <row r="36">
          <cell r="A36" t="str">
            <v>Nuevo León</v>
          </cell>
          <cell r="D36">
            <v>58.605480009999233</v>
          </cell>
        </row>
        <row r="37">
          <cell r="A37" t="str">
            <v>Baja California Sur</v>
          </cell>
          <cell r="D37">
            <v>58.864270264651253</v>
          </cell>
        </row>
        <row r="38">
          <cell r="A38" t="str">
            <v>Ciudad de México</v>
          </cell>
          <cell r="D38">
            <v>90.554296529924613</v>
          </cell>
        </row>
      </sheetData>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5"/>
      <sheetName val="F56"/>
      <sheetName val="F57"/>
      <sheetName val="F58"/>
      <sheetName val="F59"/>
      <sheetName val="F60"/>
      <sheetName val="F61"/>
      <sheetName val="F62"/>
      <sheetName val="F63 Bovino"/>
      <sheetName val="F63 Caprino"/>
      <sheetName val="F63 Ovino"/>
      <sheetName val="F63 Porcino"/>
      <sheetName val="T5"/>
      <sheetName val="T6"/>
      <sheetName val="T7"/>
    </sheetNames>
    <sheetDataSet>
      <sheetData sheetId="0">
        <row r="5">
          <cell r="B5" t="str">
            <v>2008/01</v>
          </cell>
          <cell r="C5">
            <v>120914</v>
          </cell>
        </row>
        <row r="6">
          <cell r="B6" t="str">
            <v>2009/01</v>
          </cell>
          <cell r="C6">
            <v>116925</v>
          </cell>
        </row>
        <row r="7">
          <cell r="B7" t="str">
            <v>2010/01</v>
          </cell>
          <cell r="C7">
            <v>110157</v>
          </cell>
        </row>
        <row r="8">
          <cell r="B8" t="str">
            <v>2011/01</v>
          </cell>
          <cell r="C8">
            <v>112026</v>
          </cell>
        </row>
        <row r="9">
          <cell r="B9" t="str">
            <v>2012/01</v>
          </cell>
          <cell r="C9">
            <v>115786</v>
          </cell>
        </row>
        <row r="10">
          <cell r="B10" t="str">
            <v>2013/01</v>
          </cell>
          <cell r="C10">
            <v>110140</v>
          </cell>
        </row>
        <row r="11">
          <cell r="B11" t="str">
            <v>2014/01</v>
          </cell>
          <cell r="C11">
            <v>101782</v>
          </cell>
        </row>
        <row r="12">
          <cell r="B12" t="str">
            <v>2015/01</v>
          </cell>
          <cell r="C12">
            <v>93098</v>
          </cell>
        </row>
        <row r="13">
          <cell r="B13" t="str">
            <v>2016/01</v>
          </cell>
          <cell r="C13">
            <v>93658</v>
          </cell>
        </row>
        <row r="14">
          <cell r="B14" t="str">
            <v>2017/01</v>
          </cell>
          <cell r="C14">
            <v>91435</v>
          </cell>
        </row>
        <row r="15">
          <cell r="B15" t="str">
            <v>2018/01</v>
          </cell>
          <cell r="C15">
            <v>102524</v>
          </cell>
        </row>
        <row r="16">
          <cell r="B16" t="str">
            <v>2019/01</v>
          </cell>
          <cell r="C16">
            <v>113603</v>
          </cell>
        </row>
        <row r="17">
          <cell r="B17" t="str">
            <v>2020/01</v>
          </cell>
          <cell r="C17">
            <v>110680</v>
          </cell>
        </row>
        <row r="18">
          <cell r="B18" t="str">
            <v>2021/01</v>
          </cell>
          <cell r="C18">
            <v>103761</v>
          </cell>
        </row>
      </sheetData>
      <sheetData sheetId="1">
        <row r="6">
          <cell r="B6" t="str">
            <v>2008/01</v>
          </cell>
          <cell r="C6">
            <v>14737</v>
          </cell>
        </row>
        <row r="7">
          <cell r="B7" t="str">
            <v>2009/01</v>
          </cell>
          <cell r="C7">
            <v>14927</v>
          </cell>
        </row>
        <row r="8">
          <cell r="B8" t="str">
            <v>2010/01</v>
          </cell>
          <cell r="C8">
            <v>14981</v>
          </cell>
        </row>
        <row r="9">
          <cell r="B9" t="str">
            <v>2011/01</v>
          </cell>
          <cell r="C9">
            <v>15705</v>
          </cell>
        </row>
        <row r="10">
          <cell r="B10" t="str">
            <v>2012/01</v>
          </cell>
          <cell r="C10">
            <v>16328</v>
          </cell>
        </row>
        <row r="11">
          <cell r="B11" t="str">
            <v>2013/01</v>
          </cell>
          <cell r="C11">
            <v>14755</v>
          </cell>
        </row>
        <row r="12">
          <cell r="B12" t="str">
            <v>2014/01</v>
          </cell>
          <cell r="C12">
            <v>13059</v>
          </cell>
        </row>
        <row r="13">
          <cell r="B13" t="str">
            <v>2015/01</v>
          </cell>
          <cell r="C13">
            <v>11818</v>
          </cell>
        </row>
        <row r="14">
          <cell r="B14" t="str">
            <v>2016/01</v>
          </cell>
          <cell r="C14">
            <v>11692</v>
          </cell>
        </row>
        <row r="15">
          <cell r="B15" t="str">
            <v>2017/01</v>
          </cell>
          <cell r="C15">
            <v>11825</v>
          </cell>
        </row>
        <row r="16">
          <cell r="B16" t="str">
            <v>2018/01</v>
          </cell>
          <cell r="C16">
            <v>12497</v>
          </cell>
        </row>
        <row r="17">
          <cell r="B17" t="str">
            <v>2019/01</v>
          </cell>
          <cell r="C17">
            <v>14581</v>
          </cell>
        </row>
        <row r="18">
          <cell r="B18" t="str">
            <v>2020/01</v>
          </cell>
          <cell r="C18">
            <v>15067</v>
          </cell>
        </row>
        <row r="19">
          <cell r="B19" t="str">
            <v>2021/01</v>
          </cell>
          <cell r="C19">
            <v>14801</v>
          </cell>
        </row>
      </sheetData>
      <sheetData sheetId="2">
        <row r="5">
          <cell r="B5" t="str">
            <v>ene-dic 2008</v>
          </cell>
          <cell r="C5">
            <v>1413735</v>
          </cell>
        </row>
        <row r="6">
          <cell r="B6" t="str">
            <v>ene-dic 2009</v>
          </cell>
          <cell r="C6">
            <v>1324054</v>
          </cell>
        </row>
        <row r="7">
          <cell r="B7" t="str">
            <v>ene-dic 2010</v>
          </cell>
          <cell r="C7">
            <v>1352529</v>
          </cell>
        </row>
        <row r="8">
          <cell r="B8" t="str">
            <v>ene-dic 2011</v>
          </cell>
          <cell r="C8">
            <v>1393912</v>
          </cell>
        </row>
        <row r="9">
          <cell r="B9" t="str">
            <v>ene-dic 2012</v>
          </cell>
          <cell r="C9">
            <v>1371884</v>
          </cell>
        </row>
        <row r="10">
          <cell r="B10" t="str">
            <v>ene-dic 2013</v>
          </cell>
          <cell r="C10">
            <v>1276568</v>
          </cell>
        </row>
        <row r="11">
          <cell r="B11" t="str">
            <v>ene-dic 2014</v>
          </cell>
          <cell r="C11">
            <v>1109846</v>
          </cell>
        </row>
        <row r="12">
          <cell r="B12" t="str">
            <v>ene-dic 2015</v>
          </cell>
          <cell r="C12">
            <v>1068608</v>
          </cell>
        </row>
        <row r="13">
          <cell r="B13" t="str">
            <v>ene-dic 2016</v>
          </cell>
          <cell r="C13">
            <v>1132486</v>
          </cell>
        </row>
        <row r="14">
          <cell r="B14" t="str">
            <v>ene-dic 2017</v>
          </cell>
          <cell r="C14">
            <v>1153138</v>
          </cell>
        </row>
        <row r="15">
          <cell r="B15" t="str">
            <v>ene-dic 2018</v>
          </cell>
          <cell r="C15">
            <v>1251973</v>
          </cell>
        </row>
        <row r="16">
          <cell r="B16" t="str">
            <v>ene-dic 2019</v>
          </cell>
          <cell r="C16">
            <v>1316843</v>
          </cell>
        </row>
        <row r="17">
          <cell r="B17" t="str">
            <v>ene-dic 2020</v>
          </cell>
          <cell r="C17">
            <v>1268733</v>
          </cell>
        </row>
      </sheetData>
      <sheetData sheetId="3">
        <row r="6">
          <cell r="B6" t="str">
            <v>ene-dic 2008</v>
          </cell>
          <cell r="C6">
            <v>172975</v>
          </cell>
        </row>
        <row r="7">
          <cell r="B7" t="str">
            <v>ene-dic 2009</v>
          </cell>
          <cell r="C7">
            <v>171882</v>
          </cell>
        </row>
        <row r="8">
          <cell r="B8" t="str">
            <v>ene-dic 2010</v>
          </cell>
          <cell r="C8">
            <v>184111</v>
          </cell>
        </row>
        <row r="9">
          <cell r="B9" t="str">
            <v>ene-dic 2011</v>
          </cell>
          <cell r="C9">
            <v>189388</v>
          </cell>
        </row>
        <row r="10">
          <cell r="B10" t="str">
            <v>ene-dic 2012</v>
          </cell>
          <cell r="C10">
            <v>185315</v>
          </cell>
        </row>
        <row r="11">
          <cell r="B11" t="str">
            <v>ene-dic 2013</v>
          </cell>
          <cell r="C11">
            <v>165869</v>
          </cell>
        </row>
        <row r="12">
          <cell r="B12" t="str">
            <v>ene-dic 2014</v>
          </cell>
          <cell r="C12">
            <v>140982</v>
          </cell>
        </row>
        <row r="13">
          <cell r="B13" t="str">
            <v>ene-dic 2015</v>
          </cell>
          <cell r="C13">
            <v>134610</v>
          </cell>
        </row>
        <row r="14">
          <cell r="B14" t="str">
            <v>ene-dic 2016</v>
          </cell>
          <cell r="C14">
            <v>139887</v>
          </cell>
        </row>
        <row r="15">
          <cell r="B15" t="str">
            <v>ene-dic 2017</v>
          </cell>
          <cell r="C15">
            <v>142402</v>
          </cell>
        </row>
        <row r="16">
          <cell r="B16" t="str">
            <v>ene-dic 2018</v>
          </cell>
          <cell r="C16">
            <v>157896</v>
          </cell>
        </row>
        <row r="17">
          <cell r="B17" t="str">
            <v>ene-dic 2019</v>
          </cell>
          <cell r="C17">
            <v>171368</v>
          </cell>
        </row>
        <row r="18">
          <cell r="B18" t="str">
            <v>ene-dic 2020</v>
          </cell>
          <cell r="C18">
            <v>173857</v>
          </cell>
        </row>
      </sheetData>
      <sheetData sheetId="4">
        <row r="8">
          <cell r="B8" t="str">
            <v>Producción de Carne en Canal</v>
          </cell>
        </row>
        <row r="9">
          <cell r="A9" t="str">
            <v>Baja California</v>
          </cell>
          <cell r="B9">
            <v>91</v>
          </cell>
        </row>
        <row r="10">
          <cell r="A10" t="str">
            <v>Tlaxcala</v>
          </cell>
          <cell r="B10">
            <v>131</v>
          </cell>
        </row>
        <row r="11">
          <cell r="A11" t="str">
            <v>Quintana Roo</v>
          </cell>
          <cell r="B11">
            <v>212</v>
          </cell>
        </row>
        <row r="12">
          <cell r="A12" t="str">
            <v>Baja California Sur</v>
          </cell>
          <cell r="B12">
            <v>219</v>
          </cell>
        </row>
        <row r="13">
          <cell r="A13" t="str">
            <v>Nuevo León</v>
          </cell>
          <cell r="B13">
            <v>230</v>
          </cell>
        </row>
        <row r="14">
          <cell r="A14" t="str">
            <v>Campeche</v>
          </cell>
          <cell r="B14">
            <v>268</v>
          </cell>
        </row>
        <row r="15">
          <cell r="A15" t="str">
            <v>Colima</v>
          </cell>
          <cell r="B15">
            <v>303</v>
          </cell>
        </row>
        <row r="16">
          <cell r="A16" t="str">
            <v>Yucatán</v>
          </cell>
          <cell r="B16">
            <v>317</v>
          </cell>
        </row>
        <row r="17">
          <cell r="A17" t="str">
            <v>Morelos</v>
          </cell>
          <cell r="B17">
            <v>329</v>
          </cell>
        </row>
        <row r="18">
          <cell r="A18" t="str">
            <v>Nayarit</v>
          </cell>
          <cell r="B18">
            <v>491</v>
          </cell>
        </row>
        <row r="19">
          <cell r="A19" t="str">
            <v>Sonora</v>
          </cell>
          <cell r="B19">
            <v>520</v>
          </cell>
        </row>
        <row r="20">
          <cell r="A20" t="str">
            <v>Sinaloa</v>
          </cell>
          <cell r="B20">
            <v>584</v>
          </cell>
        </row>
        <row r="21">
          <cell r="A21" t="str">
            <v>Oaxaca</v>
          </cell>
          <cell r="B21">
            <v>683</v>
          </cell>
        </row>
        <row r="22">
          <cell r="A22" t="str">
            <v>Tabasco</v>
          </cell>
          <cell r="B22">
            <v>720</v>
          </cell>
        </row>
        <row r="23">
          <cell r="A23" t="str">
            <v>Tamaulipas</v>
          </cell>
          <cell r="B23">
            <v>747</v>
          </cell>
        </row>
        <row r="24">
          <cell r="A24" t="str">
            <v>Zacatecas</v>
          </cell>
          <cell r="B24">
            <v>888</v>
          </cell>
        </row>
        <row r="25">
          <cell r="A25" t="str">
            <v>Aguascalientes</v>
          </cell>
          <cell r="B25">
            <v>1073</v>
          </cell>
        </row>
        <row r="26">
          <cell r="A26" t="str">
            <v>Durango</v>
          </cell>
          <cell r="B26">
            <v>1075</v>
          </cell>
        </row>
        <row r="27">
          <cell r="A27" t="str">
            <v>San Luis Potosí</v>
          </cell>
          <cell r="B27">
            <v>1114</v>
          </cell>
        </row>
        <row r="28">
          <cell r="A28" t="str">
            <v>Querétaro</v>
          </cell>
          <cell r="B28">
            <v>1130</v>
          </cell>
        </row>
        <row r="29">
          <cell r="A29" t="str">
            <v>Hidalgo</v>
          </cell>
          <cell r="B29">
            <v>1238</v>
          </cell>
        </row>
        <row r="30">
          <cell r="A30" t="str">
            <v>Guerrero</v>
          </cell>
          <cell r="B30">
            <v>1332</v>
          </cell>
        </row>
        <row r="31">
          <cell r="A31" t="str">
            <v>Puebla</v>
          </cell>
          <cell r="B31">
            <v>1466</v>
          </cell>
        </row>
        <row r="32">
          <cell r="A32" t="str">
            <v>Chiapas</v>
          </cell>
          <cell r="B32">
            <v>1644</v>
          </cell>
        </row>
        <row r="33">
          <cell r="A33" t="str">
            <v>Veracruz</v>
          </cell>
          <cell r="B33">
            <v>2180</v>
          </cell>
        </row>
        <row r="34">
          <cell r="A34" t="str">
            <v>Chihuahua</v>
          </cell>
          <cell r="B34">
            <v>2200</v>
          </cell>
        </row>
        <row r="35">
          <cell r="A35" t="str">
            <v>Coahuila</v>
          </cell>
          <cell r="B35">
            <v>2653</v>
          </cell>
        </row>
        <row r="36">
          <cell r="A36" t="str">
            <v>Estado de México</v>
          </cell>
          <cell r="B36">
            <v>3656</v>
          </cell>
        </row>
        <row r="37">
          <cell r="A37" t="str">
            <v>Guanajuato</v>
          </cell>
          <cell r="B37">
            <v>3923</v>
          </cell>
        </row>
        <row r="38">
          <cell r="A38" t="str">
            <v>Michoacán</v>
          </cell>
          <cell r="B38">
            <v>5374</v>
          </cell>
        </row>
        <row r="39">
          <cell r="A39" t="str">
            <v>Jalisco</v>
          </cell>
          <cell r="B39">
            <v>9818</v>
          </cell>
        </row>
      </sheetData>
      <sheetData sheetId="5">
        <row r="9">
          <cell r="B9" t="str">
            <v>Producción de Carne en Canal</v>
          </cell>
        </row>
        <row r="10">
          <cell r="A10" t="str">
            <v>Baja California</v>
          </cell>
          <cell r="B10">
            <v>14</v>
          </cell>
        </row>
        <row r="11">
          <cell r="A11" t="str">
            <v>Baja California Sur</v>
          </cell>
          <cell r="B11">
            <v>14</v>
          </cell>
        </row>
        <row r="12">
          <cell r="A12" t="str">
            <v>Nuevo León</v>
          </cell>
          <cell r="B12">
            <v>26</v>
          </cell>
        </row>
        <row r="13">
          <cell r="A13" t="str">
            <v>Durango</v>
          </cell>
          <cell r="B13">
            <v>28</v>
          </cell>
        </row>
        <row r="14">
          <cell r="A14" t="str">
            <v>Tabasco</v>
          </cell>
          <cell r="B14">
            <v>38</v>
          </cell>
        </row>
        <row r="15">
          <cell r="A15" t="str">
            <v>Chiapas</v>
          </cell>
          <cell r="B15">
            <v>65</v>
          </cell>
        </row>
        <row r="16">
          <cell r="A16" t="str">
            <v>Tamaulipas</v>
          </cell>
          <cell r="B16">
            <v>75</v>
          </cell>
        </row>
        <row r="17">
          <cell r="A17" t="str">
            <v>Chihuahua</v>
          </cell>
          <cell r="B17">
            <v>129</v>
          </cell>
        </row>
        <row r="18">
          <cell r="A18" t="str">
            <v>Oaxaca</v>
          </cell>
          <cell r="B18">
            <v>199</v>
          </cell>
        </row>
        <row r="19">
          <cell r="A19" t="str">
            <v>Sinaloa</v>
          </cell>
          <cell r="B19">
            <v>206</v>
          </cell>
        </row>
        <row r="20">
          <cell r="A20" t="str">
            <v>Tlaxcala</v>
          </cell>
          <cell r="B20">
            <v>246</v>
          </cell>
        </row>
        <row r="21">
          <cell r="A21" t="str">
            <v>Campeche</v>
          </cell>
          <cell r="B21">
            <v>249</v>
          </cell>
        </row>
        <row r="22">
          <cell r="A22" t="str">
            <v>Coahuila</v>
          </cell>
          <cell r="B22">
            <v>340</v>
          </cell>
        </row>
        <row r="23">
          <cell r="A23" t="str">
            <v>Sonora</v>
          </cell>
          <cell r="B23">
            <v>342</v>
          </cell>
        </row>
        <row r="24">
          <cell r="A24" t="str">
            <v>Nayarit</v>
          </cell>
          <cell r="B24">
            <v>345</v>
          </cell>
        </row>
        <row r="25">
          <cell r="A25" t="str">
            <v>Quintana Roo</v>
          </cell>
          <cell r="B25">
            <v>400</v>
          </cell>
        </row>
        <row r="26">
          <cell r="A26" t="str">
            <v>Zacatecas</v>
          </cell>
          <cell r="B26">
            <v>411</v>
          </cell>
        </row>
        <row r="27">
          <cell r="A27" t="str">
            <v>Colima</v>
          </cell>
          <cell r="B27">
            <v>441</v>
          </cell>
        </row>
        <row r="28">
          <cell r="A28" t="str">
            <v>San Luis Potosí</v>
          </cell>
          <cell r="B28">
            <v>601</v>
          </cell>
        </row>
        <row r="29">
          <cell r="A29" t="str">
            <v>Hidalgo</v>
          </cell>
          <cell r="B29">
            <v>978</v>
          </cell>
        </row>
        <row r="30">
          <cell r="A30" t="str">
            <v>Aguascalientes</v>
          </cell>
          <cell r="B30">
            <v>982</v>
          </cell>
        </row>
        <row r="31">
          <cell r="A31" t="str">
            <v>Guerrero</v>
          </cell>
          <cell r="B31">
            <v>1020</v>
          </cell>
        </row>
        <row r="32">
          <cell r="A32" t="str">
            <v>Morelos</v>
          </cell>
          <cell r="B32">
            <v>1081</v>
          </cell>
        </row>
        <row r="33">
          <cell r="A33" t="str">
            <v>Querétaro</v>
          </cell>
          <cell r="B33">
            <v>1318</v>
          </cell>
        </row>
        <row r="34">
          <cell r="A34" t="str">
            <v>Veracruz</v>
          </cell>
          <cell r="B34">
            <v>1488</v>
          </cell>
        </row>
        <row r="35">
          <cell r="A35" t="str">
            <v>Michoacán</v>
          </cell>
          <cell r="B35">
            <v>1903</v>
          </cell>
        </row>
        <row r="36">
          <cell r="A36" t="str">
            <v>Puebla</v>
          </cell>
          <cell r="B36">
            <v>2154</v>
          </cell>
        </row>
        <row r="37">
          <cell r="A37" t="str">
            <v>Guanajuato</v>
          </cell>
          <cell r="B37">
            <v>2378</v>
          </cell>
        </row>
        <row r="38">
          <cell r="A38" t="str">
            <v>Yucatán</v>
          </cell>
          <cell r="B38">
            <v>2554</v>
          </cell>
        </row>
        <row r="39">
          <cell r="A39" t="str">
            <v>Estado de México</v>
          </cell>
          <cell r="B39">
            <v>4353</v>
          </cell>
        </row>
        <row r="40">
          <cell r="A40" t="str">
            <v>Jalisco</v>
          </cell>
          <cell r="B40">
            <v>4955</v>
          </cell>
        </row>
      </sheetData>
      <sheetData sheetId="6">
        <row r="9">
          <cell r="B9" t="str">
            <v>Producción de Carne en Canal</v>
          </cell>
        </row>
        <row r="10">
          <cell r="A10" t="str">
            <v>Baja California</v>
          </cell>
          <cell r="B10">
            <v>0</v>
          </cell>
        </row>
        <row r="11">
          <cell r="A11" t="str">
            <v>Baja California Sur</v>
          </cell>
          <cell r="B11">
            <v>0</v>
          </cell>
        </row>
        <row r="12">
          <cell r="A12" t="str">
            <v>Campeche</v>
          </cell>
          <cell r="B12">
            <v>0</v>
          </cell>
        </row>
        <row r="13">
          <cell r="A13" t="str">
            <v>Chiapas</v>
          </cell>
          <cell r="B13">
            <v>0</v>
          </cell>
        </row>
        <row r="14">
          <cell r="A14" t="str">
            <v>Durango</v>
          </cell>
          <cell r="B14">
            <v>0</v>
          </cell>
        </row>
        <row r="15">
          <cell r="A15" t="str">
            <v>Guerrero</v>
          </cell>
          <cell r="B15">
            <v>0</v>
          </cell>
        </row>
        <row r="16">
          <cell r="A16" t="str">
            <v>Morelos</v>
          </cell>
          <cell r="B16">
            <v>0</v>
          </cell>
        </row>
        <row r="17">
          <cell r="A17" t="str">
            <v>Nayarit</v>
          </cell>
          <cell r="B17">
            <v>0</v>
          </cell>
        </row>
        <row r="18">
          <cell r="A18" t="str">
            <v>Nuevo León</v>
          </cell>
          <cell r="B18">
            <v>0</v>
          </cell>
        </row>
        <row r="19">
          <cell r="A19" t="str">
            <v>Sonora</v>
          </cell>
          <cell r="B19">
            <v>0</v>
          </cell>
        </row>
        <row r="20">
          <cell r="A20" t="str">
            <v>Tabasco</v>
          </cell>
          <cell r="B20">
            <v>0</v>
          </cell>
        </row>
        <row r="21">
          <cell r="A21" t="str">
            <v>Tlaxcala</v>
          </cell>
          <cell r="B21">
            <v>0</v>
          </cell>
        </row>
        <row r="22">
          <cell r="A22" t="str">
            <v>Veracruz</v>
          </cell>
          <cell r="B22">
            <v>0</v>
          </cell>
        </row>
        <row r="23">
          <cell r="A23" t="str">
            <v>Coahuila</v>
          </cell>
          <cell r="B23">
            <v>1</v>
          </cell>
        </row>
        <row r="24">
          <cell r="A24" t="str">
            <v>Chihuahua</v>
          </cell>
          <cell r="B24">
            <v>1</v>
          </cell>
        </row>
        <row r="25">
          <cell r="A25" t="str">
            <v>Tamaulipas</v>
          </cell>
          <cell r="B25">
            <v>1</v>
          </cell>
        </row>
        <row r="26">
          <cell r="A26" t="str">
            <v>Colima</v>
          </cell>
          <cell r="B26">
            <v>2</v>
          </cell>
        </row>
        <row r="27">
          <cell r="A27" t="str">
            <v>Oaxaca</v>
          </cell>
          <cell r="B27">
            <v>2</v>
          </cell>
        </row>
        <row r="28">
          <cell r="A28" t="str">
            <v>Puebla</v>
          </cell>
          <cell r="B28">
            <v>2</v>
          </cell>
        </row>
        <row r="29">
          <cell r="A29" t="str">
            <v>Quintana Roo</v>
          </cell>
          <cell r="B29">
            <v>2</v>
          </cell>
        </row>
        <row r="30">
          <cell r="A30" t="str">
            <v>Hidalgo</v>
          </cell>
          <cell r="B30">
            <v>3</v>
          </cell>
        </row>
        <row r="31">
          <cell r="A31" t="str">
            <v>San Luis Potosí</v>
          </cell>
          <cell r="B31">
            <v>3</v>
          </cell>
        </row>
        <row r="32">
          <cell r="A32" t="str">
            <v>Yucatán</v>
          </cell>
          <cell r="B32">
            <v>3</v>
          </cell>
        </row>
        <row r="33">
          <cell r="A33" t="str">
            <v>Michoacán</v>
          </cell>
          <cell r="B33">
            <v>7</v>
          </cell>
        </row>
        <row r="34">
          <cell r="A34" t="str">
            <v>Sinaloa</v>
          </cell>
          <cell r="B34">
            <v>7</v>
          </cell>
        </row>
        <row r="35">
          <cell r="A35" t="str">
            <v>Zacatecas</v>
          </cell>
          <cell r="B35">
            <v>11</v>
          </cell>
        </row>
        <row r="36">
          <cell r="A36" t="str">
            <v>Guanajuato</v>
          </cell>
          <cell r="B36">
            <v>13</v>
          </cell>
        </row>
        <row r="37">
          <cell r="A37" t="str">
            <v>Querétaro</v>
          </cell>
          <cell r="B37">
            <v>14</v>
          </cell>
        </row>
        <row r="38">
          <cell r="A38" t="str">
            <v>Jalisco</v>
          </cell>
          <cell r="B38">
            <v>23</v>
          </cell>
        </row>
        <row r="39">
          <cell r="A39" t="str">
            <v>Estado de México</v>
          </cell>
          <cell r="B39">
            <v>47</v>
          </cell>
        </row>
        <row r="40">
          <cell r="A40" t="str">
            <v>Aguascalientes</v>
          </cell>
          <cell r="B40">
            <v>64</v>
          </cell>
        </row>
      </sheetData>
      <sheetData sheetId="7">
        <row r="9">
          <cell r="B9" t="str">
            <v>Producción de Carne en Canal</v>
          </cell>
        </row>
        <row r="10">
          <cell r="A10" t="str">
            <v>Baja California Sur</v>
          </cell>
          <cell r="B10">
            <v>0</v>
          </cell>
        </row>
        <row r="11">
          <cell r="A11" t="str">
            <v>Campeche</v>
          </cell>
          <cell r="B11">
            <v>0</v>
          </cell>
        </row>
        <row r="12">
          <cell r="A12" t="str">
            <v>Coahuila</v>
          </cell>
          <cell r="B12">
            <v>0</v>
          </cell>
        </row>
        <row r="13">
          <cell r="A13" t="str">
            <v>Chiapas</v>
          </cell>
          <cell r="B13">
            <v>0</v>
          </cell>
        </row>
        <row r="14">
          <cell r="A14" t="str">
            <v>Chihuahua</v>
          </cell>
          <cell r="B14">
            <v>0</v>
          </cell>
        </row>
        <row r="15">
          <cell r="A15" t="str">
            <v>Durango</v>
          </cell>
          <cell r="B15">
            <v>0</v>
          </cell>
        </row>
        <row r="16">
          <cell r="A16" t="str">
            <v>Guerrero</v>
          </cell>
          <cell r="B16">
            <v>0</v>
          </cell>
        </row>
        <row r="17">
          <cell r="A17" t="str">
            <v>Hidalgo</v>
          </cell>
          <cell r="B17">
            <v>0</v>
          </cell>
        </row>
        <row r="18">
          <cell r="A18" t="str">
            <v>Estado de México</v>
          </cell>
          <cell r="B18">
            <v>0</v>
          </cell>
        </row>
        <row r="19">
          <cell r="A19" t="str">
            <v>Morelos</v>
          </cell>
          <cell r="B19">
            <v>0</v>
          </cell>
        </row>
        <row r="20">
          <cell r="A20" t="str">
            <v>Nayarit</v>
          </cell>
          <cell r="B20">
            <v>0</v>
          </cell>
        </row>
        <row r="21">
          <cell r="A21" t="str">
            <v>Puebla</v>
          </cell>
          <cell r="B21">
            <v>0</v>
          </cell>
        </row>
        <row r="22">
          <cell r="A22" t="str">
            <v>Querétaro</v>
          </cell>
          <cell r="B22">
            <v>0</v>
          </cell>
        </row>
        <row r="23">
          <cell r="A23" t="str">
            <v>Quintana Roo</v>
          </cell>
          <cell r="B23">
            <v>0</v>
          </cell>
        </row>
        <row r="24">
          <cell r="A24" t="str">
            <v>San Luis Potosí</v>
          </cell>
          <cell r="B24">
            <v>0</v>
          </cell>
        </row>
        <row r="25">
          <cell r="A25" t="str">
            <v>Tabasco</v>
          </cell>
          <cell r="B25">
            <v>0</v>
          </cell>
        </row>
        <row r="26">
          <cell r="A26" t="str">
            <v>Tlaxcala</v>
          </cell>
          <cell r="B26">
            <v>0</v>
          </cell>
        </row>
        <row r="27">
          <cell r="A27" t="str">
            <v>Veracruz</v>
          </cell>
          <cell r="B27">
            <v>0</v>
          </cell>
        </row>
        <row r="28">
          <cell r="A28" t="str">
            <v>Yucatán</v>
          </cell>
          <cell r="B28">
            <v>0</v>
          </cell>
        </row>
        <row r="29">
          <cell r="A29" t="str">
            <v>Colima</v>
          </cell>
          <cell r="B29">
            <v>1</v>
          </cell>
        </row>
        <row r="30">
          <cell r="A30" t="str">
            <v>Nuevo León</v>
          </cell>
          <cell r="B30">
            <v>1</v>
          </cell>
        </row>
        <row r="31">
          <cell r="A31" t="str">
            <v>Oaxaca</v>
          </cell>
          <cell r="B31">
            <v>1</v>
          </cell>
        </row>
        <row r="32">
          <cell r="A32" t="str">
            <v>Sonora</v>
          </cell>
          <cell r="B32">
            <v>1</v>
          </cell>
        </row>
        <row r="33">
          <cell r="A33" t="str">
            <v>Tamaulipas</v>
          </cell>
          <cell r="B33">
            <v>1</v>
          </cell>
        </row>
        <row r="34">
          <cell r="A34" t="str">
            <v>Zacatecas</v>
          </cell>
          <cell r="B34">
            <v>1</v>
          </cell>
        </row>
        <row r="35">
          <cell r="A35" t="str">
            <v>Aguascalientes</v>
          </cell>
          <cell r="B35">
            <v>2</v>
          </cell>
        </row>
        <row r="36">
          <cell r="A36" t="str">
            <v>Baja California</v>
          </cell>
          <cell r="B36">
            <v>3</v>
          </cell>
        </row>
        <row r="37">
          <cell r="A37" t="str">
            <v>Jalisco</v>
          </cell>
          <cell r="B37">
            <v>5</v>
          </cell>
        </row>
        <row r="38">
          <cell r="A38" t="str">
            <v>Sinaloa</v>
          </cell>
          <cell r="B38">
            <v>6</v>
          </cell>
        </row>
        <row r="39">
          <cell r="A39" t="str">
            <v>Michoacán</v>
          </cell>
          <cell r="B39">
            <v>8</v>
          </cell>
        </row>
        <row r="40">
          <cell r="A40" t="str">
            <v>Guanajuato</v>
          </cell>
          <cell r="B40">
            <v>13</v>
          </cell>
        </row>
      </sheetData>
      <sheetData sheetId="8">
        <row r="22">
          <cell r="J22" t="str">
            <v>Jalisco</v>
          </cell>
        </row>
        <row r="23">
          <cell r="G23" t="str">
            <v>2017 - 2018</v>
          </cell>
          <cell r="H23" t="str">
            <v>ENE</v>
          </cell>
          <cell r="J23">
            <v>3.43723907598108E-2</v>
          </cell>
        </row>
        <row r="24">
          <cell r="H24" t="str">
            <v>FEB</v>
          </cell>
          <cell r="J24">
            <v>0.16418722786647311</v>
          </cell>
        </row>
        <row r="25">
          <cell r="H25" t="str">
            <v>MAR</v>
          </cell>
          <cell r="J25">
            <v>-6.0515278609946099E-2</v>
          </cell>
        </row>
        <row r="26">
          <cell r="H26" t="str">
            <v>ABR</v>
          </cell>
          <cell r="J26">
            <v>0.35261936339522548</v>
          </cell>
        </row>
        <row r="27">
          <cell r="H27" t="str">
            <v>MAY</v>
          </cell>
          <cell r="J27">
            <v>8.5543674489654276E-2</v>
          </cell>
        </row>
        <row r="28">
          <cell r="H28" t="str">
            <v>JUN</v>
          </cell>
          <cell r="J28">
            <v>0.21594982078853042</v>
          </cell>
        </row>
        <row r="29">
          <cell r="H29" t="str">
            <v>JUL</v>
          </cell>
          <cell r="J29">
            <v>0.14645379183297513</v>
          </cell>
        </row>
        <row r="30">
          <cell r="H30" t="str">
            <v>AGO</v>
          </cell>
          <cell r="J30">
            <v>0.24854160270187298</v>
          </cell>
        </row>
        <row r="31">
          <cell r="H31" t="str">
            <v>SEP</v>
          </cell>
          <cell r="J31">
            <v>0.17117647058823526</v>
          </cell>
        </row>
        <row r="32">
          <cell r="H32" t="str">
            <v>OCT</v>
          </cell>
          <cell r="J32">
            <v>0.21284251314696934</v>
          </cell>
        </row>
        <row r="33">
          <cell r="H33" t="str">
            <v>NOV</v>
          </cell>
          <cell r="J33">
            <v>6.6054542962861396E-2</v>
          </cell>
        </row>
        <row r="34">
          <cell r="H34" t="str">
            <v>DIC</v>
          </cell>
          <cell r="J34">
            <v>0.1858022455632018</v>
          </cell>
        </row>
        <row r="35">
          <cell r="G35" t="str">
            <v>2018 - 2019</v>
          </cell>
          <cell r="H35" t="str">
            <v>ENE</v>
          </cell>
          <cell r="J35">
            <v>0.17973900174895729</v>
          </cell>
        </row>
        <row r="36">
          <cell r="H36" t="str">
            <v>FEB</v>
          </cell>
          <cell r="J36">
            <v>0.15957612591553683</v>
          </cell>
        </row>
        <row r="37">
          <cell r="H37" t="str">
            <v>MAR</v>
          </cell>
          <cell r="J37">
            <v>0.20742984693877542</v>
          </cell>
        </row>
        <row r="38">
          <cell r="H38" t="str">
            <v>ABR</v>
          </cell>
          <cell r="J38">
            <v>-6.1404583895085185E-2</v>
          </cell>
        </row>
        <row r="39">
          <cell r="H39" t="str">
            <v>MAY</v>
          </cell>
          <cell r="J39">
            <v>0.13892797748496877</v>
          </cell>
        </row>
        <row r="40">
          <cell r="H40" t="str">
            <v>JUN</v>
          </cell>
          <cell r="J40">
            <v>9.7396217145664377E-2</v>
          </cell>
        </row>
        <row r="41">
          <cell r="H41" t="str">
            <v>JUL</v>
          </cell>
          <cell r="J41">
            <v>0.18934118907337982</v>
          </cell>
        </row>
        <row r="42">
          <cell r="H42" t="str">
            <v>AGO</v>
          </cell>
          <cell r="J42">
            <v>0.13094798967170784</v>
          </cell>
        </row>
        <row r="43">
          <cell r="H43" t="str">
            <v>SEP</v>
          </cell>
          <cell r="J43">
            <v>4.7714716223003606E-2</v>
          </cell>
        </row>
        <row r="44">
          <cell r="H44" t="str">
            <v>OCT</v>
          </cell>
          <cell r="J44">
            <v>7.6449109995435638E-3</v>
          </cell>
        </row>
        <row r="45">
          <cell r="H45" t="str">
            <v>NOV</v>
          </cell>
          <cell r="J45">
            <v>0.16364571281655738</v>
          </cell>
        </row>
        <row r="46">
          <cell r="H46" t="str">
            <v>DIC</v>
          </cell>
          <cell r="J46">
            <v>-2.952555487680697E-3</v>
          </cell>
        </row>
        <row r="47">
          <cell r="G47" t="str">
            <v>2019-2020</v>
          </cell>
          <cell r="H47" t="str">
            <v>ENE</v>
          </cell>
          <cell r="J47">
            <v>7.389668149161821E-2</v>
          </cell>
        </row>
        <row r="48">
          <cell r="H48" t="str">
            <v>FEB</v>
          </cell>
          <cell r="J48">
            <v>6.6388926219594246E-2</v>
          </cell>
        </row>
        <row r="49">
          <cell r="H49" t="str">
            <v>MAR</v>
          </cell>
          <cell r="J49">
            <v>-2.706985342664725E-2</v>
          </cell>
        </row>
        <row r="50">
          <cell r="H50" t="str">
            <v>ABR</v>
          </cell>
          <cell r="J50">
            <v>-4.5703839122486212E-3</v>
          </cell>
        </row>
        <row r="51">
          <cell r="H51" t="str">
            <v>MAY</v>
          </cell>
          <cell r="J51">
            <v>-2.3587554756823503E-2</v>
          </cell>
        </row>
        <row r="52">
          <cell r="H52" t="str">
            <v>JUN</v>
          </cell>
          <cell r="J52">
            <v>8.4499160604364798E-2</v>
          </cell>
        </row>
        <row r="53">
          <cell r="H53" t="str">
            <v>JUL</v>
          </cell>
          <cell r="J53">
            <v>0.13138932672821446</v>
          </cell>
        </row>
        <row r="54">
          <cell r="H54" t="str">
            <v>AGO</v>
          </cell>
          <cell r="J54">
            <v>1.706892802783222E-2</v>
          </cell>
        </row>
        <row r="55">
          <cell r="H55" t="str">
            <v>SEP</v>
          </cell>
          <cell r="J55">
            <v>0.13530680728667299</v>
          </cell>
        </row>
        <row r="56">
          <cell r="H56" t="str">
            <v>OCT</v>
          </cell>
          <cell r="J56">
            <v>0.1256935794360774</v>
          </cell>
        </row>
        <row r="57">
          <cell r="H57" t="str">
            <v>NOV</v>
          </cell>
          <cell r="J57">
            <v>5.2806009721608538E-2</v>
          </cell>
        </row>
        <row r="58">
          <cell r="H58" t="str">
            <v>DIC</v>
          </cell>
          <cell r="J58">
            <v>0.17206167670785244</v>
          </cell>
        </row>
        <row r="59">
          <cell r="G59" t="str">
            <v>2020-2021</v>
          </cell>
          <cell r="H59" t="str">
            <v>ENE</v>
          </cell>
          <cell r="J59">
            <v>4.2582563449081512E-2</v>
          </cell>
        </row>
      </sheetData>
      <sheetData sheetId="9">
        <row r="23">
          <cell r="J23" t="str">
            <v>Jalisco</v>
          </cell>
        </row>
        <row r="24">
          <cell r="G24" t="str">
            <v>2017 - 2018</v>
          </cell>
          <cell r="H24" t="str">
            <v>ENE</v>
          </cell>
          <cell r="J24">
            <v>7.6923076923076872E-2</v>
          </cell>
        </row>
        <row r="25">
          <cell r="H25" t="str">
            <v>FEB</v>
          </cell>
          <cell r="J25">
            <v>-0.15384615384615385</v>
          </cell>
        </row>
        <row r="26">
          <cell r="H26" t="str">
            <v>MAR</v>
          </cell>
          <cell r="J26">
            <v>0.30000000000000004</v>
          </cell>
        </row>
        <row r="27">
          <cell r="H27" t="str">
            <v>ABR</v>
          </cell>
          <cell r="J27">
            <v>0.39999999999999991</v>
          </cell>
        </row>
        <row r="28">
          <cell r="H28" t="str">
            <v>MAY</v>
          </cell>
          <cell r="J28">
            <v>0.36363636363636354</v>
          </cell>
        </row>
        <row r="29">
          <cell r="H29" t="str">
            <v>JUN</v>
          </cell>
          <cell r="J29">
            <v>0</v>
          </cell>
        </row>
        <row r="30">
          <cell r="H30" t="str">
            <v>JUL</v>
          </cell>
          <cell r="J30">
            <v>-0.4</v>
          </cell>
        </row>
        <row r="31">
          <cell r="H31" t="str">
            <v>AGO</v>
          </cell>
          <cell r="J31">
            <v>-0.4375</v>
          </cell>
        </row>
        <row r="32">
          <cell r="H32" t="str">
            <v>SEP</v>
          </cell>
          <cell r="J32">
            <v>-0.33333333333333337</v>
          </cell>
        </row>
        <row r="33">
          <cell r="H33" t="str">
            <v>OCT</v>
          </cell>
          <cell r="J33">
            <v>-0.30769230769230771</v>
          </cell>
        </row>
        <row r="34">
          <cell r="H34" t="str">
            <v>NOV</v>
          </cell>
          <cell r="J34">
            <v>-0.16666666666666663</v>
          </cell>
        </row>
        <row r="35">
          <cell r="H35" t="str">
            <v>DIC</v>
          </cell>
          <cell r="J35">
            <v>-9.9999999999999978E-2</v>
          </cell>
        </row>
        <row r="36">
          <cell r="G36" t="str">
            <v>2018-2019</v>
          </cell>
          <cell r="H36" t="str">
            <v>ENE</v>
          </cell>
          <cell r="J36">
            <v>-0.1428571428571429</v>
          </cell>
        </row>
        <row r="37">
          <cell r="H37" t="str">
            <v>FEB</v>
          </cell>
          <cell r="J37">
            <v>-9.0909090909090939E-2</v>
          </cell>
        </row>
        <row r="38">
          <cell r="H38" t="str">
            <v>MAR</v>
          </cell>
          <cell r="J38">
            <v>-0.38461538461538458</v>
          </cell>
        </row>
        <row r="39">
          <cell r="H39" t="str">
            <v>ABR</v>
          </cell>
          <cell r="J39">
            <v>-0.4285714285714286</v>
          </cell>
        </row>
        <row r="40">
          <cell r="H40" t="str">
            <v>MAY</v>
          </cell>
          <cell r="J40">
            <v>-0.26666666666666672</v>
          </cell>
        </row>
        <row r="41">
          <cell r="H41" t="str">
            <v>JUN</v>
          </cell>
          <cell r="J41">
            <v>-0.30769230769230771</v>
          </cell>
        </row>
        <row r="42">
          <cell r="H42" t="str">
            <v>JUL</v>
          </cell>
          <cell r="J42">
            <v>-0.11111111111111116</v>
          </cell>
        </row>
        <row r="43">
          <cell r="H43" t="str">
            <v>AGO</v>
          </cell>
          <cell r="J43">
            <v>0</v>
          </cell>
        </row>
        <row r="44">
          <cell r="H44" t="str">
            <v>SEP</v>
          </cell>
          <cell r="J44">
            <v>0</v>
          </cell>
        </row>
        <row r="45">
          <cell r="H45" t="str">
            <v>OCT</v>
          </cell>
          <cell r="J45">
            <v>0</v>
          </cell>
        </row>
        <row r="46">
          <cell r="H46" t="str">
            <v>NOV</v>
          </cell>
          <cell r="J46">
            <v>-0.30000000000000004</v>
          </cell>
        </row>
        <row r="47">
          <cell r="H47" t="str">
            <v>DIC</v>
          </cell>
          <cell r="J47">
            <v>-0.5</v>
          </cell>
        </row>
        <row r="48">
          <cell r="G48" t="str">
            <v>2019-2020</v>
          </cell>
          <cell r="H48" t="str">
            <v>ENE</v>
          </cell>
          <cell r="J48">
            <v>-0.33333333333333337</v>
          </cell>
        </row>
        <row r="49">
          <cell r="H49" t="str">
            <v>FEB</v>
          </cell>
          <cell r="J49">
            <v>-0.30000000000000004</v>
          </cell>
        </row>
        <row r="50">
          <cell r="H50" t="str">
            <v>MAR</v>
          </cell>
          <cell r="J50">
            <v>-0.25</v>
          </cell>
        </row>
        <row r="51">
          <cell r="H51" t="str">
            <v>ABR</v>
          </cell>
          <cell r="J51">
            <v>-0.375</v>
          </cell>
        </row>
        <row r="52">
          <cell r="H52" t="str">
            <v>MAY</v>
          </cell>
          <cell r="J52">
            <v>-0.45454545454545459</v>
          </cell>
        </row>
        <row r="53">
          <cell r="H53" t="str">
            <v>JUN</v>
          </cell>
          <cell r="J53">
            <v>-0.22222222222222221</v>
          </cell>
        </row>
        <row r="54">
          <cell r="H54" t="str">
            <v>JUL</v>
          </cell>
          <cell r="J54">
            <v>-0.125</v>
          </cell>
        </row>
        <row r="55">
          <cell r="H55" t="str">
            <v>AGO</v>
          </cell>
          <cell r="J55">
            <v>0</v>
          </cell>
        </row>
        <row r="56">
          <cell r="H56" t="str">
            <v>SEP</v>
          </cell>
          <cell r="J56">
            <v>0</v>
          </cell>
        </row>
        <row r="57">
          <cell r="H57" t="str">
            <v>OCT</v>
          </cell>
          <cell r="J57">
            <v>0</v>
          </cell>
        </row>
        <row r="58">
          <cell r="H58" t="str">
            <v>NOV</v>
          </cell>
          <cell r="J58">
            <v>0</v>
          </cell>
        </row>
        <row r="59">
          <cell r="H59" t="str">
            <v>DIC</v>
          </cell>
          <cell r="J59">
            <v>-0.22222222222222221</v>
          </cell>
        </row>
        <row r="60">
          <cell r="G60" t="str">
            <v>2020-2021</v>
          </cell>
          <cell r="H60" t="str">
            <v>ENE</v>
          </cell>
          <cell r="J60">
            <v>-0.375</v>
          </cell>
        </row>
      </sheetData>
      <sheetData sheetId="10">
        <row r="19">
          <cell r="J19" t="str">
            <v>Jalisco</v>
          </cell>
        </row>
        <row r="20">
          <cell r="G20" t="str">
            <v>2017 - 2018</v>
          </cell>
          <cell r="H20" t="str">
            <v>ENE</v>
          </cell>
          <cell r="J20">
            <v>-0.30555555555555558</v>
          </cell>
        </row>
        <row r="21">
          <cell r="H21" t="str">
            <v>FEB</v>
          </cell>
          <cell r="J21">
            <v>-8.333333333333337E-2</v>
          </cell>
        </row>
        <row r="22">
          <cell r="H22" t="str">
            <v>MAR</v>
          </cell>
          <cell r="J22">
            <v>-8.6956521739130488E-2</v>
          </cell>
        </row>
        <row r="23">
          <cell r="H23" t="str">
            <v>ABR</v>
          </cell>
          <cell r="J23">
            <v>0.15789473684210531</v>
          </cell>
        </row>
        <row r="24">
          <cell r="H24" t="str">
            <v>MAY</v>
          </cell>
          <cell r="J24">
            <v>0.19999999999999996</v>
          </cell>
        </row>
        <row r="25">
          <cell r="H25" t="str">
            <v>JUN</v>
          </cell>
          <cell r="J25">
            <v>-4.166666666666663E-2</v>
          </cell>
        </row>
        <row r="26">
          <cell r="H26" t="str">
            <v>JUL</v>
          </cell>
          <cell r="J26">
            <v>-0.19999999999999996</v>
          </cell>
        </row>
        <row r="27">
          <cell r="H27" t="str">
            <v>AGO</v>
          </cell>
          <cell r="J27">
            <v>0.8</v>
          </cell>
        </row>
        <row r="28">
          <cell r="H28" t="str">
            <v>SEP</v>
          </cell>
          <cell r="J28">
            <v>-4.166666666666663E-2</v>
          </cell>
        </row>
        <row r="29">
          <cell r="H29" t="str">
            <v>OCT</v>
          </cell>
          <cell r="J29">
            <v>0.13043478260869557</v>
          </cell>
        </row>
        <row r="30">
          <cell r="H30" t="str">
            <v>NOV</v>
          </cell>
          <cell r="J30">
            <v>0.125</v>
          </cell>
        </row>
        <row r="31">
          <cell r="H31" t="str">
            <v>DIC</v>
          </cell>
          <cell r="J31">
            <v>0.25</v>
          </cell>
        </row>
        <row r="32">
          <cell r="G32" t="str">
            <v>2018 - 2019</v>
          </cell>
          <cell r="H32" t="str">
            <v>ENE</v>
          </cell>
          <cell r="J32">
            <v>0.32000000000000006</v>
          </cell>
        </row>
        <row r="33">
          <cell r="H33" t="str">
            <v>FEB</v>
          </cell>
          <cell r="J33">
            <v>0.22727272727272729</v>
          </cell>
        </row>
        <row r="34">
          <cell r="H34" t="str">
            <v>MAR</v>
          </cell>
          <cell r="J34">
            <v>-4.7619047619047672E-2</v>
          </cell>
        </row>
        <row r="35">
          <cell r="H35" t="str">
            <v>ABR</v>
          </cell>
          <cell r="J35">
            <v>0</v>
          </cell>
        </row>
        <row r="36">
          <cell r="H36" t="str">
            <v>MAY</v>
          </cell>
          <cell r="J36">
            <v>-9.9999999999999978E-2</v>
          </cell>
        </row>
        <row r="37">
          <cell r="H37" t="str">
            <v>JUN</v>
          </cell>
          <cell r="J37">
            <v>4.3478260869565188E-2</v>
          </cell>
        </row>
        <row r="38">
          <cell r="H38" t="str">
            <v>JUL</v>
          </cell>
          <cell r="J38">
            <v>0.5</v>
          </cell>
        </row>
        <row r="39">
          <cell r="H39" t="str">
            <v>AGO</v>
          </cell>
          <cell r="J39">
            <v>-0.33333333333333337</v>
          </cell>
        </row>
        <row r="40">
          <cell r="H40" t="str">
            <v>SEP</v>
          </cell>
          <cell r="J40">
            <v>0.21739130434782616</v>
          </cell>
        </row>
        <row r="41">
          <cell r="H41" t="str">
            <v>OCT</v>
          </cell>
          <cell r="J41">
            <v>0.19230769230769229</v>
          </cell>
        </row>
        <row r="42">
          <cell r="H42" t="str">
            <v>NOV</v>
          </cell>
          <cell r="J42">
            <v>3.7037037037036979E-2</v>
          </cell>
        </row>
        <row r="43">
          <cell r="H43" t="str">
            <v>DIC</v>
          </cell>
          <cell r="J43">
            <v>-9.9999999999999978E-2</v>
          </cell>
        </row>
        <row r="44">
          <cell r="G44" t="str">
            <v>2019 - 2020</v>
          </cell>
          <cell r="H44" t="str">
            <v>ENE</v>
          </cell>
          <cell r="J44">
            <v>-0.12121212121212122</v>
          </cell>
        </row>
        <row r="45">
          <cell r="H45" t="str">
            <v>FEB</v>
          </cell>
          <cell r="J45">
            <v>-0.14814814814814814</v>
          </cell>
        </row>
        <row r="46">
          <cell r="H46" t="str">
            <v>MAR</v>
          </cell>
          <cell r="J46">
            <v>-0.25</v>
          </cell>
        </row>
        <row r="47">
          <cell r="H47" t="str">
            <v>ABR</v>
          </cell>
          <cell r="J47">
            <v>-0.63636363636363635</v>
          </cell>
        </row>
        <row r="48">
          <cell r="H48" t="str">
            <v>MAY</v>
          </cell>
          <cell r="J48">
            <v>-0.44444444444444442</v>
          </cell>
        </row>
        <row r="49">
          <cell r="H49" t="str">
            <v>JUN</v>
          </cell>
          <cell r="J49">
            <v>-0.20833333333333337</v>
          </cell>
        </row>
        <row r="50">
          <cell r="H50" t="str">
            <v>JUL</v>
          </cell>
          <cell r="J50">
            <v>-0.16666666666666663</v>
          </cell>
        </row>
        <row r="51">
          <cell r="H51" t="str">
            <v>AGO</v>
          </cell>
          <cell r="J51">
            <v>-0.19999999999999996</v>
          </cell>
        </row>
        <row r="52">
          <cell r="H52" t="str">
            <v>SEP</v>
          </cell>
          <cell r="J52">
            <v>-0.1428571428571429</v>
          </cell>
        </row>
        <row r="53">
          <cell r="H53" t="str">
            <v>OCT</v>
          </cell>
          <cell r="J53">
            <v>-6.4516129032258118E-2</v>
          </cell>
        </row>
        <row r="54">
          <cell r="H54" t="str">
            <v>NOV</v>
          </cell>
          <cell r="J54">
            <v>-0.3571428571428571</v>
          </cell>
        </row>
        <row r="55">
          <cell r="H55" t="str">
            <v>DIC</v>
          </cell>
          <cell r="J55">
            <v>0.11111111111111116</v>
          </cell>
        </row>
        <row r="56">
          <cell r="G56" t="str">
            <v>2020-2021</v>
          </cell>
          <cell r="H56" t="str">
            <v>ENE</v>
          </cell>
          <cell r="J56">
            <v>-0.2068965517241379</v>
          </cell>
        </row>
      </sheetData>
      <sheetData sheetId="11">
        <row r="19">
          <cell r="J19" t="str">
            <v>Jalisco</v>
          </cell>
        </row>
        <row r="20">
          <cell r="G20" t="str">
            <v>2017 - 2018</v>
          </cell>
          <cell r="H20" t="str">
            <v>ENE</v>
          </cell>
          <cell r="J20">
            <v>9.4771241830065467E-2</v>
          </cell>
        </row>
        <row r="21">
          <cell r="H21" t="str">
            <v>FEB</v>
          </cell>
          <cell r="J21">
            <v>-5.4909260120986514E-2</v>
          </cell>
        </row>
        <row r="22">
          <cell r="H22" t="str">
            <v>MAR</v>
          </cell>
          <cell r="J22">
            <v>-2.7027027027026751E-3</v>
          </cell>
        </row>
        <row r="23">
          <cell r="H23" t="str">
            <v>ABR</v>
          </cell>
          <cell r="J23">
            <v>0.17503030303030309</v>
          </cell>
        </row>
        <row r="24">
          <cell r="H24" t="str">
            <v>MAY</v>
          </cell>
          <cell r="J24">
            <v>3.1399046104928496E-2</v>
          </cell>
        </row>
        <row r="25">
          <cell r="H25" t="str">
            <v>JUN</v>
          </cell>
          <cell r="J25">
            <v>5.3224155578300847E-2</v>
          </cell>
        </row>
        <row r="26">
          <cell r="H26" t="str">
            <v>JUL</v>
          </cell>
          <cell r="J26">
            <v>5.0827878321139774E-2</v>
          </cell>
        </row>
        <row r="27">
          <cell r="H27" t="str">
            <v>AGO</v>
          </cell>
          <cell r="J27">
            <v>6.5761804626266462E-2</v>
          </cell>
        </row>
        <row r="28">
          <cell r="H28" t="str">
            <v>SEP</v>
          </cell>
          <cell r="J28">
            <v>-2.9182879377431803E-3</v>
          </cell>
        </row>
        <row r="29">
          <cell r="H29" t="str">
            <v>OCT</v>
          </cell>
          <cell r="J29">
            <v>0.11710474695959205</v>
          </cell>
        </row>
        <row r="30">
          <cell r="H30" t="str">
            <v>NOV</v>
          </cell>
          <cell r="J30">
            <v>7.6780758556891815E-2</v>
          </cell>
        </row>
        <row r="31">
          <cell r="H31" t="str">
            <v>DIC</v>
          </cell>
          <cell r="J31">
            <v>4.9596835539327477E-2</v>
          </cell>
        </row>
        <row r="32">
          <cell r="G32" t="str">
            <v>2018 - 2019</v>
          </cell>
          <cell r="H32" t="str">
            <v>ENE</v>
          </cell>
          <cell r="J32">
            <v>0.14766169154228859</v>
          </cell>
        </row>
        <row r="33">
          <cell r="H33" t="str">
            <v>FEB</v>
          </cell>
          <cell r="J33">
            <v>0.34785819793205319</v>
          </cell>
        </row>
        <row r="34">
          <cell r="H34" t="str">
            <v>MAR</v>
          </cell>
          <cell r="J34">
            <v>0.10930442637759707</v>
          </cell>
        </row>
        <row r="35">
          <cell r="H35" t="str">
            <v>ABR</v>
          </cell>
          <cell r="J35">
            <v>7.6335877862594437E-3</v>
          </cell>
        </row>
        <row r="36">
          <cell r="H36" t="str">
            <v>MAY</v>
          </cell>
          <cell r="J36">
            <v>0.12312138728323707</v>
          </cell>
        </row>
        <row r="37">
          <cell r="H37" t="str">
            <v>JUN</v>
          </cell>
          <cell r="J37">
            <v>3.2069970845481022E-2</v>
          </cell>
        </row>
        <row r="38">
          <cell r="H38" t="str">
            <v>JUL</v>
          </cell>
          <cell r="J38">
            <v>4.7086844998167843E-2</v>
          </cell>
        </row>
        <row r="39">
          <cell r="H39" t="str">
            <v>AGO</v>
          </cell>
          <cell r="J39">
            <v>4.8251121076233083E-2</v>
          </cell>
        </row>
        <row r="40">
          <cell r="H40" t="str">
            <v>SEP</v>
          </cell>
          <cell r="J40">
            <v>5.2487804878048827E-2</v>
          </cell>
        </row>
        <row r="41">
          <cell r="H41" t="str">
            <v>OCT</v>
          </cell>
          <cell r="J41">
            <v>1.668129938542573E-2</v>
          </cell>
        </row>
        <row r="42">
          <cell r="H42" t="str">
            <v>NOV</v>
          </cell>
          <cell r="J42">
            <v>2.1649484536082397E-2</v>
          </cell>
        </row>
        <row r="43">
          <cell r="H43" t="str">
            <v>DIC</v>
          </cell>
          <cell r="J43">
            <v>-3.0584142629366595E-2</v>
          </cell>
        </row>
        <row r="44">
          <cell r="G44" t="str">
            <v>2019 - 2020</v>
          </cell>
          <cell r="H44" t="str">
            <v>ENE</v>
          </cell>
          <cell r="J44">
            <v>-2.6703658748049253E-2</v>
          </cell>
        </row>
        <row r="45">
          <cell r="H45" t="str">
            <v>FEB</v>
          </cell>
          <cell r="J45">
            <v>-0.10374429223744297</v>
          </cell>
        </row>
        <row r="46">
          <cell r="H46" t="str">
            <v>MAR</v>
          </cell>
          <cell r="J46">
            <v>2.5855048859934948E-2</v>
          </cell>
        </row>
        <row r="47">
          <cell r="H47" t="str">
            <v>ABR</v>
          </cell>
          <cell r="J47">
            <v>-5.0573300573300561E-2</v>
          </cell>
        </row>
        <row r="48">
          <cell r="H48" t="str">
            <v>MAY</v>
          </cell>
          <cell r="J48">
            <v>-7.1195745410876699E-2</v>
          </cell>
        </row>
        <row r="49">
          <cell r="H49" t="str">
            <v>JUN</v>
          </cell>
          <cell r="J49">
            <v>-1.3747645951035836E-2</v>
          </cell>
        </row>
        <row r="50">
          <cell r="H50" t="str">
            <v>JUL</v>
          </cell>
          <cell r="J50">
            <v>-4.8993875765529271E-2</v>
          </cell>
        </row>
        <row r="51">
          <cell r="H51" t="str">
            <v>AGO</v>
          </cell>
          <cell r="J51">
            <v>-0.11601642710472282</v>
          </cell>
        </row>
        <row r="52">
          <cell r="H52" t="str">
            <v>SEP</v>
          </cell>
          <cell r="J52">
            <v>-4.5235446792732614E-2</v>
          </cell>
        </row>
        <row r="53">
          <cell r="H53" t="str">
            <v>OCT</v>
          </cell>
          <cell r="J53">
            <v>-6.7357512953367893E-2</v>
          </cell>
        </row>
        <row r="54">
          <cell r="H54" t="str">
            <v>NOV</v>
          </cell>
          <cell r="J54">
            <v>-0.17743020517995289</v>
          </cell>
        </row>
        <row r="55">
          <cell r="H55" t="str">
            <v>DIC</v>
          </cell>
          <cell r="J55">
            <v>-9.2254784688995173E-2</v>
          </cell>
        </row>
        <row r="56">
          <cell r="G56" t="str">
            <v>2020-2021</v>
          </cell>
          <cell r="H56" t="str">
            <v>ENE</v>
          </cell>
          <cell r="J56">
            <v>-0.11722786388740425</v>
          </cell>
        </row>
      </sheetData>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63 Bovino"/>
      <sheetName val="F63 Caprino"/>
      <sheetName val="F63 Ovino"/>
      <sheetName val="F63 Porcino"/>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s"/>
      <sheetName val="Stata"/>
      <sheetName val="Hoja1"/>
      <sheetName val="Inf.Nac.Obj.Gast"/>
      <sheetName val="Hist Jalisco"/>
      <sheetName val="Var General"/>
      <sheetName val="Var Ali"/>
      <sheetName val="Var Rop"/>
      <sheetName val="Var Viv"/>
      <sheetName val="Var Mueb"/>
      <sheetName val="Var Salud"/>
      <sheetName val="Var Transp"/>
      <sheetName val="Var Educ"/>
      <sheetName val="Var Otros"/>
    </sheetNames>
    <sheetDataSet>
      <sheetData sheetId="0"/>
      <sheetData sheetId="1"/>
      <sheetData sheetId="2"/>
      <sheetData sheetId="3">
        <row r="3">
          <cell r="E3">
            <v>4.6699999999999998E-2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s"/>
      <sheetName val="Stata"/>
      <sheetName val="Hoja1"/>
      <sheetName val="Inf.Nac.Obj.Gast"/>
      <sheetName val="Hist Jalisco"/>
      <sheetName val="Var General"/>
      <sheetName val="Var Ali"/>
      <sheetName val="Var Rop"/>
      <sheetName val="Var Viv"/>
      <sheetName val="Var Mueb"/>
      <sheetName val="Var Salud"/>
      <sheetName val="Var Transp"/>
      <sheetName val="Var Educ"/>
      <sheetName val="Var Otros"/>
    </sheetNames>
    <sheetDataSet>
      <sheetData sheetId="0" refreshError="1"/>
      <sheetData sheetId="1" refreshError="1"/>
      <sheetData sheetId="2" refreshError="1"/>
      <sheetData sheetId="3">
        <row r="4">
          <cell r="E4">
            <v>4.3799999999999999E-2</v>
          </cell>
        </row>
        <row r="5">
          <cell r="E5">
            <v>9.3999999999999986E-3</v>
          </cell>
        </row>
        <row r="6">
          <cell r="E6">
            <v>4.4800000000000006E-2</v>
          </cell>
        </row>
        <row r="7">
          <cell r="E7">
            <v>6.08E-2</v>
          </cell>
        </row>
        <row r="8">
          <cell r="E8">
            <v>4.6900000000000004E-2</v>
          </cell>
        </row>
        <row r="9">
          <cell r="E9">
            <v>2.5399999999999999E-2</v>
          </cell>
        </row>
        <row r="10">
          <cell r="E10">
            <v>1.1899999999999999E-2</v>
          </cell>
        </row>
        <row r="11">
          <cell r="E11">
            <v>4.07E-2</v>
          </cell>
        </row>
      </sheetData>
      <sheetData sheetId="4">
        <row r="7">
          <cell r="B7" t="str">
            <v>General</v>
          </cell>
          <cell r="C7" t="str">
            <v>Alimentos</v>
          </cell>
          <cell r="D7" t="str">
            <v>Ropa</v>
          </cell>
          <cell r="E7" t="str">
            <v>Vivienda</v>
          </cell>
          <cell r="F7" t="str">
            <v>Muebles</v>
          </cell>
          <cell r="G7" t="str">
            <v>Salud</v>
          </cell>
          <cell r="H7" t="str">
            <v>Transporte</v>
          </cell>
          <cell r="I7" t="str">
            <v>Educación</v>
          </cell>
          <cell r="J7" t="str">
            <v>Otros 
servicios</v>
          </cell>
        </row>
        <row r="21">
          <cell r="A21">
            <v>44075</v>
          </cell>
          <cell r="B21">
            <v>3.8537957248303334E-2</v>
          </cell>
          <cell r="C21">
            <v>6.2444682974596454E-2</v>
          </cell>
          <cell r="D21">
            <v>1.7268430051292354E-2</v>
          </cell>
          <cell r="E21">
            <v>2.7486011583390566E-2</v>
          </cell>
          <cell r="F21">
            <v>3.0801564715465166E-2</v>
          </cell>
          <cell r="G21">
            <v>3.8024021249566858E-2</v>
          </cell>
          <cell r="H21">
            <v>9.7814992628435012E-3</v>
          </cell>
          <cell r="I21">
            <v>2.7210556732806809E-2</v>
          </cell>
          <cell r="J21">
            <v>5.0999136085339715E-2</v>
          </cell>
        </row>
        <row r="22">
          <cell r="A22">
            <v>44105</v>
          </cell>
          <cell r="B22">
            <v>3.9876127848294952E-2</v>
          </cell>
          <cell r="C22">
            <v>6.5053868939160236E-2</v>
          </cell>
          <cell r="D22">
            <v>1.9825224990217806E-2</v>
          </cell>
          <cell r="E22">
            <v>3.0333888181729159E-2</v>
          </cell>
          <cell r="F22">
            <v>4.3917762429270403E-2</v>
          </cell>
          <cell r="G22">
            <v>3.2489171876650721E-2</v>
          </cell>
          <cell r="H22">
            <v>7.2482233358815438E-3</v>
          </cell>
          <cell r="I22">
            <v>3.3629563943401219E-2</v>
          </cell>
          <cell r="J22">
            <v>4.1808224264364528E-2</v>
          </cell>
        </row>
        <row r="23">
          <cell r="A23">
            <v>44136</v>
          </cell>
          <cell r="B23">
            <v>3.5294790088880035E-2</v>
          </cell>
          <cell r="C23">
            <v>6.4164209782274995E-2</v>
          </cell>
          <cell r="D23">
            <v>3.3193293963773574E-3</v>
          </cell>
          <cell r="E23">
            <v>3.1051041065613072E-2</v>
          </cell>
          <cell r="F23">
            <v>1.9134048768735035E-2</v>
          </cell>
          <cell r="G23">
            <v>3.5614041833281984E-2</v>
          </cell>
          <cell r="H23">
            <v>-1.2447038885227246E-2</v>
          </cell>
          <cell r="I23">
            <v>3.0249280920421784E-2</v>
          </cell>
          <cell r="J23">
            <v>4.1882924297471646E-2</v>
          </cell>
        </row>
        <row r="24">
          <cell r="A24">
            <v>44166</v>
          </cell>
          <cell r="B24">
            <v>3.3918516064922057E-2</v>
          </cell>
          <cell r="C24">
            <v>5.9184560067290948E-2</v>
          </cell>
          <cell r="D24">
            <v>2.3751671106687328E-2</v>
          </cell>
          <cell r="E24">
            <v>3.2664247815230855E-2</v>
          </cell>
          <cell r="F24">
            <v>3.6237254862682991E-2</v>
          </cell>
          <cell r="G24">
            <v>4.1626637974099823E-2</v>
          </cell>
          <cell r="H24">
            <v>-1.5013304700994389E-2</v>
          </cell>
          <cell r="I24">
            <v>1.6361349385740128E-2</v>
          </cell>
          <cell r="J24">
            <v>3.4693596511360995E-2</v>
          </cell>
        </row>
        <row r="25">
          <cell r="A25">
            <v>44197</v>
          </cell>
          <cell r="B25">
            <v>4.2090259488951225E-2</v>
          </cell>
          <cell r="C25">
            <v>5.7635494930337719E-2</v>
          </cell>
          <cell r="D25">
            <v>3.8635508888911499E-2</v>
          </cell>
          <cell r="E25">
            <v>4.3228001944579604E-2</v>
          </cell>
          <cell r="F25">
            <v>5.243223096372554E-2</v>
          </cell>
          <cell r="G25">
            <v>3.7937059616736032E-2</v>
          </cell>
          <cell r="H25">
            <v>1.5063633292037429E-2</v>
          </cell>
          <cell r="I25">
            <v>2.2380001337830982E-2</v>
          </cell>
          <cell r="J25">
            <v>4.3077820940708625E-2</v>
          </cell>
        </row>
      </sheetData>
      <sheetData sheetId="5" refreshError="1"/>
      <sheetData sheetId="6">
        <row r="7">
          <cell r="B7" t="str">
            <v>Campeche</v>
          </cell>
          <cell r="C7">
            <v>3.2802051845745195E-2</v>
          </cell>
        </row>
        <row r="8">
          <cell r="B8" t="str">
            <v>Quintana Roo</v>
          </cell>
          <cell r="C8">
            <v>3.2891914576144744E-2</v>
          </cell>
        </row>
        <row r="9">
          <cell r="B9" t="str">
            <v>Querétaro</v>
          </cell>
          <cell r="C9">
            <v>3.4226367182147846E-2</v>
          </cell>
        </row>
        <row r="10">
          <cell r="B10" t="str">
            <v>Tlaxcala</v>
          </cell>
          <cell r="C10">
            <v>3.4252213360649784E-2</v>
          </cell>
        </row>
        <row r="11">
          <cell r="B11" t="str">
            <v>Guerrero</v>
          </cell>
          <cell r="C11">
            <v>4.0224638282568351E-2</v>
          </cell>
        </row>
        <row r="12">
          <cell r="B12" t="str">
            <v>Oaxaca</v>
          </cell>
          <cell r="C12">
            <v>4.0522828223986E-2</v>
          </cell>
        </row>
        <row r="13">
          <cell r="B13" t="str">
            <v>Puebla</v>
          </cell>
          <cell r="C13">
            <v>4.2297673993510941E-2</v>
          </cell>
        </row>
        <row r="14">
          <cell r="B14" t="str">
            <v>Nayarit</v>
          </cell>
          <cell r="C14">
            <v>4.2987556477297989E-2</v>
          </cell>
        </row>
        <row r="15">
          <cell r="B15" t="str">
            <v>Estado de México</v>
          </cell>
          <cell r="C15">
            <v>4.5341458641992557E-2</v>
          </cell>
        </row>
        <row r="16">
          <cell r="B16" t="str">
            <v>Ciudad de México</v>
          </cell>
          <cell r="C16">
            <v>4.7267111576857278E-2</v>
          </cell>
        </row>
        <row r="17">
          <cell r="B17" t="str">
            <v>Yucatán</v>
          </cell>
          <cell r="C17">
            <v>4.8468311344904189E-2</v>
          </cell>
        </row>
        <row r="18">
          <cell r="B18" t="str">
            <v>Nuevo León</v>
          </cell>
          <cell r="C18">
            <v>4.8614857950845587E-2</v>
          </cell>
        </row>
        <row r="19">
          <cell r="B19" t="str">
            <v>Morelos</v>
          </cell>
          <cell r="C19">
            <v>4.9581056466302391E-2</v>
          </cell>
        </row>
        <row r="20">
          <cell r="B20" t="str">
            <v>Hidalgo</v>
          </cell>
          <cell r="C20">
            <v>4.98252069917203E-2</v>
          </cell>
        </row>
        <row r="21">
          <cell r="B21" t="str">
            <v>Chiapas</v>
          </cell>
          <cell r="C21">
            <v>5.0657771095658763E-2</v>
          </cell>
        </row>
        <row r="22">
          <cell r="B22" t="str">
            <v>Zacatecas</v>
          </cell>
          <cell r="C22">
            <v>5.1707021124041692E-2</v>
          </cell>
        </row>
        <row r="23">
          <cell r="B23" t="str">
            <v>Michoacán</v>
          </cell>
          <cell r="C23">
            <v>5.1909604104223753E-2</v>
          </cell>
        </row>
        <row r="24">
          <cell r="B24" t="str">
            <v>Coahuila</v>
          </cell>
          <cell r="C24">
            <v>5.3413231241561672E-2</v>
          </cell>
        </row>
        <row r="25">
          <cell r="B25" t="str">
            <v>Durango</v>
          </cell>
          <cell r="C25">
            <v>5.3520111623437241E-2</v>
          </cell>
        </row>
        <row r="26">
          <cell r="B26" t="str">
            <v>Guanajuato</v>
          </cell>
          <cell r="C26">
            <v>5.3601728310354153E-2</v>
          </cell>
        </row>
        <row r="27">
          <cell r="B27" t="str">
            <v>Chihuahua</v>
          </cell>
          <cell r="C27">
            <v>5.3713710046707656E-2</v>
          </cell>
        </row>
        <row r="28">
          <cell r="B28" t="str">
            <v>Aguascalientes</v>
          </cell>
          <cell r="C28">
            <v>5.4132272772777261E-2</v>
          </cell>
        </row>
        <row r="29">
          <cell r="B29" t="str">
            <v>Sinaloa</v>
          </cell>
          <cell r="C29">
            <v>5.477737935156133E-2</v>
          </cell>
        </row>
        <row r="30">
          <cell r="B30" t="str">
            <v>Sonora</v>
          </cell>
          <cell r="C30">
            <v>5.4808398315875487E-2</v>
          </cell>
        </row>
        <row r="31">
          <cell r="B31" t="str">
            <v>Tamaulipas</v>
          </cell>
          <cell r="C31">
            <v>5.6725212039330404E-2</v>
          </cell>
        </row>
        <row r="32">
          <cell r="B32" t="str">
            <v>Jalisco</v>
          </cell>
          <cell r="C32">
            <v>5.7635494930337719E-2</v>
          </cell>
        </row>
        <row r="33">
          <cell r="B33" t="str">
            <v>Baja California Sur</v>
          </cell>
          <cell r="C33">
            <v>5.8630988155449405E-2</v>
          </cell>
        </row>
        <row r="34">
          <cell r="B34" t="str">
            <v>Colima</v>
          </cell>
          <cell r="C34">
            <v>6.0262469133518973E-2</v>
          </cell>
        </row>
        <row r="35">
          <cell r="B35" t="str">
            <v>Veracruz</v>
          </cell>
          <cell r="C35">
            <v>6.1572353022167271E-2</v>
          </cell>
        </row>
        <row r="36">
          <cell r="B36" t="str">
            <v>Baja California</v>
          </cell>
          <cell r="C36">
            <v>6.2552080439975552E-2</v>
          </cell>
        </row>
        <row r="37">
          <cell r="B37" t="str">
            <v>San Luis Potosí</v>
          </cell>
          <cell r="C37">
            <v>6.5498850658259389E-2</v>
          </cell>
        </row>
        <row r="38">
          <cell r="B38" t="str">
            <v>Tabasco</v>
          </cell>
          <cell r="C38">
            <v>6.5952874856977969E-2</v>
          </cell>
        </row>
        <row r="40">
          <cell r="B40" t="str">
            <v>Nacional</v>
          </cell>
          <cell r="C40">
            <v>1</v>
          </cell>
          <cell r="D40">
            <v>4.3799999999999999E-2</v>
          </cell>
        </row>
        <row r="41">
          <cell r="C41">
            <v>0</v>
          </cell>
          <cell r="D41">
            <v>4.3799999999999999E-2</v>
          </cell>
        </row>
      </sheetData>
      <sheetData sheetId="7">
        <row r="7">
          <cell r="B7" t="str">
            <v>Aguascalientes</v>
          </cell>
          <cell r="C7">
            <v>-1.9711436860002752E-2</v>
          </cell>
        </row>
        <row r="8">
          <cell r="B8" t="str">
            <v>Morelos</v>
          </cell>
          <cell r="C8">
            <v>-1.6675941739747843E-2</v>
          </cell>
        </row>
        <row r="9">
          <cell r="B9" t="str">
            <v>Ciudad de México</v>
          </cell>
          <cell r="C9">
            <v>-1.3215181600622796E-2</v>
          </cell>
        </row>
        <row r="10">
          <cell r="B10" t="str">
            <v>Zacatecas</v>
          </cell>
          <cell r="C10">
            <v>-8.9044997152079204E-3</v>
          </cell>
        </row>
        <row r="11">
          <cell r="B11" t="str">
            <v>Yucatán</v>
          </cell>
          <cell r="C11">
            <v>-8.0380923183046103E-3</v>
          </cell>
        </row>
        <row r="12">
          <cell r="B12" t="str">
            <v>Guanajuato</v>
          </cell>
          <cell r="C12">
            <v>-5.0897376021045784E-3</v>
          </cell>
        </row>
        <row r="13">
          <cell r="B13" t="str">
            <v>Puebla</v>
          </cell>
          <cell r="C13">
            <v>-4.2180371302044219E-3</v>
          </cell>
        </row>
        <row r="14">
          <cell r="B14" t="str">
            <v>San Luis Potosí</v>
          </cell>
          <cell r="C14">
            <v>-1.3509471104206326E-3</v>
          </cell>
        </row>
        <row r="15">
          <cell r="B15" t="str">
            <v>Campeche</v>
          </cell>
          <cell r="C15">
            <v>3.5482076756355058E-4</v>
          </cell>
        </row>
        <row r="16">
          <cell r="B16" t="str">
            <v>Hidalgo</v>
          </cell>
          <cell r="C16">
            <v>8.4466755612714022E-4</v>
          </cell>
        </row>
        <row r="17">
          <cell r="B17" t="str">
            <v>Sinaloa</v>
          </cell>
          <cell r="C17">
            <v>1.2795717830002562E-3</v>
          </cell>
        </row>
        <row r="18">
          <cell r="B18" t="str">
            <v>Estado de México</v>
          </cell>
          <cell r="C18">
            <v>2.7058018829967559E-3</v>
          </cell>
        </row>
        <row r="19">
          <cell r="B19" t="str">
            <v>Nuevo León</v>
          </cell>
          <cell r="C19">
            <v>4.6150658353268674E-3</v>
          </cell>
        </row>
        <row r="20">
          <cell r="B20" t="str">
            <v>Tamaulipas</v>
          </cell>
          <cell r="C20">
            <v>5.7170035671819178E-3</v>
          </cell>
        </row>
        <row r="21">
          <cell r="B21" t="str">
            <v>Chihuahua</v>
          </cell>
          <cell r="C21">
            <v>6.9908372521451439E-3</v>
          </cell>
        </row>
        <row r="22">
          <cell r="B22" t="str">
            <v>Veracruz</v>
          </cell>
          <cell r="C22">
            <v>7.4677721619626474E-3</v>
          </cell>
        </row>
        <row r="23">
          <cell r="B23" t="str">
            <v>Oaxaca</v>
          </cell>
          <cell r="C23">
            <v>8.1611012752903691E-3</v>
          </cell>
        </row>
        <row r="24">
          <cell r="B24" t="str">
            <v>Sonora</v>
          </cell>
          <cell r="C24">
            <v>1.1469834335697031E-2</v>
          </cell>
        </row>
        <row r="25">
          <cell r="B25" t="str">
            <v>Nayarit</v>
          </cell>
          <cell r="C25">
            <v>1.1769472498369493E-2</v>
          </cell>
        </row>
        <row r="26">
          <cell r="B26" t="str">
            <v>Michoacán</v>
          </cell>
          <cell r="C26">
            <v>1.3525046941050015E-2</v>
          </cell>
        </row>
        <row r="27">
          <cell r="B27" t="str">
            <v>Quintana Roo</v>
          </cell>
          <cell r="C27">
            <v>1.3916312272175048E-2</v>
          </cell>
        </row>
        <row r="28">
          <cell r="B28" t="str">
            <v>Tlaxcala</v>
          </cell>
          <cell r="C28">
            <v>1.7437252311757041E-2</v>
          </cell>
        </row>
        <row r="29">
          <cell r="B29" t="str">
            <v>Tabasco</v>
          </cell>
          <cell r="C29">
            <v>2.0191721298978501E-2</v>
          </cell>
        </row>
        <row r="30">
          <cell r="B30" t="str">
            <v>Guerrero</v>
          </cell>
          <cell r="C30">
            <v>2.1267327499419217E-2</v>
          </cell>
        </row>
        <row r="31">
          <cell r="B31" t="str">
            <v>Colima</v>
          </cell>
          <cell r="C31">
            <v>2.145575007948472E-2</v>
          </cell>
        </row>
        <row r="32">
          <cell r="B32" t="str">
            <v>Baja California Sur</v>
          </cell>
          <cell r="C32">
            <v>2.2018823935756861E-2</v>
          </cell>
        </row>
        <row r="33">
          <cell r="B33" t="str">
            <v>Querétaro</v>
          </cell>
          <cell r="C33">
            <v>2.292084057791946E-2</v>
          </cell>
        </row>
        <row r="34">
          <cell r="B34" t="str">
            <v>Coahuila</v>
          </cell>
          <cell r="C34">
            <v>2.450329227152407E-2</v>
          </cell>
        </row>
        <row r="35">
          <cell r="B35" t="str">
            <v>Chiapas</v>
          </cell>
          <cell r="C35">
            <v>2.5258684757131798E-2</v>
          </cell>
        </row>
        <row r="36">
          <cell r="B36" t="str">
            <v>Baja California</v>
          </cell>
          <cell r="C36">
            <v>3.6635258507054583E-2</v>
          </cell>
        </row>
        <row r="37">
          <cell r="B37" t="str">
            <v>Jalisco</v>
          </cell>
          <cell r="C37">
            <v>3.8635508888911499E-2</v>
          </cell>
        </row>
        <row r="38">
          <cell r="B38" t="str">
            <v>Durango</v>
          </cell>
          <cell r="C38">
            <v>7.4000244473488769E-2</v>
          </cell>
        </row>
        <row r="40">
          <cell r="B40" t="str">
            <v>Nacional</v>
          </cell>
          <cell r="C40">
            <v>1</v>
          </cell>
          <cell r="D40">
            <v>9.3999999999999986E-3</v>
          </cell>
        </row>
        <row r="41">
          <cell r="C41">
            <v>0</v>
          </cell>
          <cell r="D41">
            <v>9.3999999999999986E-3</v>
          </cell>
        </row>
      </sheetData>
      <sheetData sheetId="8">
        <row r="7">
          <cell r="B7" t="str">
            <v>Quintana Roo</v>
          </cell>
          <cell r="C7">
            <v>1.8810375752278483E-2</v>
          </cell>
        </row>
        <row r="8">
          <cell r="B8" t="str">
            <v>Nuevo León</v>
          </cell>
          <cell r="C8">
            <v>2.0206671701449672E-2</v>
          </cell>
        </row>
        <row r="9">
          <cell r="B9" t="str">
            <v>Colima</v>
          </cell>
          <cell r="C9">
            <v>2.1068451199455558E-2</v>
          </cell>
        </row>
        <row r="10">
          <cell r="B10" t="str">
            <v>Tabasco</v>
          </cell>
          <cell r="C10">
            <v>2.6302872014299903E-2</v>
          </cell>
        </row>
        <row r="11">
          <cell r="B11" t="str">
            <v>Tamaulipas</v>
          </cell>
          <cell r="C11">
            <v>2.7312391716480956E-2</v>
          </cell>
        </row>
        <row r="12">
          <cell r="B12" t="str">
            <v>Zacatecas</v>
          </cell>
          <cell r="C12">
            <v>2.7893821583481547E-2</v>
          </cell>
        </row>
        <row r="13">
          <cell r="B13" t="str">
            <v>Campeche</v>
          </cell>
          <cell r="C13">
            <v>2.9151597416439703E-2</v>
          </cell>
        </row>
        <row r="14">
          <cell r="B14" t="str">
            <v>Baja California Sur</v>
          </cell>
          <cell r="C14">
            <v>3.1296893673229194E-2</v>
          </cell>
        </row>
        <row r="15">
          <cell r="B15" t="str">
            <v>Morelos</v>
          </cell>
          <cell r="C15">
            <v>3.1854866798690457E-2</v>
          </cell>
        </row>
        <row r="16">
          <cell r="B16" t="str">
            <v>Coahuila</v>
          </cell>
          <cell r="C16">
            <v>3.3367692265591518E-2</v>
          </cell>
        </row>
        <row r="17">
          <cell r="B17" t="str">
            <v>Yucatán</v>
          </cell>
          <cell r="C17">
            <v>3.3951764204725648E-2</v>
          </cell>
        </row>
        <row r="18">
          <cell r="B18" t="str">
            <v>Aguascalientes</v>
          </cell>
          <cell r="C18">
            <v>3.4382783312577749E-2</v>
          </cell>
        </row>
        <row r="19">
          <cell r="B19" t="str">
            <v>Querétaro</v>
          </cell>
          <cell r="C19">
            <v>3.4976321639122447E-2</v>
          </cell>
        </row>
        <row r="20">
          <cell r="B20" t="str">
            <v>Sonora</v>
          </cell>
          <cell r="C20">
            <v>3.5000497991434537E-2</v>
          </cell>
        </row>
        <row r="21">
          <cell r="B21" t="str">
            <v>Guanajuato</v>
          </cell>
          <cell r="C21">
            <v>3.5877621826210383E-2</v>
          </cell>
        </row>
        <row r="22">
          <cell r="B22" t="str">
            <v>Nayarit</v>
          </cell>
          <cell r="C22">
            <v>3.9717728122461292E-2</v>
          </cell>
        </row>
        <row r="23">
          <cell r="B23" t="str">
            <v>Ciudad de México</v>
          </cell>
          <cell r="C23">
            <v>4.0207547531065146E-2</v>
          </cell>
        </row>
        <row r="24">
          <cell r="B24" t="str">
            <v>Chihuahua</v>
          </cell>
          <cell r="C24">
            <v>4.0513327475102535E-2</v>
          </cell>
        </row>
        <row r="25">
          <cell r="B25" t="str">
            <v>Baja California</v>
          </cell>
          <cell r="C25">
            <v>4.2184945625133183E-2</v>
          </cell>
        </row>
        <row r="26">
          <cell r="B26" t="str">
            <v>Durango</v>
          </cell>
          <cell r="C26">
            <v>4.2793295006156272E-2</v>
          </cell>
        </row>
        <row r="27">
          <cell r="B27" t="str">
            <v>Jalisco</v>
          </cell>
          <cell r="C27">
            <v>4.3228001944579604E-2</v>
          </cell>
        </row>
        <row r="28">
          <cell r="B28" t="str">
            <v>Hidalgo</v>
          </cell>
          <cell r="C28">
            <v>4.3462080852397396E-2</v>
          </cell>
        </row>
        <row r="29">
          <cell r="B29" t="str">
            <v>Veracruz</v>
          </cell>
          <cell r="C29">
            <v>4.4074577439176164E-2</v>
          </cell>
        </row>
        <row r="30">
          <cell r="B30" t="str">
            <v>Guerrero</v>
          </cell>
          <cell r="C30">
            <v>4.6118997571674078E-2</v>
          </cell>
        </row>
        <row r="31">
          <cell r="B31" t="str">
            <v>Sinaloa</v>
          </cell>
          <cell r="C31">
            <v>4.6439055776732338E-2</v>
          </cell>
        </row>
        <row r="32">
          <cell r="B32" t="str">
            <v>Oaxaca</v>
          </cell>
          <cell r="C32">
            <v>5.0177211224030231E-2</v>
          </cell>
        </row>
        <row r="33">
          <cell r="B33" t="str">
            <v>Chiapas</v>
          </cell>
          <cell r="C33">
            <v>5.0355577204091541E-2</v>
          </cell>
        </row>
        <row r="34">
          <cell r="B34" t="str">
            <v>Estado de México</v>
          </cell>
          <cell r="C34">
            <v>5.0830039525691609E-2</v>
          </cell>
        </row>
        <row r="35">
          <cell r="B35" t="str">
            <v>San Luis Potosí</v>
          </cell>
          <cell r="C35">
            <v>5.2301153730459848E-2</v>
          </cell>
        </row>
        <row r="36">
          <cell r="B36" t="str">
            <v>Michoacán</v>
          </cell>
          <cell r="C36">
            <v>5.2306721487660274E-2</v>
          </cell>
        </row>
        <row r="37">
          <cell r="B37" t="str">
            <v>Puebla</v>
          </cell>
          <cell r="C37">
            <v>5.6264669938507511E-2</v>
          </cell>
        </row>
        <row r="38">
          <cell r="B38" t="str">
            <v>Tlaxcala</v>
          </cell>
          <cell r="C38">
            <v>6.6460119041801574E-2</v>
          </cell>
        </row>
        <row r="40">
          <cell r="B40" t="str">
            <v>Nacional</v>
          </cell>
          <cell r="C40">
            <v>1</v>
          </cell>
          <cell r="D40">
            <v>4.4800000000000006E-2</v>
          </cell>
        </row>
        <row r="41">
          <cell r="C41">
            <v>0</v>
          </cell>
          <cell r="D41">
            <v>4.4800000000000006E-2</v>
          </cell>
        </row>
      </sheetData>
      <sheetData sheetId="9">
        <row r="6">
          <cell r="B6" t="str">
            <v>Estado</v>
          </cell>
        </row>
        <row r="7">
          <cell r="B7" t="str">
            <v>Nuevo León</v>
          </cell>
          <cell r="C7">
            <v>2.5290133481205707E-2</v>
          </cell>
        </row>
        <row r="8">
          <cell r="B8" t="str">
            <v>Quintana Roo</v>
          </cell>
          <cell r="C8">
            <v>4.0844809244493047E-2</v>
          </cell>
        </row>
        <row r="9">
          <cell r="B9" t="str">
            <v>Tlaxcala</v>
          </cell>
          <cell r="C9">
            <v>4.3758068556234236E-2</v>
          </cell>
        </row>
        <row r="10">
          <cell r="B10" t="str">
            <v>Tamaulipas</v>
          </cell>
          <cell r="C10">
            <v>4.5311150153852051E-2</v>
          </cell>
        </row>
        <row r="11">
          <cell r="B11" t="str">
            <v>Michoacán</v>
          </cell>
          <cell r="C11">
            <v>4.6299392246720278E-2</v>
          </cell>
        </row>
        <row r="12">
          <cell r="B12" t="str">
            <v>Ciudad de México</v>
          </cell>
          <cell r="C12">
            <v>4.7457455941019015E-2</v>
          </cell>
        </row>
        <row r="13">
          <cell r="B13" t="str">
            <v>Oaxaca</v>
          </cell>
          <cell r="C13">
            <v>4.9628664619012698E-2</v>
          </cell>
        </row>
        <row r="14">
          <cell r="B14" t="str">
            <v>San Luis Potosí</v>
          </cell>
          <cell r="C14">
            <v>5.1001257811408095E-2</v>
          </cell>
        </row>
        <row r="15">
          <cell r="B15" t="str">
            <v>Puebla</v>
          </cell>
          <cell r="C15">
            <v>5.1875389893948874E-2</v>
          </cell>
        </row>
        <row r="16">
          <cell r="B16" t="str">
            <v>Jalisco</v>
          </cell>
          <cell r="C16">
            <v>5.243223096372554E-2</v>
          </cell>
        </row>
        <row r="17">
          <cell r="B17" t="str">
            <v>Veracruz</v>
          </cell>
          <cell r="C17">
            <v>5.7720798272539758E-2</v>
          </cell>
        </row>
        <row r="18">
          <cell r="B18" t="str">
            <v>Colima</v>
          </cell>
          <cell r="C18">
            <v>5.959585904837756E-2</v>
          </cell>
        </row>
        <row r="19">
          <cell r="B19" t="str">
            <v>Durango</v>
          </cell>
          <cell r="C19">
            <v>6.1026964287427307E-2</v>
          </cell>
        </row>
        <row r="20">
          <cell r="B20" t="str">
            <v>Morelos</v>
          </cell>
          <cell r="C20">
            <v>6.1609865297773028E-2</v>
          </cell>
        </row>
        <row r="21">
          <cell r="B21" t="str">
            <v>Chihuahua</v>
          </cell>
          <cell r="C21">
            <v>6.2757129907258874E-2</v>
          </cell>
        </row>
        <row r="22">
          <cell r="B22" t="str">
            <v>Guerrero</v>
          </cell>
          <cell r="C22">
            <v>6.3095457320914455E-2</v>
          </cell>
        </row>
        <row r="23">
          <cell r="B23" t="str">
            <v>Querétaro</v>
          </cell>
          <cell r="C23">
            <v>6.3513423235128513E-2</v>
          </cell>
        </row>
        <row r="24">
          <cell r="B24" t="str">
            <v>Campeche</v>
          </cell>
          <cell r="C24">
            <v>6.4575080755894992E-2</v>
          </cell>
        </row>
        <row r="25">
          <cell r="B25" t="str">
            <v>Zacatecas</v>
          </cell>
          <cell r="C25">
            <v>6.479149975201258E-2</v>
          </cell>
        </row>
        <row r="26">
          <cell r="B26" t="str">
            <v>Sonora</v>
          </cell>
          <cell r="C26">
            <v>6.8395154038133218E-2</v>
          </cell>
        </row>
        <row r="27">
          <cell r="B27" t="str">
            <v>Estado de México</v>
          </cell>
          <cell r="C27">
            <v>6.917095134635616E-2</v>
          </cell>
        </row>
        <row r="28">
          <cell r="B28" t="str">
            <v>Aguascalientes</v>
          </cell>
          <cell r="C28">
            <v>6.967446612050833E-2</v>
          </cell>
        </row>
        <row r="29">
          <cell r="B29" t="str">
            <v>Nayarit</v>
          </cell>
          <cell r="C29">
            <v>7.0503467711310455E-2</v>
          </cell>
        </row>
        <row r="30">
          <cell r="B30" t="str">
            <v>Baja California Sur</v>
          </cell>
          <cell r="C30">
            <v>7.4259702922855872E-2</v>
          </cell>
        </row>
        <row r="31">
          <cell r="B31" t="str">
            <v>Baja California</v>
          </cell>
          <cell r="C31">
            <v>7.6280981122383545E-2</v>
          </cell>
        </row>
        <row r="32">
          <cell r="B32" t="str">
            <v>Coahuila</v>
          </cell>
          <cell r="C32">
            <v>7.7231535796881426E-2</v>
          </cell>
        </row>
        <row r="33">
          <cell r="B33" t="str">
            <v>Chiapas</v>
          </cell>
          <cell r="C33">
            <v>7.860579017161437E-2</v>
          </cell>
        </row>
        <row r="34">
          <cell r="B34" t="str">
            <v>Guanajuato</v>
          </cell>
          <cell r="C34">
            <v>8.0237848274162263E-2</v>
          </cell>
        </row>
        <row r="35">
          <cell r="B35" t="str">
            <v>Sinaloa</v>
          </cell>
          <cell r="C35">
            <v>8.0428046192321898E-2</v>
          </cell>
        </row>
        <row r="36">
          <cell r="B36" t="str">
            <v>Tabasco</v>
          </cell>
          <cell r="C36">
            <v>8.8097637889568634E-2</v>
          </cell>
        </row>
        <row r="37">
          <cell r="B37" t="str">
            <v>Hidalgo</v>
          </cell>
          <cell r="C37">
            <v>9.1331222369472539E-2</v>
          </cell>
        </row>
        <row r="38">
          <cell r="B38" t="str">
            <v>Yucatán</v>
          </cell>
          <cell r="C38">
            <v>9.4088225647753432E-2</v>
          </cell>
        </row>
        <row r="40">
          <cell r="B40" t="str">
            <v>Nacional</v>
          </cell>
          <cell r="C40">
            <v>1</v>
          </cell>
          <cell r="D40">
            <v>6.08E-2</v>
          </cell>
        </row>
        <row r="41">
          <cell r="C41">
            <v>0</v>
          </cell>
          <cell r="D41">
            <v>6.08E-2</v>
          </cell>
        </row>
      </sheetData>
      <sheetData sheetId="10">
        <row r="7">
          <cell r="B7" t="str">
            <v>Nuevo León</v>
          </cell>
          <cell r="C7">
            <v>1.9504006529158711E-2</v>
          </cell>
        </row>
        <row r="8">
          <cell r="B8" t="str">
            <v>Nayarit</v>
          </cell>
          <cell r="C8">
            <v>2.1549886803891211E-2</v>
          </cell>
        </row>
        <row r="9">
          <cell r="B9" t="str">
            <v>Colima</v>
          </cell>
          <cell r="C9">
            <v>3.2015729628461706E-2</v>
          </cell>
        </row>
        <row r="10">
          <cell r="B10" t="str">
            <v>Tabasco</v>
          </cell>
          <cell r="C10">
            <v>3.2817662961850361E-2</v>
          </cell>
        </row>
        <row r="11">
          <cell r="B11" t="str">
            <v>Sonora</v>
          </cell>
          <cell r="C11">
            <v>3.413433204691934E-2</v>
          </cell>
        </row>
        <row r="12">
          <cell r="B12" t="str">
            <v>Campeche</v>
          </cell>
          <cell r="C12">
            <v>3.5103930497075483E-2</v>
          </cell>
        </row>
        <row r="13">
          <cell r="B13" t="str">
            <v>Yucatán</v>
          </cell>
          <cell r="C13">
            <v>3.612821609956654E-2</v>
          </cell>
        </row>
        <row r="14">
          <cell r="B14" t="str">
            <v>Aguascalientes</v>
          </cell>
          <cell r="C14">
            <v>3.6300960610378255E-2</v>
          </cell>
        </row>
        <row r="15">
          <cell r="B15" t="str">
            <v>Quintana Roo</v>
          </cell>
          <cell r="C15">
            <v>3.6950588235294138E-2</v>
          </cell>
        </row>
        <row r="16">
          <cell r="B16" t="str">
            <v>Jalisco</v>
          </cell>
          <cell r="C16">
            <v>3.7937059616736032E-2</v>
          </cell>
        </row>
        <row r="17">
          <cell r="B17" t="str">
            <v>Tlaxcala</v>
          </cell>
          <cell r="C17">
            <v>3.9176202246547664E-2</v>
          </cell>
        </row>
        <row r="18">
          <cell r="B18" t="str">
            <v>Ciudad de México</v>
          </cell>
          <cell r="C18">
            <v>3.9942045242101293E-2</v>
          </cell>
        </row>
        <row r="19">
          <cell r="B19" t="str">
            <v>Puebla</v>
          </cell>
          <cell r="C19">
            <v>4.1733667402116585E-2</v>
          </cell>
        </row>
        <row r="20">
          <cell r="B20" t="str">
            <v>Durango</v>
          </cell>
          <cell r="C20">
            <v>4.3304767514773711E-2</v>
          </cell>
        </row>
        <row r="21">
          <cell r="B21" t="str">
            <v>Veracruz</v>
          </cell>
          <cell r="C21">
            <v>4.3980980179840937E-2</v>
          </cell>
        </row>
        <row r="22">
          <cell r="B22" t="str">
            <v>Morelos</v>
          </cell>
          <cell r="C22">
            <v>4.4542009081016083E-2</v>
          </cell>
        </row>
        <row r="23">
          <cell r="B23" t="str">
            <v>Chihuahua</v>
          </cell>
          <cell r="C23">
            <v>4.4754253760640447E-2</v>
          </cell>
        </row>
        <row r="24">
          <cell r="B24" t="str">
            <v>Sinaloa</v>
          </cell>
          <cell r="C24">
            <v>4.5431880403797198E-2</v>
          </cell>
        </row>
        <row r="25">
          <cell r="B25" t="str">
            <v>Michoacán</v>
          </cell>
          <cell r="C25">
            <v>4.8835925880889253E-2</v>
          </cell>
        </row>
        <row r="26">
          <cell r="B26" t="str">
            <v>Estado de México</v>
          </cell>
          <cell r="C26">
            <v>4.9997662786892896E-2</v>
          </cell>
        </row>
        <row r="27">
          <cell r="B27" t="str">
            <v>Zacatecas</v>
          </cell>
          <cell r="C27">
            <v>5.1847392580329603E-2</v>
          </cell>
        </row>
        <row r="28">
          <cell r="B28" t="str">
            <v>San Luis Potosí</v>
          </cell>
          <cell r="C28">
            <v>5.3931969709829296E-2</v>
          </cell>
        </row>
        <row r="29">
          <cell r="B29" t="str">
            <v>Chiapas</v>
          </cell>
          <cell r="C29">
            <v>5.4941565040650467E-2</v>
          </cell>
        </row>
        <row r="30">
          <cell r="B30" t="str">
            <v>Tamaulipas</v>
          </cell>
          <cell r="C30">
            <v>5.677245463518335E-2</v>
          </cell>
        </row>
        <row r="31">
          <cell r="B31" t="str">
            <v>Guanajuato</v>
          </cell>
          <cell r="C31">
            <v>5.8989218457087919E-2</v>
          </cell>
        </row>
        <row r="32">
          <cell r="B32" t="str">
            <v>Coahuila</v>
          </cell>
          <cell r="C32">
            <v>6.0687138373104382E-2</v>
          </cell>
        </row>
        <row r="33">
          <cell r="B33" t="str">
            <v>Oaxaca</v>
          </cell>
          <cell r="C33">
            <v>6.0928324047583228E-2</v>
          </cell>
        </row>
        <row r="34">
          <cell r="B34" t="str">
            <v>Hidalgo</v>
          </cell>
          <cell r="C34">
            <v>6.2560045210511409E-2</v>
          </cell>
        </row>
        <row r="35">
          <cell r="B35" t="str">
            <v>Baja California Sur</v>
          </cell>
          <cell r="C35">
            <v>6.6572481337940817E-2</v>
          </cell>
        </row>
        <row r="36">
          <cell r="B36" t="str">
            <v>Baja California</v>
          </cell>
          <cell r="C36">
            <v>6.7608790994590884E-2</v>
          </cell>
        </row>
        <row r="37">
          <cell r="B37" t="str">
            <v>Querétaro</v>
          </cell>
          <cell r="C37">
            <v>7.2088690316181731E-2</v>
          </cell>
        </row>
        <row r="38">
          <cell r="B38" t="str">
            <v>Guerrero</v>
          </cell>
          <cell r="C38">
            <v>7.6675705247133796E-2</v>
          </cell>
        </row>
        <row r="40">
          <cell r="B40" t="str">
            <v>Nacional</v>
          </cell>
          <cell r="C40">
            <v>1</v>
          </cell>
          <cell r="D40">
            <v>4.6900000000000004E-2</v>
          </cell>
        </row>
        <row r="41">
          <cell r="C41">
            <v>0</v>
          </cell>
          <cell r="D41">
            <v>4.6900000000000004E-2</v>
          </cell>
        </row>
      </sheetData>
      <sheetData sheetId="11">
        <row r="7">
          <cell r="B7" t="str">
            <v>Baja California Sur</v>
          </cell>
          <cell r="C7">
            <v>-3.779213864767119E-2</v>
          </cell>
        </row>
        <row r="8">
          <cell r="B8" t="str">
            <v>Coahuila</v>
          </cell>
          <cell r="C8">
            <v>-1.5792930783363558E-2</v>
          </cell>
        </row>
        <row r="9">
          <cell r="B9" t="str">
            <v>Guanajuato</v>
          </cell>
          <cell r="C9">
            <v>-1.5406949517654735E-2</v>
          </cell>
        </row>
        <row r="10">
          <cell r="B10" t="str">
            <v>Durango</v>
          </cell>
          <cell r="C10">
            <v>-1.3891739592857315E-2</v>
          </cell>
        </row>
        <row r="11">
          <cell r="B11" t="str">
            <v>Sinaloa</v>
          </cell>
          <cell r="C11">
            <v>-1.3158514859884446E-2</v>
          </cell>
        </row>
        <row r="12">
          <cell r="B12" t="str">
            <v>Estado de México</v>
          </cell>
          <cell r="C12">
            <v>-1.298701298701296E-2</v>
          </cell>
        </row>
        <row r="13">
          <cell r="B13" t="str">
            <v>Michoacán</v>
          </cell>
          <cell r="C13">
            <v>-6.5485581766684372E-3</v>
          </cell>
        </row>
        <row r="14">
          <cell r="B14" t="str">
            <v>Puebla</v>
          </cell>
          <cell r="C14">
            <v>-5.9838874634416542E-3</v>
          </cell>
        </row>
        <row r="15">
          <cell r="B15" t="str">
            <v>Hidalgo</v>
          </cell>
          <cell r="C15">
            <v>-5.924479795880888E-3</v>
          </cell>
        </row>
        <row r="16">
          <cell r="B16" t="str">
            <v>Tlaxcala</v>
          </cell>
          <cell r="C16">
            <v>-5.7588597842835034E-3</v>
          </cell>
        </row>
        <row r="17">
          <cell r="B17" t="str">
            <v>Baja California</v>
          </cell>
          <cell r="C17">
            <v>-4.2011739165392801E-3</v>
          </cell>
        </row>
        <row r="18">
          <cell r="B18" t="str">
            <v>Nuevo León</v>
          </cell>
          <cell r="C18">
            <v>-3.4291390854993158E-3</v>
          </cell>
        </row>
        <row r="19">
          <cell r="B19" t="str">
            <v>Aguascalientes</v>
          </cell>
          <cell r="C19">
            <v>-1.884609643230316E-3</v>
          </cell>
        </row>
        <row r="20">
          <cell r="B20" t="str">
            <v>Colima</v>
          </cell>
          <cell r="C20">
            <v>-1.3885430831401761E-3</v>
          </cell>
        </row>
        <row r="21">
          <cell r="B21" t="str">
            <v>Zacatecas</v>
          </cell>
          <cell r="C21">
            <v>-1.1245377959060077E-3</v>
          </cell>
        </row>
        <row r="22">
          <cell r="B22" t="str">
            <v>Nayarit</v>
          </cell>
          <cell r="C22">
            <v>1.8323276316925766E-3</v>
          </cell>
        </row>
        <row r="23">
          <cell r="B23" t="str">
            <v>Sonora</v>
          </cell>
          <cell r="C23">
            <v>3.1103760641995608E-3</v>
          </cell>
        </row>
        <row r="24">
          <cell r="B24" t="str">
            <v>Ciudad de México</v>
          </cell>
          <cell r="C24">
            <v>3.278408119048966E-3</v>
          </cell>
        </row>
        <row r="25">
          <cell r="B25" t="str">
            <v>Guerrero</v>
          </cell>
          <cell r="C25">
            <v>7.6072183630322924E-3</v>
          </cell>
        </row>
        <row r="26">
          <cell r="B26" t="str">
            <v>Morelos</v>
          </cell>
          <cell r="C26">
            <v>8.4905122799020412E-3</v>
          </cell>
        </row>
        <row r="27">
          <cell r="B27" t="str">
            <v>San Luis Potosí</v>
          </cell>
          <cell r="C27">
            <v>8.9687378142149065E-3</v>
          </cell>
        </row>
        <row r="28">
          <cell r="B28" t="str">
            <v>Tamaulipas</v>
          </cell>
          <cell r="C28">
            <v>9.5160282597203747E-3</v>
          </cell>
        </row>
        <row r="29">
          <cell r="B29" t="str">
            <v>Chihuahua</v>
          </cell>
          <cell r="C29">
            <v>1.0250658343899365E-2</v>
          </cell>
        </row>
        <row r="30">
          <cell r="B30" t="str">
            <v>Querétaro</v>
          </cell>
          <cell r="C30">
            <v>1.2159757166216506E-2</v>
          </cell>
        </row>
        <row r="31">
          <cell r="B31" t="str">
            <v>Tabasco</v>
          </cell>
          <cell r="C31">
            <v>1.2618473445123608E-2</v>
          </cell>
        </row>
        <row r="32">
          <cell r="B32" t="str">
            <v>Veracruz</v>
          </cell>
          <cell r="C32">
            <v>1.3575092904840531E-2</v>
          </cell>
        </row>
        <row r="33">
          <cell r="B33" t="str">
            <v>Oaxaca</v>
          </cell>
          <cell r="C33">
            <v>1.4244355442916266E-2</v>
          </cell>
        </row>
        <row r="34">
          <cell r="B34" t="str">
            <v>Jalisco</v>
          </cell>
          <cell r="C34">
            <v>1.5063633292037429E-2</v>
          </cell>
        </row>
        <row r="35">
          <cell r="B35" t="str">
            <v>Campeche</v>
          </cell>
          <cell r="C35">
            <v>1.7875939849624069E-2</v>
          </cell>
        </row>
        <row r="36">
          <cell r="B36" t="str">
            <v>Yucatán</v>
          </cell>
          <cell r="C36">
            <v>1.8484498399651505E-2</v>
          </cell>
        </row>
        <row r="37">
          <cell r="B37" t="str">
            <v>Quintana Roo</v>
          </cell>
          <cell r="C37">
            <v>1.964074040302723E-2</v>
          </cell>
        </row>
        <row r="38">
          <cell r="B38" t="str">
            <v>Chiapas</v>
          </cell>
          <cell r="C38">
            <v>5.2169911708032486E-2</v>
          </cell>
        </row>
        <row r="40">
          <cell r="B40" t="str">
            <v>Nacional</v>
          </cell>
          <cell r="C40">
            <v>1</v>
          </cell>
          <cell r="D40">
            <v>2.5399999999999999E-2</v>
          </cell>
        </row>
        <row r="41">
          <cell r="C41">
            <v>0</v>
          </cell>
          <cell r="D41">
            <v>2.5399999999999999E-2</v>
          </cell>
        </row>
      </sheetData>
      <sheetData sheetId="12">
        <row r="7">
          <cell r="B7" t="str">
            <v>Tlaxcala</v>
          </cell>
          <cell r="C7">
            <v>-1.0154559063301632E-2</v>
          </cell>
        </row>
        <row r="8">
          <cell r="B8" t="str">
            <v>Guanajuato</v>
          </cell>
          <cell r="C8">
            <v>-9.0624205979504442E-3</v>
          </cell>
        </row>
        <row r="9">
          <cell r="B9" t="str">
            <v>Quintana Roo</v>
          </cell>
          <cell r="C9">
            <v>-8.7943640011028338E-3</v>
          </cell>
        </row>
        <row r="10">
          <cell r="B10" t="str">
            <v>Morelos</v>
          </cell>
          <cell r="C10">
            <v>1.1368480886728476E-4</v>
          </cell>
        </row>
        <row r="11">
          <cell r="B11" t="str">
            <v>Zacatecas</v>
          </cell>
          <cell r="C11">
            <v>3.6304194940222105E-3</v>
          </cell>
        </row>
        <row r="12">
          <cell r="B12" t="str">
            <v>Nuevo León</v>
          </cell>
          <cell r="C12">
            <v>3.8664825484501304E-3</v>
          </cell>
        </row>
        <row r="13">
          <cell r="B13" t="str">
            <v>Nayarit</v>
          </cell>
          <cell r="C13">
            <v>6.6468876590403186E-3</v>
          </cell>
        </row>
        <row r="14">
          <cell r="B14" t="str">
            <v>Durango</v>
          </cell>
          <cell r="C14">
            <v>6.795697309880078E-3</v>
          </cell>
        </row>
        <row r="15">
          <cell r="B15" t="str">
            <v>Puebla</v>
          </cell>
          <cell r="C15">
            <v>7.7404185280977502E-3</v>
          </cell>
        </row>
        <row r="16">
          <cell r="B16" t="str">
            <v>Sinaloa</v>
          </cell>
          <cell r="C16">
            <v>9.3463291815286398E-3</v>
          </cell>
        </row>
        <row r="17">
          <cell r="B17" t="str">
            <v>Campeche</v>
          </cell>
          <cell r="C17">
            <v>1.0097402283982263E-2</v>
          </cell>
        </row>
        <row r="18">
          <cell r="B18" t="str">
            <v>Yucatán</v>
          </cell>
          <cell r="C18">
            <v>1.0145852408830629E-2</v>
          </cell>
        </row>
        <row r="19">
          <cell r="B19" t="str">
            <v>Querétaro</v>
          </cell>
          <cell r="C19">
            <v>1.058752225463081E-2</v>
          </cell>
        </row>
        <row r="20">
          <cell r="B20" t="str">
            <v>Ciudad de México</v>
          </cell>
          <cell r="C20">
            <v>1.0704685555798248E-2</v>
          </cell>
        </row>
        <row r="21">
          <cell r="B21" t="str">
            <v>San Luis Potosí</v>
          </cell>
          <cell r="C21">
            <v>1.1258829990720292E-2</v>
          </cell>
        </row>
        <row r="22">
          <cell r="B22" t="str">
            <v>Aguascalientes</v>
          </cell>
          <cell r="C22">
            <v>1.6845228593695822E-2</v>
          </cell>
        </row>
        <row r="23">
          <cell r="B23" t="str">
            <v>Hidalgo</v>
          </cell>
          <cell r="C23">
            <v>1.7599727047851916E-2</v>
          </cell>
        </row>
        <row r="24">
          <cell r="B24" t="str">
            <v>Tamaulipas</v>
          </cell>
          <cell r="C24">
            <v>1.8478470747248517E-2</v>
          </cell>
        </row>
        <row r="25">
          <cell r="B25" t="str">
            <v>Estado de México</v>
          </cell>
          <cell r="C25">
            <v>2.1667438366390492E-2</v>
          </cell>
        </row>
        <row r="26">
          <cell r="B26" t="str">
            <v>Oaxaca</v>
          </cell>
          <cell r="C26">
            <v>2.2184251472427172E-2</v>
          </cell>
        </row>
        <row r="27">
          <cell r="B27" t="str">
            <v>Veracruz</v>
          </cell>
          <cell r="C27">
            <v>2.2206174399711169E-2</v>
          </cell>
        </row>
        <row r="28">
          <cell r="B28" t="str">
            <v>Jalisco</v>
          </cell>
          <cell r="C28">
            <v>2.2380001337830982E-2</v>
          </cell>
        </row>
        <row r="29">
          <cell r="B29" t="str">
            <v>Tabasco</v>
          </cell>
          <cell r="C29">
            <v>2.2835764349308594E-2</v>
          </cell>
        </row>
        <row r="30">
          <cell r="B30" t="str">
            <v>Chiapas</v>
          </cell>
          <cell r="C30">
            <v>2.314678051058236E-2</v>
          </cell>
        </row>
        <row r="31">
          <cell r="B31" t="str">
            <v>Coahuila</v>
          </cell>
          <cell r="C31">
            <v>2.3975831745848528E-2</v>
          </cell>
        </row>
        <row r="32">
          <cell r="B32" t="str">
            <v>Guerrero</v>
          </cell>
          <cell r="C32">
            <v>2.4580973464048507E-2</v>
          </cell>
        </row>
        <row r="33">
          <cell r="B33" t="str">
            <v>Baja California Sur</v>
          </cell>
          <cell r="C33">
            <v>2.5938763720392864E-2</v>
          </cell>
        </row>
        <row r="34">
          <cell r="B34" t="str">
            <v>Michoacán</v>
          </cell>
          <cell r="C34">
            <v>2.7271149841906313E-2</v>
          </cell>
        </row>
        <row r="35">
          <cell r="B35" t="str">
            <v>Sonora</v>
          </cell>
          <cell r="C35">
            <v>2.7680725798668034E-2</v>
          </cell>
        </row>
        <row r="36">
          <cell r="B36" t="str">
            <v>Baja California</v>
          </cell>
          <cell r="C36">
            <v>2.7816263455185002E-2</v>
          </cell>
        </row>
        <row r="37">
          <cell r="B37" t="str">
            <v>Colima</v>
          </cell>
          <cell r="C37">
            <v>2.9438493367879532E-2</v>
          </cell>
        </row>
        <row r="38">
          <cell r="B38" t="str">
            <v>Chihuahua</v>
          </cell>
          <cell r="C38">
            <v>3.4102802651471018E-2</v>
          </cell>
        </row>
        <row r="40">
          <cell r="B40" t="str">
            <v>Nacional</v>
          </cell>
          <cell r="C40">
            <v>1</v>
          </cell>
          <cell r="D40">
            <v>1.1899999999999999E-2</v>
          </cell>
        </row>
        <row r="41">
          <cell r="C41">
            <v>0</v>
          </cell>
          <cell r="D41">
            <v>1.1899999999999999E-2</v>
          </cell>
        </row>
      </sheetData>
      <sheetData sheetId="13">
        <row r="7">
          <cell r="B7" t="str">
            <v>Durango</v>
          </cell>
          <cell r="C7">
            <v>1.4672866469400194E-2</v>
          </cell>
        </row>
        <row r="8">
          <cell r="B8" t="str">
            <v>Guanajuato</v>
          </cell>
          <cell r="C8">
            <v>2.0533237486982353E-2</v>
          </cell>
        </row>
        <row r="9">
          <cell r="B9" t="str">
            <v>Chiapas</v>
          </cell>
          <cell r="C9">
            <v>2.3172838929622273E-2</v>
          </cell>
        </row>
        <row r="10">
          <cell r="B10" t="str">
            <v>Veracruz</v>
          </cell>
          <cell r="C10">
            <v>2.7369002670595766E-2</v>
          </cell>
        </row>
        <row r="11">
          <cell r="B11" t="str">
            <v>Puebla</v>
          </cell>
          <cell r="C11">
            <v>2.8045952214012231E-2</v>
          </cell>
        </row>
        <row r="12">
          <cell r="B12" t="str">
            <v>Aguascalientes</v>
          </cell>
          <cell r="C12">
            <v>3.1224840810949249E-2</v>
          </cell>
        </row>
        <row r="13">
          <cell r="B13" t="str">
            <v>Oaxaca</v>
          </cell>
          <cell r="C13">
            <v>3.1949746586146729E-2</v>
          </cell>
        </row>
        <row r="14">
          <cell r="B14" t="str">
            <v>Zacatecas</v>
          </cell>
          <cell r="C14">
            <v>3.2492529679381869E-2</v>
          </cell>
        </row>
        <row r="15">
          <cell r="B15" t="str">
            <v>Ciudad de México</v>
          </cell>
          <cell r="C15">
            <v>3.5438779114077015E-2</v>
          </cell>
        </row>
        <row r="16">
          <cell r="B16" t="str">
            <v>Yucatán</v>
          </cell>
          <cell r="C16">
            <v>3.5569442330590784E-2</v>
          </cell>
        </row>
        <row r="17">
          <cell r="B17" t="str">
            <v>Campeche</v>
          </cell>
          <cell r="C17">
            <v>3.6487943314690158E-2</v>
          </cell>
        </row>
        <row r="18">
          <cell r="B18" t="str">
            <v>Baja California Sur</v>
          </cell>
          <cell r="C18">
            <v>3.7306539319576185E-2</v>
          </cell>
        </row>
        <row r="19">
          <cell r="B19" t="str">
            <v>Nuevo León</v>
          </cell>
          <cell r="C19">
            <v>3.807322485207109E-2</v>
          </cell>
        </row>
        <row r="20">
          <cell r="B20" t="str">
            <v>Jalisco</v>
          </cell>
          <cell r="C20">
            <v>4.3077820940708625E-2</v>
          </cell>
        </row>
        <row r="21">
          <cell r="B21" t="str">
            <v>Estado de México</v>
          </cell>
          <cell r="C21">
            <v>4.3501276113054065E-2</v>
          </cell>
        </row>
        <row r="22">
          <cell r="B22" t="str">
            <v>Sinaloa</v>
          </cell>
          <cell r="C22">
            <v>4.3671243182245544E-2</v>
          </cell>
        </row>
        <row r="23">
          <cell r="B23" t="str">
            <v>Hidalgo</v>
          </cell>
          <cell r="C23">
            <v>4.4619398204454486E-2</v>
          </cell>
        </row>
        <row r="24">
          <cell r="B24" t="str">
            <v>San Luis Potosí</v>
          </cell>
          <cell r="C24">
            <v>4.4810750279955167E-2</v>
          </cell>
        </row>
        <row r="25">
          <cell r="B25" t="str">
            <v>Quintana Roo</v>
          </cell>
          <cell r="C25">
            <v>4.5819516375423933E-2</v>
          </cell>
        </row>
        <row r="26">
          <cell r="B26" t="str">
            <v>Querétaro</v>
          </cell>
          <cell r="C26">
            <v>4.7763386672369394E-2</v>
          </cell>
        </row>
        <row r="27">
          <cell r="B27" t="str">
            <v>Morelos</v>
          </cell>
          <cell r="C27">
            <v>4.7817690952041685E-2</v>
          </cell>
        </row>
        <row r="28">
          <cell r="B28" t="str">
            <v>Tabasco</v>
          </cell>
          <cell r="C28">
            <v>4.8411731548993607E-2</v>
          </cell>
        </row>
        <row r="29">
          <cell r="B29" t="str">
            <v>Michoacán</v>
          </cell>
          <cell r="C29">
            <v>4.9580606507512261E-2</v>
          </cell>
        </row>
        <row r="30">
          <cell r="B30" t="str">
            <v>Chihuahua</v>
          </cell>
          <cell r="C30">
            <v>5.1942198552204402E-2</v>
          </cell>
        </row>
        <row r="31">
          <cell r="B31" t="str">
            <v>Coahuila</v>
          </cell>
          <cell r="C31">
            <v>5.3285522187359956E-2</v>
          </cell>
        </row>
        <row r="32">
          <cell r="B32" t="str">
            <v>Tlaxcala</v>
          </cell>
          <cell r="C32">
            <v>5.4223791527590097E-2</v>
          </cell>
        </row>
        <row r="33">
          <cell r="B33" t="str">
            <v>Tamaulipas</v>
          </cell>
          <cell r="C33">
            <v>6.018552602517846E-2</v>
          </cell>
        </row>
        <row r="34">
          <cell r="B34" t="str">
            <v>Sonora</v>
          </cell>
          <cell r="C34">
            <v>6.2413212804502419E-2</v>
          </cell>
        </row>
        <row r="35">
          <cell r="B35" t="str">
            <v>Baja California</v>
          </cell>
          <cell r="C35">
            <v>6.28190099960311E-2</v>
          </cell>
        </row>
        <row r="36">
          <cell r="B36" t="str">
            <v>Guerrero</v>
          </cell>
          <cell r="C36">
            <v>6.7981762352284342E-2</v>
          </cell>
        </row>
        <row r="37">
          <cell r="B37" t="str">
            <v>Nayarit</v>
          </cell>
          <cell r="C37">
            <v>6.8336335090382741E-2</v>
          </cell>
        </row>
        <row r="38">
          <cell r="B38" t="str">
            <v>Colima</v>
          </cell>
          <cell r="C38">
            <v>7.4430046364459365E-2</v>
          </cell>
        </row>
        <row r="40">
          <cell r="B40" t="str">
            <v>Nacional</v>
          </cell>
          <cell r="C40">
            <v>1</v>
          </cell>
          <cell r="D40">
            <v>4.07E-2</v>
          </cell>
        </row>
        <row r="41">
          <cell r="C41">
            <v>0</v>
          </cell>
          <cell r="D41">
            <v>4.07E-2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omparacion"/>
      <sheetName val="Fregular"/>
      <sheetName val="Fpremium"/>
      <sheetName val="Fdiesel"/>
      <sheetName val="Festatal"/>
    </sheetNames>
    <sheetDataSet>
      <sheetData sheetId="0">
        <row r="6">
          <cell r="C6" t="str">
            <v>Regular</v>
          </cell>
          <cell r="D6" t="str">
            <v>Premium</v>
          </cell>
          <cell r="E6" t="str">
            <v>Diésel</v>
          </cell>
        </row>
        <row r="7">
          <cell r="A7" t="str">
            <v>enero</v>
          </cell>
          <cell r="B7">
            <v>2021</v>
          </cell>
          <cell r="C7">
            <v>19.5306751123167</v>
          </cell>
          <cell r="D7">
            <v>19.993921882146999</v>
          </cell>
          <cell r="E7">
            <v>20.0398998608654</v>
          </cell>
        </row>
        <row r="8">
          <cell r="A8" t="str">
            <v>febrero</v>
          </cell>
          <cell r="B8">
            <v>2021</v>
          </cell>
          <cell r="C8">
            <v>20.2074004150879</v>
          </cell>
          <cell r="D8">
            <v>20.835731190400399</v>
          </cell>
          <cell r="E8">
            <v>20.715949328495199</v>
          </cell>
        </row>
      </sheetData>
      <sheetData sheetId="1">
        <row r="7">
          <cell r="G7" t="str">
            <v>Jalisco</v>
          </cell>
          <cell r="H7" t="str">
            <v>Nacional</v>
          </cell>
        </row>
        <row r="8">
          <cell r="A8" t="str">
            <v>2017</v>
          </cell>
          <cell r="B8" t="str">
            <v>ENE</v>
          </cell>
          <cell r="G8">
            <v>19.498434145936599</v>
          </cell>
          <cell r="H8">
            <v>18.9635763490163</v>
          </cell>
        </row>
        <row r="9">
          <cell r="B9" t="str">
            <v>FEB</v>
          </cell>
          <cell r="G9">
            <v>19.3723256562551</v>
          </cell>
          <cell r="H9">
            <v>18.673100965294498</v>
          </cell>
        </row>
        <row r="10">
          <cell r="B10" t="str">
            <v>MAR</v>
          </cell>
          <cell r="G10">
            <v>19.149332700136199</v>
          </cell>
          <cell r="H10">
            <v>18.480552637244699</v>
          </cell>
        </row>
        <row r="11">
          <cell r="B11" t="str">
            <v>ABR</v>
          </cell>
          <cell r="G11">
            <v>19.1272257462984</v>
          </cell>
          <cell r="H11">
            <v>18.450920926939801</v>
          </cell>
        </row>
        <row r="12">
          <cell r="B12" t="str">
            <v>MAY</v>
          </cell>
          <cell r="G12">
            <v>19.013561759757799</v>
          </cell>
          <cell r="H12">
            <v>18.355050836669299</v>
          </cell>
        </row>
        <row r="13">
          <cell r="B13" t="str">
            <v>JUN</v>
          </cell>
          <cell r="G13">
            <v>18.8241156864947</v>
          </cell>
          <cell r="H13">
            <v>18.1880368833936</v>
          </cell>
        </row>
        <row r="14">
          <cell r="B14" t="str">
            <v>JUL</v>
          </cell>
          <cell r="G14">
            <v>18.647735491770799</v>
          </cell>
          <cell r="H14">
            <v>18.014329759575901</v>
          </cell>
        </row>
        <row r="15">
          <cell r="B15" t="str">
            <v>AGO</v>
          </cell>
          <cell r="G15">
            <v>18.6297563783281</v>
          </cell>
          <cell r="H15">
            <v>18.014003154429801</v>
          </cell>
        </row>
        <row r="16">
          <cell r="B16" t="str">
            <v>SEP</v>
          </cell>
          <cell r="G16">
            <v>18.829363251118401</v>
          </cell>
          <cell r="H16">
            <v>18.2184652789505</v>
          </cell>
        </row>
        <row r="17">
          <cell r="B17" t="str">
            <v>OCT</v>
          </cell>
          <cell r="G17">
            <v>18.8590190572491</v>
          </cell>
          <cell r="H17">
            <v>18.2566099351953</v>
          </cell>
        </row>
        <row r="18">
          <cell r="B18" t="str">
            <v>NOV</v>
          </cell>
          <cell r="G18">
            <v>18.756702022281299</v>
          </cell>
          <cell r="H18">
            <v>18.184080825439501</v>
          </cell>
        </row>
        <row r="19">
          <cell r="B19" t="str">
            <v>DIC</v>
          </cell>
          <cell r="G19">
            <v>18.813662011349201</v>
          </cell>
          <cell r="H19">
            <v>18.2360128797459</v>
          </cell>
        </row>
        <row r="20">
          <cell r="A20" t="str">
            <v>2018</v>
          </cell>
          <cell r="B20" t="str">
            <v>ENE</v>
          </cell>
          <cell r="G20">
            <v>19.4042334660789</v>
          </cell>
          <cell r="H20">
            <v>18.753922679180899</v>
          </cell>
        </row>
        <row r="21">
          <cell r="B21" t="str">
            <v>FEB</v>
          </cell>
          <cell r="G21">
            <v>20.223949049438399</v>
          </cell>
          <cell r="H21">
            <v>19.40431595455</v>
          </cell>
        </row>
        <row r="22">
          <cell r="B22" t="str">
            <v>MAR</v>
          </cell>
          <cell r="G22">
            <v>20.4316535765483</v>
          </cell>
          <cell r="H22">
            <v>19.596383160514399</v>
          </cell>
        </row>
        <row r="23">
          <cell r="B23" t="str">
            <v>ABR</v>
          </cell>
          <cell r="G23">
            <v>20.599575263706299</v>
          </cell>
          <cell r="H23">
            <v>19.777403437333199</v>
          </cell>
        </row>
        <row r="24">
          <cell r="B24" t="str">
            <v>MAY</v>
          </cell>
          <cell r="G24">
            <v>20.896409033795699</v>
          </cell>
          <cell r="H24">
            <v>20.042167706380798</v>
          </cell>
        </row>
        <row r="25">
          <cell r="B25" t="str">
            <v>JUN</v>
          </cell>
          <cell r="G25">
            <v>21.139704970212001</v>
          </cell>
          <cell r="H25">
            <v>20.195482932702301</v>
          </cell>
        </row>
        <row r="26">
          <cell r="B26" t="str">
            <v>JUL</v>
          </cell>
          <cell r="G26">
            <v>21.335284209792299</v>
          </cell>
          <cell r="H26">
            <v>20.482505236462501</v>
          </cell>
        </row>
        <row r="27">
          <cell r="B27" t="str">
            <v>AGO</v>
          </cell>
          <cell r="G27">
            <v>21.6691177796713</v>
          </cell>
          <cell r="H27">
            <v>20.937251291926401</v>
          </cell>
        </row>
        <row r="28">
          <cell r="B28" t="str">
            <v>SEP</v>
          </cell>
          <cell r="G28">
            <v>21.863438890726801</v>
          </cell>
          <cell r="H28">
            <v>21.132074651460201</v>
          </cell>
        </row>
        <row r="29">
          <cell r="B29" t="str">
            <v>OCT</v>
          </cell>
          <cell r="G29">
            <v>22.020958704240599</v>
          </cell>
          <cell r="H29">
            <v>21.2434210780733</v>
          </cell>
        </row>
        <row r="30">
          <cell r="B30" t="str">
            <v>NOV</v>
          </cell>
          <cell r="G30">
            <v>21.88153601238</v>
          </cell>
          <cell r="H30">
            <v>21.0369674677512</v>
          </cell>
        </row>
        <row r="31">
          <cell r="B31" t="str">
            <v>DIC</v>
          </cell>
          <cell r="G31">
            <v>21.4792608109993</v>
          </cell>
          <cell r="H31">
            <v>20.5673032280706</v>
          </cell>
        </row>
        <row r="32">
          <cell r="A32" t="str">
            <v>2019</v>
          </cell>
          <cell r="B32" t="str">
            <v>ENE</v>
          </cell>
          <cell r="G32">
            <v>21.397847575974399</v>
          </cell>
          <cell r="H32">
            <v>20.239516730584899</v>
          </cell>
        </row>
        <row r="33">
          <cell r="B33" t="str">
            <v>FEB</v>
          </cell>
          <cell r="G33">
            <v>21.843115014600102</v>
          </cell>
          <cell r="H33">
            <v>20.699365412605299</v>
          </cell>
        </row>
        <row r="34">
          <cell r="B34" t="str">
            <v>MAR</v>
          </cell>
          <cell r="G34">
            <v>22.266318167131899</v>
          </cell>
          <cell r="H34">
            <v>21.1584136523567</v>
          </cell>
        </row>
        <row r="35">
          <cell r="B35" t="str">
            <v>ABR</v>
          </cell>
          <cell r="G35">
            <v>22.130720153107099</v>
          </cell>
          <cell r="H35">
            <v>20.9123368515151</v>
          </cell>
        </row>
        <row r="36">
          <cell r="B36" t="str">
            <v>MAY</v>
          </cell>
          <cell r="G36">
            <v>22.197310191499</v>
          </cell>
          <cell r="H36">
            <v>20.8872835782382</v>
          </cell>
        </row>
        <row r="37">
          <cell r="B37" t="str">
            <v>JUN</v>
          </cell>
          <cell r="G37">
            <v>22.0304772674173</v>
          </cell>
          <cell r="H37">
            <v>20.7534503905772</v>
          </cell>
        </row>
        <row r="38">
          <cell r="B38" t="str">
            <v>JUL</v>
          </cell>
          <cell r="G38">
            <v>21.958546007167399</v>
          </cell>
          <cell r="H38">
            <v>20.749765180091099</v>
          </cell>
        </row>
        <row r="39">
          <cell r="B39" t="str">
            <v>AGO</v>
          </cell>
          <cell r="G39">
            <v>21.811463629979801</v>
          </cell>
          <cell r="H39">
            <v>20.631055713362201</v>
          </cell>
        </row>
        <row r="40">
          <cell r="B40" t="str">
            <v>SEP</v>
          </cell>
          <cell r="G40">
            <v>21.734097055030499</v>
          </cell>
          <cell r="H40">
            <v>20.666513926129799</v>
          </cell>
        </row>
        <row r="41">
          <cell r="B41" t="str">
            <v>OCT</v>
          </cell>
          <cell r="G41">
            <v>21.5958154867538</v>
          </cell>
          <cell r="H41">
            <v>20.5122011863238</v>
          </cell>
        </row>
        <row r="42">
          <cell r="B42" t="str">
            <v>NOV</v>
          </cell>
          <cell r="G42">
            <v>21.412545125346401</v>
          </cell>
          <cell r="H42">
            <v>20.339843950186101</v>
          </cell>
        </row>
        <row r="43">
          <cell r="B43" t="str">
            <v>DIC</v>
          </cell>
          <cell r="G43">
            <v>21.435182026217401</v>
          </cell>
          <cell r="H43">
            <v>20.3545042389222</v>
          </cell>
        </row>
        <row r="44">
          <cell r="A44" t="str">
            <v>2020</v>
          </cell>
          <cell r="B44" t="str">
            <v>ENE</v>
          </cell>
          <cell r="G44">
            <v>21.4411308610036</v>
          </cell>
          <cell r="H44">
            <v>20.336345023549502</v>
          </cell>
        </row>
        <row r="45">
          <cell r="B45" t="str">
            <v>FEB</v>
          </cell>
          <cell r="G45">
            <v>21.195673752870199</v>
          </cell>
          <cell r="H45">
            <v>20.134328519076998</v>
          </cell>
        </row>
        <row r="46">
          <cell r="B46" t="str">
            <v>MAR</v>
          </cell>
          <cell r="G46">
            <v>19.7354256924684</v>
          </cell>
          <cell r="H46">
            <v>18.566631873663901</v>
          </cell>
        </row>
        <row r="47">
          <cell r="B47" t="str">
            <v>ABR</v>
          </cell>
          <cell r="G47">
            <v>16.7960180298608</v>
          </cell>
          <cell r="H47">
            <v>15.8375679454763</v>
          </cell>
        </row>
        <row r="48">
          <cell r="B48" t="str">
            <v>MAY</v>
          </cell>
          <cell r="G48">
            <v>17.7947980425423</v>
          </cell>
          <cell r="H48">
            <v>16.980920944216798</v>
          </cell>
        </row>
        <row r="49">
          <cell r="B49" t="str">
            <v>JUN</v>
          </cell>
          <cell r="G49">
            <v>19.089064977076202</v>
          </cell>
          <cell r="H49">
            <v>18.342027475675899</v>
          </cell>
        </row>
        <row r="50">
          <cell r="B50" t="str">
            <v>JUL</v>
          </cell>
          <cell r="G50">
            <v>20.012825170129801</v>
          </cell>
          <cell r="H50">
            <v>19.200099056445499</v>
          </cell>
        </row>
        <row r="51">
          <cell r="B51" t="str">
            <v>AGO</v>
          </cell>
          <cell r="G51">
            <v>19.897710733737</v>
          </cell>
          <cell r="H51">
            <v>19.124846240235399</v>
          </cell>
        </row>
        <row r="52">
          <cell r="B52" t="str">
            <v>SEP</v>
          </cell>
          <cell r="G52">
            <v>19.711785174735301</v>
          </cell>
          <cell r="H52">
            <v>19.013850899013601</v>
          </cell>
        </row>
        <row r="53">
          <cell r="B53" t="str">
            <v>OCT</v>
          </cell>
          <cell r="G53">
            <v>19.4174469538398</v>
          </cell>
          <cell r="H53">
            <v>18.7532096292068</v>
          </cell>
        </row>
        <row r="54">
          <cell r="B54" t="str">
            <v>NOV</v>
          </cell>
          <cell r="G54">
            <v>18.643548336412099</v>
          </cell>
          <cell r="H54">
            <v>18.055453804776999</v>
          </cell>
        </row>
        <row r="55">
          <cell r="B55" t="str">
            <v>DIC</v>
          </cell>
          <cell r="G55">
            <v>18.717636980987901</v>
          </cell>
          <cell r="H55">
            <v>18.181736747093701</v>
          </cell>
        </row>
        <row r="56">
          <cell r="A56" t="str">
            <v>2021</v>
          </cell>
          <cell r="B56" t="str">
            <v>ENE</v>
          </cell>
          <cell r="G56">
            <v>19.5306751123167</v>
          </cell>
          <cell r="H56">
            <v>19.0440794393859</v>
          </cell>
        </row>
        <row r="57">
          <cell r="B57" t="str">
            <v>FEB</v>
          </cell>
          <cell r="G57">
            <v>20.2074004150879</v>
          </cell>
          <cell r="H57">
            <v>19.7505008653741</v>
          </cell>
        </row>
      </sheetData>
      <sheetData sheetId="2">
        <row r="7">
          <cell r="G7" t="str">
            <v>Jalisco</v>
          </cell>
          <cell r="H7" t="str">
            <v>Nacional</v>
          </cell>
        </row>
        <row r="8">
          <cell r="A8" t="str">
            <v>2017</v>
          </cell>
          <cell r="B8" t="str">
            <v>ENE</v>
          </cell>
          <cell r="G8">
            <v>21.688470244123899</v>
          </cell>
          <cell r="H8">
            <v>21.110286701167201</v>
          </cell>
        </row>
        <row r="9">
          <cell r="B9" t="str">
            <v>FEB</v>
          </cell>
          <cell r="G9">
            <v>21.549725434949501</v>
          </cell>
          <cell r="H9">
            <v>20.8708900417496</v>
          </cell>
        </row>
        <row r="10">
          <cell r="B10" t="str">
            <v>MAR</v>
          </cell>
          <cell r="G10">
            <v>21.315438691327099</v>
          </cell>
          <cell r="H10">
            <v>20.6517405268064</v>
          </cell>
        </row>
        <row r="11">
          <cell r="B11" t="str">
            <v>ABR</v>
          </cell>
          <cell r="G11">
            <v>21.2615372091837</v>
          </cell>
          <cell r="H11">
            <v>20.583230392679301</v>
          </cell>
        </row>
        <row r="12">
          <cell r="B12" t="str">
            <v>MAY</v>
          </cell>
          <cell r="G12">
            <v>21.201649360755098</v>
          </cell>
          <cell r="H12">
            <v>20.526169811468399</v>
          </cell>
        </row>
        <row r="13">
          <cell r="B13" t="str">
            <v>JUN</v>
          </cell>
          <cell r="G13">
            <v>20.996752406714599</v>
          </cell>
          <cell r="H13">
            <v>20.325362360679701</v>
          </cell>
        </row>
        <row r="14">
          <cell r="B14" t="str">
            <v>JUL</v>
          </cell>
          <cell r="G14">
            <v>20.799830968370699</v>
          </cell>
          <cell r="H14">
            <v>20.131923763340701</v>
          </cell>
        </row>
        <row r="15">
          <cell r="B15" t="str">
            <v>AGO</v>
          </cell>
          <cell r="G15">
            <v>20.787249484294001</v>
          </cell>
          <cell r="H15">
            <v>20.1330927408356</v>
          </cell>
        </row>
        <row r="16">
          <cell r="B16" t="str">
            <v>SEP</v>
          </cell>
          <cell r="G16">
            <v>21.010581461984899</v>
          </cell>
          <cell r="H16">
            <v>20.358187476567501</v>
          </cell>
        </row>
        <row r="17">
          <cell r="B17" t="str">
            <v>OCT</v>
          </cell>
          <cell r="G17">
            <v>20.983853578433902</v>
          </cell>
          <cell r="H17">
            <v>20.346989780004201</v>
          </cell>
        </row>
        <row r="18">
          <cell r="B18" t="str">
            <v>NOV</v>
          </cell>
          <cell r="G18">
            <v>20.884331352643201</v>
          </cell>
          <cell r="H18">
            <v>20.267439264819998</v>
          </cell>
        </row>
        <row r="19">
          <cell r="B19" t="str">
            <v>DIC</v>
          </cell>
          <cell r="G19">
            <v>20.905411028121701</v>
          </cell>
          <cell r="H19">
            <v>20.286247167321299</v>
          </cell>
        </row>
        <row r="20">
          <cell r="A20" t="str">
            <v>2018</v>
          </cell>
          <cell r="B20" t="str">
            <v>ENE</v>
          </cell>
          <cell r="G20">
            <v>21.356615098783902</v>
          </cell>
          <cell r="H20">
            <v>20.720203641878602</v>
          </cell>
        </row>
        <row r="21">
          <cell r="B21" t="str">
            <v>FEB</v>
          </cell>
          <cell r="G21">
            <v>22.000680970822099</v>
          </cell>
          <cell r="H21">
            <v>21.249161409142101</v>
          </cell>
        </row>
        <row r="22">
          <cell r="B22" t="str">
            <v>MAR</v>
          </cell>
          <cell r="G22">
            <v>22.109149807771502</v>
          </cell>
          <cell r="H22">
            <v>21.354800409496601</v>
          </cell>
        </row>
        <row r="23">
          <cell r="B23" t="str">
            <v>ABR</v>
          </cell>
          <cell r="G23">
            <v>22.246251190039299</v>
          </cell>
          <cell r="H23">
            <v>21.512408406822001</v>
          </cell>
        </row>
        <row r="24">
          <cell r="B24" t="str">
            <v>MAY</v>
          </cell>
          <cell r="G24">
            <v>22.514399920832201</v>
          </cell>
          <cell r="H24">
            <v>21.727984107338202</v>
          </cell>
        </row>
        <row r="25">
          <cell r="B25" t="str">
            <v>JUN</v>
          </cell>
          <cell r="G25">
            <v>22.7531927791761</v>
          </cell>
          <cell r="H25">
            <v>21.8894641276801</v>
          </cell>
        </row>
        <row r="26">
          <cell r="B26" t="str">
            <v>JUL</v>
          </cell>
          <cell r="G26">
            <v>22.925314197270499</v>
          </cell>
          <cell r="H26">
            <v>22.164663211101399</v>
          </cell>
        </row>
        <row r="27">
          <cell r="B27" t="str">
            <v>AGO</v>
          </cell>
          <cell r="G27">
            <v>23.179243773153299</v>
          </cell>
          <cell r="H27">
            <v>22.590825441363801</v>
          </cell>
        </row>
        <row r="28">
          <cell r="B28" t="str">
            <v>SEP</v>
          </cell>
          <cell r="G28">
            <v>23.339036396572499</v>
          </cell>
          <cell r="H28">
            <v>22.7495254324751</v>
          </cell>
        </row>
        <row r="29">
          <cell r="B29" t="str">
            <v>OCT</v>
          </cell>
          <cell r="G29">
            <v>23.4885065753469</v>
          </cell>
          <cell r="H29">
            <v>22.894848973462398</v>
          </cell>
        </row>
        <row r="30">
          <cell r="B30" t="str">
            <v>NOV</v>
          </cell>
          <cell r="G30">
            <v>23.328576085647899</v>
          </cell>
          <cell r="H30">
            <v>22.7054999285447</v>
          </cell>
        </row>
        <row r="31">
          <cell r="B31" t="str">
            <v>DIC</v>
          </cell>
          <cell r="G31">
            <v>22.9144034636629</v>
          </cell>
          <cell r="H31">
            <v>22.2320676213476</v>
          </cell>
        </row>
        <row r="32">
          <cell r="A32" t="str">
            <v>2019</v>
          </cell>
          <cell r="B32" t="str">
            <v>ENE</v>
          </cell>
          <cell r="G32">
            <v>22.703000691750699</v>
          </cell>
          <cell r="H32">
            <v>21.727792474567899</v>
          </cell>
        </row>
        <row r="33">
          <cell r="B33" t="str">
            <v>FEB</v>
          </cell>
          <cell r="G33">
            <v>22.835830878816001</v>
          </cell>
          <cell r="H33">
            <v>21.7185069506879</v>
          </cell>
        </row>
        <row r="34">
          <cell r="B34" t="str">
            <v>MAR</v>
          </cell>
          <cell r="G34">
            <v>23.1973558403471</v>
          </cell>
          <cell r="H34">
            <v>22.335109021910501</v>
          </cell>
        </row>
        <row r="35">
          <cell r="B35" t="str">
            <v>ABR</v>
          </cell>
          <cell r="G35">
            <v>23.293432056496901</v>
          </cell>
          <cell r="H35">
            <v>22.4339992122319</v>
          </cell>
        </row>
        <row r="36">
          <cell r="B36" t="str">
            <v>MAY</v>
          </cell>
          <cell r="G36">
            <v>23.384419335164601</v>
          </cell>
          <cell r="H36">
            <v>22.503791831816201</v>
          </cell>
        </row>
        <row r="37">
          <cell r="B37" t="str">
            <v>JUN</v>
          </cell>
          <cell r="G37">
            <v>23.35227472051</v>
          </cell>
          <cell r="H37">
            <v>22.4952051967927</v>
          </cell>
        </row>
        <row r="38">
          <cell r="B38" t="str">
            <v>JUL</v>
          </cell>
          <cell r="G38">
            <v>23.280014058157899</v>
          </cell>
          <cell r="H38">
            <v>22.426302395337199</v>
          </cell>
        </row>
        <row r="39">
          <cell r="B39" t="str">
            <v>AGO</v>
          </cell>
          <cell r="G39">
            <v>23.265446403356499</v>
          </cell>
          <cell r="H39">
            <v>22.406295205220601</v>
          </cell>
        </row>
        <row r="40">
          <cell r="B40" t="str">
            <v>SEP</v>
          </cell>
          <cell r="G40">
            <v>23.211700189528901</v>
          </cell>
          <cell r="H40">
            <v>22.3474711321815</v>
          </cell>
        </row>
        <row r="41">
          <cell r="B41" t="str">
            <v>OCT</v>
          </cell>
          <cell r="G41">
            <v>23.077966932688199</v>
          </cell>
          <cell r="H41">
            <v>22.1733098829942</v>
          </cell>
        </row>
        <row r="42">
          <cell r="B42" t="str">
            <v>NOV</v>
          </cell>
          <cell r="G42">
            <v>22.8553863471273</v>
          </cell>
          <cell r="H42">
            <v>21.825317687630601</v>
          </cell>
        </row>
        <row r="43">
          <cell r="B43" t="str">
            <v>DIC</v>
          </cell>
          <cell r="G43">
            <v>22.782209983686599</v>
          </cell>
          <cell r="H43">
            <v>21.752066028191301</v>
          </cell>
        </row>
        <row r="44">
          <cell r="A44" t="str">
            <v>2020</v>
          </cell>
          <cell r="B44" t="str">
            <v>ENE</v>
          </cell>
          <cell r="G44">
            <v>22.724350950021599</v>
          </cell>
          <cell r="H44">
            <v>21.699779704532499</v>
          </cell>
        </row>
        <row r="45">
          <cell r="B45" t="str">
            <v>FEB</v>
          </cell>
          <cell r="G45">
            <v>22.342297306693599</v>
          </cell>
          <cell r="H45">
            <v>21.277218318715299</v>
          </cell>
        </row>
        <row r="46">
          <cell r="B46" t="str">
            <v>MAR</v>
          </cell>
          <cell r="G46">
            <v>20.8964288835374</v>
          </cell>
          <cell r="H46">
            <v>19.836376123792899</v>
          </cell>
        </row>
        <row r="47">
          <cell r="B47" t="str">
            <v>ABR</v>
          </cell>
          <cell r="G47">
            <v>18.118741903197801</v>
          </cell>
          <cell r="H47">
            <v>17.245983900959299</v>
          </cell>
        </row>
        <row r="48">
          <cell r="B48" t="str">
            <v>MAY</v>
          </cell>
          <cell r="G48">
            <v>18.572596514896201</v>
          </cell>
          <cell r="H48">
            <v>17.8245521607363</v>
          </cell>
        </row>
        <row r="49">
          <cell r="B49" t="str">
            <v>JUN</v>
          </cell>
          <cell r="G49">
            <v>19.584493614403801</v>
          </cell>
          <cell r="H49">
            <v>18.8703168550031</v>
          </cell>
        </row>
        <row r="50">
          <cell r="B50" t="str">
            <v>JUL</v>
          </cell>
          <cell r="G50">
            <v>20.374247776460201</v>
          </cell>
          <cell r="H50">
            <v>19.691610244658399</v>
          </cell>
        </row>
        <row r="51">
          <cell r="B51" t="str">
            <v>AGO</v>
          </cell>
          <cell r="G51">
            <v>20.272678926101001</v>
          </cell>
          <cell r="H51">
            <v>19.624662725510799</v>
          </cell>
        </row>
        <row r="52">
          <cell r="B52" t="str">
            <v>SEP</v>
          </cell>
          <cell r="G52">
            <v>20.1121425382902</v>
          </cell>
          <cell r="H52">
            <v>19.5370719512295</v>
          </cell>
        </row>
        <row r="53">
          <cell r="B53" t="str">
            <v>OCT</v>
          </cell>
          <cell r="G53">
            <v>19.871480575514902</v>
          </cell>
          <cell r="H53">
            <v>19.300096181516899</v>
          </cell>
        </row>
        <row r="54">
          <cell r="B54" t="str">
            <v>NOV</v>
          </cell>
          <cell r="G54">
            <v>19.2292374685689</v>
          </cell>
          <cell r="H54">
            <v>18.6958248558938</v>
          </cell>
        </row>
        <row r="55">
          <cell r="B55" t="str">
            <v>DIC</v>
          </cell>
          <cell r="G55">
            <v>19.255081776434999</v>
          </cell>
          <cell r="H55">
            <v>18.757123226018599</v>
          </cell>
        </row>
        <row r="56">
          <cell r="A56" t="str">
            <v>2021</v>
          </cell>
          <cell r="B56" t="str">
            <v>ENE</v>
          </cell>
          <cell r="G56">
            <v>19.993921882146999</v>
          </cell>
          <cell r="H56">
            <v>19.5605511409969</v>
          </cell>
        </row>
        <row r="57">
          <cell r="B57" t="str">
            <v>FEB</v>
          </cell>
          <cell r="G57">
            <v>20.835731190400399</v>
          </cell>
          <cell r="H57">
            <v>20.419306871495301</v>
          </cell>
        </row>
      </sheetData>
      <sheetData sheetId="3">
        <row r="7">
          <cell r="G7" t="str">
            <v>Jalisco</v>
          </cell>
          <cell r="H7" t="str">
            <v>Nacional</v>
          </cell>
        </row>
        <row r="8">
          <cell r="A8" t="str">
            <v>2017</v>
          </cell>
          <cell r="B8" t="str">
            <v>ENE</v>
          </cell>
          <cell r="G8">
            <v>20.491472860834399</v>
          </cell>
          <cell r="H8">
            <v>20.2305807264759</v>
          </cell>
        </row>
        <row r="9">
          <cell r="B9" t="str">
            <v>FEB</v>
          </cell>
          <cell r="G9">
            <v>20.3666260637028</v>
          </cell>
          <cell r="H9">
            <v>20.104080520554099</v>
          </cell>
        </row>
        <row r="10">
          <cell r="B10" t="str">
            <v>MAR</v>
          </cell>
          <cell r="G10">
            <v>20.097527037269401</v>
          </cell>
          <cell r="H10">
            <v>19.845945688672099</v>
          </cell>
        </row>
        <row r="11">
          <cell r="B11" t="str">
            <v>ABR</v>
          </cell>
          <cell r="G11">
            <v>19.9920388930807</v>
          </cell>
          <cell r="H11">
            <v>19.744242171677001</v>
          </cell>
        </row>
        <row r="12">
          <cell r="B12" t="str">
            <v>MAY</v>
          </cell>
          <cell r="G12">
            <v>19.875594517683702</v>
          </cell>
          <cell r="H12">
            <v>19.630221442463</v>
          </cell>
        </row>
        <row r="13">
          <cell r="B13" t="str">
            <v>JUN</v>
          </cell>
          <cell r="G13">
            <v>19.616144226435502</v>
          </cell>
          <cell r="H13">
            <v>19.3763243387105</v>
          </cell>
        </row>
        <row r="14">
          <cell r="B14" t="str">
            <v>JUL</v>
          </cell>
          <cell r="G14">
            <v>19.395411396489401</v>
          </cell>
          <cell r="H14">
            <v>19.1544351419323</v>
          </cell>
        </row>
        <row r="15">
          <cell r="B15" t="str">
            <v>AGO</v>
          </cell>
          <cell r="G15">
            <v>19.3616072999213</v>
          </cell>
          <cell r="H15">
            <v>19.121045439611201</v>
          </cell>
        </row>
        <row r="16">
          <cell r="B16" t="str">
            <v>SEP</v>
          </cell>
          <cell r="G16">
            <v>19.591469608999201</v>
          </cell>
          <cell r="H16">
            <v>19.353124109823401</v>
          </cell>
        </row>
        <row r="17">
          <cell r="B17" t="str">
            <v>OCT</v>
          </cell>
          <cell r="G17">
            <v>19.688364965871902</v>
          </cell>
          <cell r="H17">
            <v>19.4513680845014</v>
          </cell>
        </row>
        <row r="18">
          <cell r="B18" t="str">
            <v>NOV</v>
          </cell>
          <cell r="G18">
            <v>19.624160442409099</v>
          </cell>
          <cell r="H18">
            <v>19.393795957791699</v>
          </cell>
        </row>
        <row r="19">
          <cell r="B19" t="str">
            <v>DIC</v>
          </cell>
          <cell r="G19">
            <v>19.684147990395601</v>
          </cell>
          <cell r="H19">
            <v>19.458254198603498</v>
          </cell>
        </row>
        <row r="20">
          <cell r="A20" t="str">
            <v>2018</v>
          </cell>
          <cell r="B20" t="str">
            <v>ENE</v>
          </cell>
          <cell r="G20">
            <v>20.2369157229781</v>
          </cell>
          <cell r="H20">
            <v>19.964149750131799</v>
          </cell>
        </row>
        <row r="21">
          <cell r="B21" t="str">
            <v>FEB</v>
          </cell>
          <cell r="G21">
            <v>21.006634714127401</v>
          </cell>
          <cell r="H21">
            <v>20.630030995986001</v>
          </cell>
        </row>
        <row r="22">
          <cell r="B22" t="str">
            <v>MAR</v>
          </cell>
          <cell r="G22">
            <v>21.228591563116801</v>
          </cell>
          <cell r="H22">
            <v>20.8342860399008</v>
          </cell>
        </row>
        <row r="23">
          <cell r="B23" t="str">
            <v>ABR</v>
          </cell>
          <cell r="G23">
            <v>21.3880818118317</v>
          </cell>
          <cell r="H23">
            <v>21.006476171228901</v>
          </cell>
        </row>
        <row r="24">
          <cell r="B24" t="str">
            <v>MAY</v>
          </cell>
          <cell r="G24">
            <v>21.659680198048601</v>
          </cell>
          <cell r="H24">
            <v>21.217549685347802</v>
          </cell>
        </row>
        <row r="25">
          <cell r="B25" t="str">
            <v>JUN</v>
          </cell>
          <cell r="G25">
            <v>21.8980828527299</v>
          </cell>
          <cell r="H25">
            <v>21.398932573596401</v>
          </cell>
        </row>
        <row r="26">
          <cell r="B26" t="str">
            <v>JUL</v>
          </cell>
          <cell r="G26">
            <v>22.105322142237601</v>
          </cell>
          <cell r="H26">
            <v>21.682230194005498</v>
          </cell>
        </row>
        <row r="27">
          <cell r="B27" t="str">
            <v>AGO</v>
          </cell>
          <cell r="G27">
            <v>22.453056468234401</v>
          </cell>
          <cell r="H27">
            <v>22.122555218576199</v>
          </cell>
        </row>
        <row r="28">
          <cell r="B28" t="str">
            <v>SEP</v>
          </cell>
          <cell r="G28">
            <v>22.629756500485101</v>
          </cell>
          <cell r="H28">
            <v>22.3335981297705</v>
          </cell>
        </row>
        <row r="29">
          <cell r="B29" t="str">
            <v>OCT</v>
          </cell>
          <cell r="G29">
            <v>22.823604069518399</v>
          </cell>
          <cell r="H29">
            <v>22.534689482911801</v>
          </cell>
        </row>
        <row r="30">
          <cell r="B30" t="str">
            <v>NOV</v>
          </cell>
          <cell r="G30">
            <v>22.8144383400066</v>
          </cell>
          <cell r="H30">
            <v>22.530102584655801</v>
          </cell>
        </row>
        <row r="31">
          <cell r="B31" t="str">
            <v>DIC</v>
          </cell>
          <cell r="G31">
            <v>22.534878401237201</v>
          </cell>
          <cell r="H31">
            <v>22.243168812167401</v>
          </cell>
        </row>
        <row r="32">
          <cell r="A32" t="str">
            <v>2019</v>
          </cell>
          <cell r="B32" t="str">
            <v>ENE</v>
          </cell>
          <cell r="G32">
            <v>22.527297950968599</v>
          </cell>
          <cell r="H32">
            <v>22.140439266913202</v>
          </cell>
        </row>
        <row r="33">
          <cell r="B33" t="str">
            <v>FEB</v>
          </cell>
          <cell r="G33">
            <v>23.456628846696201</v>
          </cell>
          <cell r="H33">
            <v>23.0435430093005</v>
          </cell>
        </row>
        <row r="34">
          <cell r="B34" t="str">
            <v>MAR</v>
          </cell>
          <cell r="G34">
            <v>23.5021608140677</v>
          </cell>
          <cell r="H34">
            <v>23.075765671207499</v>
          </cell>
        </row>
        <row r="35">
          <cell r="B35" t="str">
            <v>ABR</v>
          </cell>
          <cell r="G35">
            <v>23.287438736388399</v>
          </cell>
          <cell r="H35">
            <v>22.8534558705914</v>
          </cell>
        </row>
        <row r="36">
          <cell r="B36" t="str">
            <v>MAY</v>
          </cell>
          <cell r="G36">
            <v>23.2703708549897</v>
          </cell>
          <cell r="H36">
            <v>22.825517415267399</v>
          </cell>
        </row>
        <row r="37">
          <cell r="B37" t="str">
            <v>JUN</v>
          </cell>
          <cell r="G37">
            <v>23.036299832300401</v>
          </cell>
          <cell r="H37">
            <v>22.590917999685999</v>
          </cell>
        </row>
        <row r="38">
          <cell r="B38" t="str">
            <v>JUL</v>
          </cell>
          <cell r="G38">
            <v>22.994912568832401</v>
          </cell>
          <cell r="H38">
            <v>22.597135422015899</v>
          </cell>
        </row>
        <row r="39">
          <cell r="B39" t="str">
            <v>AGO</v>
          </cell>
          <cell r="G39">
            <v>22.919898839671198</v>
          </cell>
          <cell r="H39">
            <v>22.572286772097701</v>
          </cell>
        </row>
        <row r="40">
          <cell r="B40" t="str">
            <v>SEP</v>
          </cell>
          <cell r="G40">
            <v>22.848921179596999</v>
          </cell>
          <cell r="H40">
            <v>22.568136351860598</v>
          </cell>
        </row>
        <row r="41">
          <cell r="B41" t="str">
            <v>OCT</v>
          </cell>
          <cell r="G41">
            <v>22.667929468835499</v>
          </cell>
          <cell r="H41">
            <v>22.375737762517801</v>
          </cell>
        </row>
        <row r="42">
          <cell r="B42" t="str">
            <v>NOV</v>
          </cell>
          <cell r="G42">
            <v>22.445937165212399</v>
          </cell>
          <cell r="H42">
            <v>22.181205154647898</v>
          </cell>
        </row>
        <row r="43">
          <cell r="B43" t="str">
            <v>DIC</v>
          </cell>
          <cell r="G43">
            <v>22.446598837839598</v>
          </cell>
          <cell r="H43">
            <v>22.208260419579499</v>
          </cell>
        </row>
        <row r="44">
          <cell r="A44" t="str">
            <v>2020</v>
          </cell>
          <cell r="B44" t="str">
            <v>ENE</v>
          </cell>
          <cell r="G44">
            <v>22.4066369849834</v>
          </cell>
          <cell r="H44">
            <v>22.170679002235399</v>
          </cell>
        </row>
        <row r="45">
          <cell r="B45" t="str">
            <v>FEB</v>
          </cell>
          <cell r="G45">
            <v>22.111441098382102</v>
          </cell>
          <cell r="H45">
            <v>21.8109780585674</v>
          </cell>
        </row>
        <row r="46">
          <cell r="B46" t="str">
            <v>MAR</v>
          </cell>
          <cell r="G46">
            <v>21.229662887845802</v>
          </cell>
          <cell r="H46">
            <v>20.945813422529199</v>
          </cell>
        </row>
        <row r="47">
          <cell r="B47" t="str">
            <v>ABR</v>
          </cell>
          <cell r="G47">
            <v>20.137991828028099</v>
          </cell>
          <cell r="H47">
            <v>19.952214910820299</v>
          </cell>
        </row>
        <row r="48">
          <cell r="B48" t="str">
            <v>MAY</v>
          </cell>
          <cell r="G48">
            <v>19.538172733765801</v>
          </cell>
          <cell r="H48">
            <v>19.396994923489402</v>
          </cell>
        </row>
        <row r="49">
          <cell r="B49" t="str">
            <v>JUN</v>
          </cell>
          <cell r="G49">
            <v>19.976398021410301</v>
          </cell>
          <cell r="H49">
            <v>19.871798373888801</v>
          </cell>
        </row>
        <row r="50">
          <cell r="B50" t="str">
            <v>JUL</v>
          </cell>
          <cell r="G50">
            <v>20.507807512944702</v>
          </cell>
          <cell r="H50">
            <v>20.3300098994773</v>
          </cell>
        </row>
        <row r="51">
          <cell r="B51" t="str">
            <v>AGO</v>
          </cell>
          <cell r="G51">
            <v>20.476994306799401</v>
          </cell>
          <cell r="H51">
            <v>20.258010640836801</v>
          </cell>
        </row>
        <row r="52">
          <cell r="B52" t="str">
            <v>SEP</v>
          </cell>
          <cell r="G52">
            <v>20.161414071676401</v>
          </cell>
          <cell r="H52">
            <v>19.901243841609901</v>
          </cell>
        </row>
        <row r="53">
          <cell r="B53" t="str">
            <v>OCT</v>
          </cell>
          <cell r="G53">
            <v>19.6566550154471</v>
          </cell>
          <cell r="H53">
            <v>19.433915326919699</v>
          </cell>
        </row>
        <row r="54">
          <cell r="B54" t="str">
            <v>NOV</v>
          </cell>
          <cell r="G54">
            <v>19.2956632116077</v>
          </cell>
          <cell r="H54">
            <v>19.1561863754246</v>
          </cell>
        </row>
        <row r="55">
          <cell r="B55" t="str">
            <v>DIC</v>
          </cell>
          <cell r="G55">
            <v>19.530756563127198</v>
          </cell>
          <cell r="H55">
            <v>19.4388177444674</v>
          </cell>
        </row>
        <row r="56">
          <cell r="A56" t="str">
            <v>2021</v>
          </cell>
          <cell r="B56" t="str">
            <v>ENE</v>
          </cell>
          <cell r="G56">
            <v>20.0398998608654</v>
          </cell>
          <cell r="H56">
            <v>19.996411189737699</v>
          </cell>
        </row>
        <row r="57">
          <cell r="B57" t="str">
            <v>FEB</v>
          </cell>
          <cell r="G57">
            <v>20.715949328495199</v>
          </cell>
          <cell r="H57">
            <v>20.745151394540901</v>
          </cell>
        </row>
      </sheetData>
      <sheetData sheetId="4">
        <row r="9">
          <cell r="B9" t="str">
            <v>Regular</v>
          </cell>
          <cell r="C9" t="str">
            <v>Premium</v>
          </cell>
          <cell r="D9" t="str">
            <v>Diesel</v>
          </cell>
        </row>
        <row r="10">
          <cell r="A10" t="str">
            <v>Tamaulipas</v>
          </cell>
          <cell r="B10">
            <v>17.434734751285799</v>
          </cell>
          <cell r="C10">
            <v>18.3813801603849</v>
          </cell>
          <cell r="D10">
            <v>20.151848500040199</v>
          </cell>
        </row>
        <row r="11">
          <cell r="A11" t="str">
            <v>Chihuahua</v>
          </cell>
          <cell r="B11">
            <v>18.172031153669799</v>
          </cell>
          <cell r="C11">
            <v>19.009562431142399</v>
          </cell>
          <cell r="D11">
            <v>20.5504818208526</v>
          </cell>
        </row>
        <row r="12">
          <cell r="A12" t="str">
            <v>Baja California</v>
          </cell>
          <cell r="B12">
            <v>18.774989472409501</v>
          </cell>
          <cell r="C12">
            <v>19.3254744482714</v>
          </cell>
          <cell r="D12">
            <v>19.593391042430799</v>
          </cell>
        </row>
        <row r="13">
          <cell r="A13" t="str">
            <v>Coahuila</v>
          </cell>
          <cell r="B13">
            <v>19.1437812582829</v>
          </cell>
          <cell r="C13">
            <v>19.859994374094001</v>
          </cell>
          <cell r="D13">
            <v>20.432039034720301</v>
          </cell>
        </row>
        <row r="14">
          <cell r="A14" t="str">
            <v>Tabasco</v>
          </cell>
          <cell r="B14">
            <v>19.4618232434234</v>
          </cell>
          <cell r="C14">
            <v>19.890667848951999</v>
          </cell>
          <cell r="D14">
            <v>20.423421185812501</v>
          </cell>
        </row>
        <row r="15">
          <cell r="A15" t="str">
            <v>Puebla</v>
          </cell>
          <cell r="B15">
            <v>19.570166790137801</v>
          </cell>
          <cell r="C15">
            <v>20.037323539578299</v>
          </cell>
          <cell r="D15">
            <v>20.316058799538698</v>
          </cell>
        </row>
        <row r="16">
          <cell r="A16" t="str">
            <v>Tlaxcala</v>
          </cell>
          <cell r="B16">
            <v>19.6080455034352</v>
          </cell>
          <cell r="C16">
            <v>20.079978180670299</v>
          </cell>
          <cell r="D16">
            <v>20.425836770103</v>
          </cell>
        </row>
        <row r="17">
          <cell r="A17" t="str">
            <v>Querétaro</v>
          </cell>
          <cell r="B17">
            <v>19.6277127629786</v>
          </cell>
          <cell r="C17">
            <v>20.297977950925599</v>
          </cell>
          <cell r="D17">
            <v>20.326854424290701</v>
          </cell>
        </row>
        <row r="18">
          <cell r="A18" t="str">
            <v>Veracruz</v>
          </cell>
          <cell r="B18">
            <v>19.649992794090199</v>
          </cell>
          <cell r="C18">
            <v>20.059574865950001</v>
          </cell>
          <cell r="D18">
            <v>20.5866815777275</v>
          </cell>
        </row>
        <row r="19">
          <cell r="A19" t="str">
            <v>Hidalgo</v>
          </cell>
          <cell r="B19">
            <v>19.659615831580101</v>
          </cell>
          <cell r="C19">
            <v>20.190621651122498</v>
          </cell>
          <cell r="D19">
            <v>20.494484413514201</v>
          </cell>
        </row>
        <row r="20">
          <cell r="A20" t="str">
            <v>Colima</v>
          </cell>
          <cell r="B20">
            <v>19.715554729096201</v>
          </cell>
          <cell r="C20">
            <v>20.376007755376602</v>
          </cell>
          <cell r="D20">
            <v>20.6949565797429</v>
          </cell>
        </row>
        <row r="21">
          <cell r="A21" t="str">
            <v>Sonora</v>
          </cell>
          <cell r="B21">
            <v>19.718622706043401</v>
          </cell>
          <cell r="C21">
            <v>20.4432961237558</v>
          </cell>
          <cell r="D21">
            <v>21.261698768989302</v>
          </cell>
        </row>
        <row r="22">
          <cell r="A22" t="str">
            <v>Sinaloa</v>
          </cell>
          <cell r="B22">
            <v>19.727625244093701</v>
          </cell>
          <cell r="C22">
            <v>21.2284957534896</v>
          </cell>
          <cell r="D22">
            <v>20.2257773864855</v>
          </cell>
        </row>
        <row r="23">
          <cell r="A23" t="str">
            <v>Chiapas</v>
          </cell>
          <cell r="B23">
            <v>19.742185777734001</v>
          </cell>
          <cell r="C23">
            <v>20.126165564173998</v>
          </cell>
          <cell r="D23">
            <v>20.9956063831523</v>
          </cell>
        </row>
        <row r="24">
          <cell r="A24" t="str">
            <v>Nacional</v>
          </cell>
          <cell r="B24">
            <v>19.7505008653741</v>
          </cell>
          <cell r="C24">
            <v>20.419306871495301</v>
          </cell>
          <cell r="D24">
            <v>20.745151394540901</v>
          </cell>
        </row>
        <row r="25">
          <cell r="A25" t="str">
            <v>Morelos</v>
          </cell>
          <cell r="B25">
            <v>19.809271559233402</v>
          </cell>
          <cell r="C25">
            <v>20.254864417989399</v>
          </cell>
          <cell r="D25">
            <v>20.686347389045</v>
          </cell>
        </row>
        <row r="26">
          <cell r="A26" t="str">
            <v>San Luis Potosí</v>
          </cell>
          <cell r="B26">
            <v>19.9231074453666</v>
          </cell>
          <cell r="C26">
            <v>20.5941434748772</v>
          </cell>
          <cell r="D26">
            <v>20.866564553558799</v>
          </cell>
        </row>
        <row r="27">
          <cell r="A27" t="str">
            <v>México</v>
          </cell>
          <cell r="B27">
            <v>19.9232150540651</v>
          </cell>
          <cell r="C27">
            <v>20.5100258473312</v>
          </cell>
          <cell r="D27">
            <v>20.541360088690801</v>
          </cell>
        </row>
        <row r="28">
          <cell r="A28" t="str">
            <v>Zacatecas</v>
          </cell>
          <cell r="B28">
            <v>19.975514161671398</v>
          </cell>
          <cell r="C28">
            <v>20.538193908348902</v>
          </cell>
          <cell r="D28">
            <v>20.6395235829896</v>
          </cell>
        </row>
        <row r="29">
          <cell r="A29" t="str">
            <v>Guanajuato</v>
          </cell>
          <cell r="B29">
            <v>20.067956921762899</v>
          </cell>
          <cell r="C29">
            <v>20.902829735075802</v>
          </cell>
          <cell r="D29">
            <v>20.822611251723401</v>
          </cell>
        </row>
        <row r="30">
          <cell r="A30" t="str">
            <v>Aguascalientes</v>
          </cell>
          <cell r="B30">
            <v>20.162028834264898</v>
          </cell>
          <cell r="C30">
            <v>20.864704264617199</v>
          </cell>
          <cell r="D30">
            <v>20.8283193932368</v>
          </cell>
        </row>
        <row r="31">
          <cell r="A31" t="str">
            <v>Jalisco</v>
          </cell>
          <cell r="B31">
            <v>20.2074004150879</v>
          </cell>
          <cell r="C31">
            <v>20.835731190400399</v>
          </cell>
          <cell r="D31">
            <v>20.715949328495199</v>
          </cell>
        </row>
        <row r="32">
          <cell r="A32" t="str">
            <v>Nuevo León</v>
          </cell>
          <cell r="B32">
            <v>20.207715045802701</v>
          </cell>
          <cell r="C32">
            <v>21.145816115964401</v>
          </cell>
          <cell r="D32">
            <v>20.911331708596201</v>
          </cell>
        </row>
        <row r="33">
          <cell r="A33" t="str">
            <v>Nayarit</v>
          </cell>
          <cell r="B33">
            <v>20.243971349156599</v>
          </cell>
          <cell r="C33">
            <v>20.8674891402726</v>
          </cell>
          <cell r="D33">
            <v>21.099392064286398</v>
          </cell>
        </row>
        <row r="34">
          <cell r="A34" t="str">
            <v>Durango</v>
          </cell>
          <cell r="B34">
            <v>20.2558954713564</v>
          </cell>
          <cell r="C34">
            <v>20.776378139266001</v>
          </cell>
          <cell r="D34">
            <v>21.330017128747201</v>
          </cell>
        </row>
        <row r="35">
          <cell r="A35" t="str">
            <v>Michoacán</v>
          </cell>
          <cell r="B35">
            <v>20.402497667795899</v>
          </cell>
          <cell r="C35">
            <v>20.9612790451053</v>
          </cell>
          <cell r="D35">
            <v>21.383062982325399</v>
          </cell>
        </row>
        <row r="36">
          <cell r="A36" t="str">
            <v>Yucatán</v>
          </cell>
          <cell r="B36">
            <v>20.483618577600598</v>
          </cell>
          <cell r="C36">
            <v>20.695437971295799</v>
          </cell>
          <cell r="D36">
            <v>21.386565486423901</v>
          </cell>
        </row>
        <row r="37">
          <cell r="A37" t="str">
            <v>Ciudad de México</v>
          </cell>
          <cell r="B37">
            <v>20.504854557968301</v>
          </cell>
          <cell r="C37">
            <v>21.1729653996214</v>
          </cell>
          <cell r="D37">
            <v>20.870660946196701</v>
          </cell>
        </row>
        <row r="38">
          <cell r="A38" t="str">
            <v>Baja California Sur</v>
          </cell>
          <cell r="B38">
            <v>20.6028333339253</v>
          </cell>
          <cell r="C38">
            <v>21.114657823470601</v>
          </cell>
          <cell r="D38">
            <v>21.223364995550199</v>
          </cell>
        </row>
        <row r="39">
          <cell r="A39" t="str">
            <v>Campeche</v>
          </cell>
          <cell r="B39">
            <v>20.694280133928601</v>
          </cell>
          <cell r="C39">
            <v>21.212329495551199</v>
          </cell>
          <cell r="D39">
            <v>21.783577091939801</v>
          </cell>
        </row>
        <row r="40">
          <cell r="A40" t="str">
            <v>Guerrero</v>
          </cell>
          <cell r="B40">
            <v>20.762521311626699</v>
          </cell>
          <cell r="C40">
            <v>21.080439102008398</v>
          </cell>
          <cell r="D40">
            <v>21.665700479186999</v>
          </cell>
        </row>
        <row r="41">
          <cell r="A41" t="str">
            <v>Oaxaca</v>
          </cell>
          <cell r="B41">
            <v>20.801789710479898</v>
          </cell>
          <cell r="C41">
            <v>21.226402726208001</v>
          </cell>
          <cell r="D41">
            <v>21.762112551734901</v>
          </cell>
        </row>
        <row r="42">
          <cell r="A42" t="str">
            <v>Quintana Roo</v>
          </cell>
          <cell r="B42">
            <v>20.811086995530601</v>
          </cell>
          <cell r="C42">
            <v>21.139964844777701</v>
          </cell>
          <cell r="D42">
            <v>21.800700435024101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4"/>
      <sheetName val="Hoja3"/>
    </sheetNames>
    <sheetDataSet>
      <sheetData sheetId="0">
        <row r="3">
          <cell r="A3" t="str">
            <v>2006/02</v>
          </cell>
          <cell r="B3">
            <v>3.6922039792920001</v>
          </cell>
        </row>
        <row r="4">
          <cell r="A4" t="str">
            <v>2007/02</v>
          </cell>
          <cell r="B4">
            <v>3.8198500400470001</v>
          </cell>
        </row>
        <row r="5">
          <cell r="A5" t="str">
            <v>2008/02</v>
          </cell>
          <cell r="B5">
            <v>3.2893691380429999</v>
          </cell>
        </row>
        <row r="6">
          <cell r="A6" t="str">
            <v>2009/02</v>
          </cell>
          <cell r="B6">
            <v>4.7508675696119997</v>
          </cell>
        </row>
        <row r="7">
          <cell r="A7" t="str">
            <v>2010/02</v>
          </cell>
          <cell r="B7">
            <v>5.2935090545619996</v>
          </cell>
        </row>
        <row r="8">
          <cell r="A8" t="str">
            <v>2011/02</v>
          </cell>
          <cell r="B8">
            <v>4.8989272884849999</v>
          </cell>
        </row>
        <row r="9">
          <cell r="A9" t="str">
            <v>2012/02</v>
          </cell>
          <cell r="B9">
            <v>4.7524487335029999</v>
          </cell>
        </row>
        <row r="10">
          <cell r="A10" t="str">
            <v>2013/02</v>
          </cell>
          <cell r="B10">
            <v>4.4043424243129996</v>
          </cell>
        </row>
        <row r="11">
          <cell r="A11" t="str">
            <v>2014/02</v>
          </cell>
          <cell r="B11">
            <v>5.4447511022880004</v>
          </cell>
        </row>
        <row r="12">
          <cell r="A12" t="str">
            <v>2015/02</v>
          </cell>
          <cell r="B12">
            <v>4.3603397418109999</v>
          </cell>
        </row>
        <row r="13">
          <cell r="A13" t="str">
            <v>2016/02</v>
          </cell>
          <cell r="B13">
            <v>4.2843121615759996</v>
          </cell>
        </row>
        <row r="14">
          <cell r="A14" t="str">
            <v>2017/02</v>
          </cell>
          <cell r="B14">
            <v>3.295772664662</v>
          </cell>
        </row>
        <row r="15">
          <cell r="A15" t="str">
            <v>2018/02</v>
          </cell>
          <cell r="B15">
            <v>2.2520568566670001</v>
          </cell>
        </row>
        <row r="16">
          <cell r="A16" t="str">
            <v>2019/02</v>
          </cell>
          <cell r="B16">
            <v>2.3590798866670002</v>
          </cell>
        </row>
        <row r="17">
          <cell r="A17" t="str">
            <v>2020/02</v>
          </cell>
          <cell r="B17">
            <v>3.1949102033329999</v>
          </cell>
        </row>
        <row r="18">
          <cell r="A18" t="str">
            <v>2021/02</v>
          </cell>
          <cell r="B18">
            <v>3.9458000000000055</v>
          </cell>
        </row>
      </sheetData>
      <sheetData sheetId="1">
        <row r="2">
          <cell r="A2" t="str">
            <v>Oaxaca</v>
          </cell>
          <cell r="C2">
            <v>1.5516999999999967</v>
          </cell>
        </row>
        <row r="3">
          <cell r="A3" t="str">
            <v>Nayarit</v>
          </cell>
          <cell r="C3">
            <v>1.9616000000000042</v>
          </cell>
        </row>
        <row r="4">
          <cell r="A4" t="str">
            <v>Campeche</v>
          </cell>
          <cell r="C4">
            <v>2.1513999999999953</v>
          </cell>
        </row>
        <row r="5">
          <cell r="A5" t="str">
            <v>Guerrero</v>
          </cell>
          <cell r="C5">
            <v>2.2926999999999964</v>
          </cell>
        </row>
        <row r="6">
          <cell r="A6" t="str">
            <v>Sinaloa</v>
          </cell>
          <cell r="C6">
            <v>2.4783999999999935</v>
          </cell>
        </row>
        <row r="7">
          <cell r="A7" t="str">
            <v>Michoacán de Ocampo</v>
          </cell>
          <cell r="C7">
            <v>2.600200000000001</v>
          </cell>
        </row>
        <row r="8">
          <cell r="A8" t="str">
            <v>Chiapas</v>
          </cell>
          <cell r="C8">
            <v>2.7159000000000049</v>
          </cell>
        </row>
        <row r="9">
          <cell r="A9" t="str">
            <v>Morelos</v>
          </cell>
          <cell r="C9">
            <v>3.0438000000000045</v>
          </cell>
        </row>
        <row r="10">
          <cell r="A10" t="str">
            <v>Baja California</v>
          </cell>
          <cell r="C10">
            <v>3.0596000000000032</v>
          </cell>
        </row>
        <row r="11">
          <cell r="A11" t="str">
            <v>San Luis Potosí</v>
          </cell>
          <cell r="C11">
            <v>3.0884999999999962</v>
          </cell>
        </row>
        <row r="12">
          <cell r="A12" t="str">
            <v>Puebla</v>
          </cell>
          <cell r="C12">
            <v>3.1916999999999973</v>
          </cell>
        </row>
        <row r="13">
          <cell r="A13" t="str">
            <v>Yucatán</v>
          </cell>
          <cell r="C13">
            <v>3.3340000000000032</v>
          </cell>
        </row>
        <row r="14">
          <cell r="A14" t="str">
            <v>Querétaro</v>
          </cell>
          <cell r="C14">
            <v>3.7152999999999992</v>
          </cell>
        </row>
        <row r="15">
          <cell r="A15" t="str">
            <v>Zacatecas</v>
          </cell>
          <cell r="C15">
            <v>3.8100000000000023</v>
          </cell>
        </row>
        <row r="16">
          <cell r="A16" t="str">
            <v>Veracruz de Ignacio de la Llave</v>
          </cell>
          <cell r="C16">
            <v>3.9180000000000064</v>
          </cell>
        </row>
        <row r="17">
          <cell r="A17" t="str">
            <v>Chihuahua</v>
          </cell>
          <cell r="C17">
            <v>3.9446999999999974</v>
          </cell>
        </row>
        <row r="18">
          <cell r="A18" t="str">
            <v>Jalisco</v>
          </cell>
          <cell r="C18">
            <v>3.9458000000000055</v>
          </cell>
        </row>
        <row r="19">
          <cell r="A19" t="str">
            <v>Tamaulipas</v>
          </cell>
          <cell r="C19">
            <v>3.9709000000000003</v>
          </cell>
        </row>
        <row r="20">
          <cell r="A20" t="str">
            <v>Hidalgo</v>
          </cell>
          <cell r="C20">
            <v>4.013300000000001</v>
          </cell>
        </row>
        <row r="21">
          <cell r="A21" t="str">
            <v>Aguascalientes</v>
          </cell>
          <cell r="C21">
            <v>4.0302999999999969</v>
          </cell>
        </row>
        <row r="22">
          <cell r="A22" t="str">
            <v>Nacional</v>
          </cell>
          <cell r="C22">
            <v>4.3744999999999976</v>
          </cell>
        </row>
        <row r="23">
          <cell r="A23" t="str">
            <v>Durango</v>
          </cell>
          <cell r="C23">
            <v>4.434899999999999</v>
          </cell>
        </row>
        <row r="24">
          <cell r="A24" t="str">
            <v>Colima</v>
          </cell>
          <cell r="C24">
            <v>4.602800000000002</v>
          </cell>
        </row>
        <row r="25">
          <cell r="A25" t="str">
            <v>Tlaxcala</v>
          </cell>
          <cell r="C25">
            <v>4.9094999999999942</v>
          </cell>
        </row>
        <row r="26">
          <cell r="A26" t="str">
            <v>Nuevo León</v>
          </cell>
          <cell r="C26">
            <v>5.127200000000002</v>
          </cell>
        </row>
        <row r="27">
          <cell r="A27" t="str">
            <v>México</v>
          </cell>
          <cell r="C27">
            <v>5.1615000000000038</v>
          </cell>
        </row>
        <row r="28">
          <cell r="A28" t="str">
            <v>Baja California Sur</v>
          </cell>
          <cell r="C28">
            <v>5.325800000000001</v>
          </cell>
        </row>
        <row r="29">
          <cell r="A29" t="str">
            <v>Guanajuato</v>
          </cell>
          <cell r="C29">
            <v>5.4410000000000025</v>
          </cell>
        </row>
        <row r="30">
          <cell r="A30" t="str">
            <v>Sonora</v>
          </cell>
          <cell r="C30">
            <v>5.4612000000000052</v>
          </cell>
        </row>
        <row r="31">
          <cell r="A31" t="str">
            <v>Coahuila de Zaragoza</v>
          </cell>
          <cell r="C31">
            <v>5.8593999999999937</v>
          </cell>
        </row>
        <row r="32">
          <cell r="A32" t="str">
            <v>Tabasco</v>
          </cell>
          <cell r="C32">
            <v>6.642799999999994</v>
          </cell>
        </row>
        <row r="33">
          <cell r="A33" t="str">
            <v>Quintana Roo</v>
          </cell>
          <cell r="C33">
            <v>7.9074999999999989</v>
          </cell>
        </row>
        <row r="34">
          <cell r="A34" t="str">
            <v>Ciudad de México</v>
          </cell>
          <cell r="C34">
            <v>8.3125</v>
          </cell>
        </row>
      </sheetData>
      <sheetData sheetId="2">
        <row r="2">
          <cell r="A2" t="str">
            <v>Estado de México</v>
          </cell>
          <cell r="B2">
            <v>-3.829899999999995</v>
          </cell>
        </row>
        <row r="3">
          <cell r="A3" t="str">
            <v>Querétaro</v>
          </cell>
          <cell r="B3">
            <v>-2.7489000000000061</v>
          </cell>
        </row>
        <row r="4">
          <cell r="A4" t="str">
            <v>Tlaxcala</v>
          </cell>
          <cell r="B4">
            <v>-2.2190000000000083</v>
          </cell>
        </row>
        <row r="5">
          <cell r="A5" t="str">
            <v>Guanajuato</v>
          </cell>
          <cell r="B5">
            <v>-1.6111999999999966</v>
          </cell>
        </row>
        <row r="6">
          <cell r="A6" t="str">
            <v>Nayarit</v>
          </cell>
          <cell r="B6">
            <v>-1.5685000000000002</v>
          </cell>
        </row>
        <row r="7">
          <cell r="A7" t="str">
            <v>Campeche</v>
          </cell>
          <cell r="B7">
            <v>-1.1950000000000074</v>
          </cell>
        </row>
        <row r="8">
          <cell r="A8" t="str">
            <v>Sinaloa</v>
          </cell>
          <cell r="B8">
            <v>-0.81280000000000996</v>
          </cell>
        </row>
        <row r="9">
          <cell r="A9" t="str">
            <v>Puebla</v>
          </cell>
          <cell r="B9">
            <v>-0.71210000000000662</v>
          </cell>
        </row>
        <row r="10">
          <cell r="A10" t="str">
            <v>Baja California Sur</v>
          </cell>
          <cell r="B10">
            <v>-0.69280000000000541</v>
          </cell>
        </row>
        <row r="11">
          <cell r="A11" t="str">
            <v>Chiapas</v>
          </cell>
          <cell r="B11">
            <v>-0.56380000000000052</v>
          </cell>
        </row>
        <row r="12">
          <cell r="A12" t="str">
            <v>Michoacán</v>
          </cell>
          <cell r="B12">
            <v>-0.53390000000000271</v>
          </cell>
        </row>
        <row r="13">
          <cell r="A13" t="str">
            <v>Nacional</v>
          </cell>
          <cell r="B13">
            <v>-0.35930000000000462</v>
          </cell>
        </row>
        <row r="14">
          <cell r="A14" t="str">
            <v>Chihuahua</v>
          </cell>
          <cell r="B14">
            <v>-0.34770000000000323</v>
          </cell>
        </row>
        <row r="15">
          <cell r="A15" t="str">
            <v>Oaxaca</v>
          </cell>
          <cell r="B15">
            <v>-3.3500000000003638E-2</v>
          </cell>
        </row>
        <row r="16">
          <cell r="A16" t="str">
            <v>Aguascalientes</v>
          </cell>
          <cell r="B16">
            <v>2.8399999999990655E-2</v>
          </cell>
        </row>
        <row r="17">
          <cell r="A17" t="str">
            <v>Baja California</v>
          </cell>
          <cell r="B17">
            <v>3.5499999999998977E-2</v>
          </cell>
        </row>
        <row r="18">
          <cell r="A18" t="str">
            <v>San Luis Potosí</v>
          </cell>
          <cell r="B18">
            <v>5.0799999999995293E-2</v>
          </cell>
        </row>
        <row r="19">
          <cell r="A19" t="str">
            <v>Zacatecas</v>
          </cell>
          <cell r="B19">
            <v>6.2700000000006639E-2</v>
          </cell>
        </row>
        <row r="20">
          <cell r="A20" t="str">
            <v>Tamaulipas</v>
          </cell>
          <cell r="B20">
            <v>0.1664999999999992</v>
          </cell>
        </row>
        <row r="21">
          <cell r="A21" t="str">
            <v>Yucatán</v>
          </cell>
          <cell r="B21">
            <v>0.17570000000000618</v>
          </cell>
        </row>
        <row r="22">
          <cell r="A22" t="str">
            <v>Quintana Roo</v>
          </cell>
          <cell r="B22">
            <v>0.27129999999999654</v>
          </cell>
        </row>
        <row r="23">
          <cell r="A23" t="str">
            <v>Hidalgo</v>
          </cell>
          <cell r="B23">
            <v>0.51980000000000359</v>
          </cell>
        </row>
        <row r="24">
          <cell r="A24" t="str">
            <v>Jalisco</v>
          </cell>
          <cell r="B24">
            <v>0.6553000000000111</v>
          </cell>
        </row>
        <row r="25">
          <cell r="A25" t="str">
            <v>Nuevo León</v>
          </cell>
          <cell r="B25">
            <v>0.65840000000000032</v>
          </cell>
        </row>
        <row r="26">
          <cell r="A26" t="str">
            <v>Durango</v>
          </cell>
          <cell r="B26">
            <v>0.68479999999999563</v>
          </cell>
        </row>
        <row r="27">
          <cell r="A27" t="str">
            <v>Ciudad de México</v>
          </cell>
          <cell r="B27">
            <v>0.79080000000000439</v>
          </cell>
        </row>
        <row r="28">
          <cell r="A28" t="str">
            <v>Guerrero</v>
          </cell>
          <cell r="B28">
            <v>1.0259999999999962</v>
          </cell>
        </row>
        <row r="29">
          <cell r="A29" t="str">
            <v>Veracruz</v>
          </cell>
          <cell r="B29">
            <v>1.067300000000003</v>
          </cell>
        </row>
        <row r="30">
          <cell r="A30" t="str">
            <v>Coahuila</v>
          </cell>
          <cell r="B30">
            <v>1.2789999999999964</v>
          </cell>
        </row>
        <row r="31">
          <cell r="A31" t="str">
            <v>Colima</v>
          </cell>
          <cell r="B31">
            <v>1.4121999999999986</v>
          </cell>
        </row>
        <row r="32">
          <cell r="A32" t="str">
            <v>Morelos</v>
          </cell>
          <cell r="B32">
            <v>1.8205000000000098</v>
          </cell>
        </row>
        <row r="33">
          <cell r="A33" t="str">
            <v>Tabasco</v>
          </cell>
          <cell r="B33">
            <v>1.8221999999999952</v>
          </cell>
        </row>
        <row r="34">
          <cell r="A34" t="str">
            <v>Sonora</v>
          </cell>
          <cell r="B34">
            <v>3.0146000000000015</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lmes"/>
      <sheetName val="Mensual"/>
      <sheetName val="MesMesAbs"/>
      <sheetName val="MesMesVar"/>
      <sheetName val="Anual"/>
      <sheetName val="jalacumulado"/>
      <sheetName val="AcumuladoAbs"/>
      <sheetName val="AcumuladoVar"/>
      <sheetName val="permanente-eventual"/>
      <sheetName val="AcumuladoPandemia"/>
      <sheetName val="resumen"/>
    </sheetNames>
    <sheetDataSet>
      <sheetData sheetId="0">
        <row r="7">
          <cell r="A7">
            <v>2000</v>
          </cell>
          <cell r="F7">
            <v>9023</v>
          </cell>
        </row>
        <row r="8">
          <cell r="A8">
            <v>2001</v>
          </cell>
          <cell r="F8">
            <v>-469</v>
          </cell>
        </row>
        <row r="9">
          <cell r="A9">
            <v>2002</v>
          </cell>
          <cell r="F9">
            <v>10095</v>
          </cell>
        </row>
        <row r="10">
          <cell r="A10">
            <v>2003</v>
          </cell>
          <cell r="F10">
            <v>3675</v>
          </cell>
        </row>
        <row r="11">
          <cell r="A11">
            <v>2004</v>
          </cell>
          <cell r="F11">
            <v>4619</v>
          </cell>
        </row>
        <row r="12">
          <cell r="A12">
            <v>2005</v>
          </cell>
          <cell r="F12">
            <v>6171</v>
          </cell>
        </row>
        <row r="13">
          <cell r="A13">
            <v>2006</v>
          </cell>
          <cell r="F13">
            <v>7768</v>
          </cell>
        </row>
        <row r="14">
          <cell r="A14">
            <v>2007</v>
          </cell>
          <cell r="F14">
            <v>7601</v>
          </cell>
        </row>
        <row r="15">
          <cell r="A15">
            <v>2008</v>
          </cell>
          <cell r="F15">
            <v>7675</v>
          </cell>
        </row>
        <row r="16">
          <cell r="A16">
            <v>2009</v>
          </cell>
          <cell r="F16">
            <v>-5477</v>
          </cell>
        </row>
        <row r="17">
          <cell r="A17">
            <v>2010</v>
          </cell>
          <cell r="F17">
            <v>7873</v>
          </cell>
        </row>
        <row r="18">
          <cell r="A18">
            <v>2011</v>
          </cell>
          <cell r="F18">
            <v>9525</v>
          </cell>
        </row>
        <row r="19">
          <cell r="A19">
            <v>2012</v>
          </cell>
          <cell r="F19">
            <v>8969</v>
          </cell>
        </row>
        <row r="20">
          <cell r="A20">
            <v>2013</v>
          </cell>
          <cell r="F20">
            <v>8127</v>
          </cell>
        </row>
        <row r="21">
          <cell r="A21">
            <v>2014</v>
          </cell>
          <cell r="F21">
            <v>5940</v>
          </cell>
        </row>
        <row r="22">
          <cell r="A22">
            <v>2015</v>
          </cell>
          <cell r="F22">
            <v>12745</v>
          </cell>
        </row>
        <row r="23">
          <cell r="A23">
            <v>2016</v>
          </cell>
          <cell r="F23">
            <v>13206</v>
          </cell>
        </row>
        <row r="24">
          <cell r="A24">
            <v>2017</v>
          </cell>
          <cell r="F24">
            <v>5253</v>
          </cell>
        </row>
        <row r="25">
          <cell r="A25">
            <v>2018</v>
          </cell>
          <cell r="F25">
            <v>14731</v>
          </cell>
        </row>
        <row r="26">
          <cell r="A26">
            <v>2019</v>
          </cell>
          <cell r="F26">
            <v>13663</v>
          </cell>
        </row>
        <row r="27">
          <cell r="A27">
            <v>2020</v>
          </cell>
          <cell r="F27">
            <v>15673</v>
          </cell>
        </row>
        <row r="28">
          <cell r="A28">
            <v>2021</v>
          </cell>
          <cell r="F28">
            <v>13611</v>
          </cell>
        </row>
      </sheetData>
      <sheetData sheetId="1">
        <row r="247">
          <cell r="A247">
            <v>43831</v>
          </cell>
          <cell r="E247">
            <v>9594</v>
          </cell>
        </row>
        <row r="248">
          <cell r="A248">
            <v>43862</v>
          </cell>
          <cell r="E248">
            <v>15673</v>
          </cell>
        </row>
        <row r="249">
          <cell r="A249">
            <v>43891</v>
          </cell>
          <cell r="E249">
            <v>-6026</v>
          </cell>
        </row>
        <row r="250">
          <cell r="A250">
            <v>43922</v>
          </cell>
          <cell r="E250">
            <v>-38145</v>
          </cell>
        </row>
        <row r="251">
          <cell r="A251">
            <v>43952</v>
          </cell>
          <cell r="E251">
            <v>-23471</v>
          </cell>
        </row>
        <row r="252">
          <cell r="A252">
            <v>43983</v>
          </cell>
          <cell r="E252">
            <v>-14559</v>
          </cell>
        </row>
        <row r="253">
          <cell r="A253">
            <v>44013</v>
          </cell>
          <cell r="E253">
            <v>-13130</v>
          </cell>
        </row>
        <row r="254">
          <cell r="A254">
            <v>44044</v>
          </cell>
          <cell r="E254">
            <v>15861</v>
          </cell>
        </row>
        <row r="255">
          <cell r="A255">
            <v>44075</v>
          </cell>
          <cell r="E255">
            <v>11165</v>
          </cell>
        </row>
        <row r="256">
          <cell r="A256">
            <v>44105</v>
          </cell>
          <cell r="E256">
            <v>18673</v>
          </cell>
        </row>
        <row r="257">
          <cell r="A257">
            <v>44136</v>
          </cell>
          <cell r="E257">
            <v>16935</v>
          </cell>
        </row>
        <row r="258">
          <cell r="A258">
            <v>44166</v>
          </cell>
          <cell r="E258">
            <v>-24902</v>
          </cell>
        </row>
        <row r="259">
          <cell r="A259">
            <v>44197</v>
          </cell>
          <cell r="E259">
            <v>6755</v>
          </cell>
        </row>
        <row r="260">
          <cell r="A260">
            <v>44228</v>
          </cell>
          <cell r="E260">
            <v>13611</v>
          </cell>
        </row>
      </sheetData>
      <sheetData sheetId="2">
        <row r="7">
          <cell r="A7" t="str">
            <v>Ciudad de México</v>
          </cell>
          <cell r="D7">
            <v>-987</v>
          </cell>
        </row>
        <row r="8">
          <cell r="A8" t="str">
            <v>Baja California Sur</v>
          </cell>
          <cell r="D8">
            <v>26</v>
          </cell>
        </row>
        <row r="9">
          <cell r="A9" t="str">
            <v>Guerrero</v>
          </cell>
          <cell r="D9">
            <v>357</v>
          </cell>
        </row>
        <row r="10">
          <cell r="A10" t="str">
            <v>Morelos</v>
          </cell>
          <cell r="D10">
            <v>502</v>
          </cell>
        </row>
        <row r="11">
          <cell r="A11" t="str">
            <v>Colima</v>
          </cell>
          <cell r="D11">
            <v>507</v>
          </cell>
        </row>
        <row r="12">
          <cell r="A12" t="str">
            <v>Durango</v>
          </cell>
          <cell r="D12">
            <v>872</v>
          </cell>
        </row>
        <row r="13">
          <cell r="A13" t="str">
            <v>Quintana Roo</v>
          </cell>
          <cell r="D13">
            <v>965</v>
          </cell>
        </row>
        <row r="14">
          <cell r="A14" t="str">
            <v>Campeche</v>
          </cell>
          <cell r="D14">
            <v>983</v>
          </cell>
        </row>
        <row r="15">
          <cell r="A15" t="str">
            <v>Oaxaca</v>
          </cell>
          <cell r="D15">
            <v>1031</v>
          </cell>
        </row>
        <row r="16">
          <cell r="A16" t="str">
            <v>Hidalgo</v>
          </cell>
          <cell r="D16">
            <v>1052</v>
          </cell>
        </row>
        <row r="17">
          <cell r="A17" t="str">
            <v>Nayarit</v>
          </cell>
          <cell r="D17">
            <v>1353</v>
          </cell>
        </row>
        <row r="18">
          <cell r="A18" t="str">
            <v>Zacatecas</v>
          </cell>
          <cell r="D18">
            <v>1410</v>
          </cell>
        </row>
        <row r="19">
          <cell r="A19" t="str">
            <v>Veracruz</v>
          </cell>
          <cell r="D19">
            <v>1555</v>
          </cell>
        </row>
        <row r="20">
          <cell r="A20" t="str">
            <v>Aguascalientes</v>
          </cell>
          <cell r="D20">
            <v>2010</v>
          </cell>
        </row>
        <row r="21">
          <cell r="A21" t="str">
            <v>Tlaxcala</v>
          </cell>
          <cell r="D21">
            <v>2141</v>
          </cell>
        </row>
        <row r="22">
          <cell r="A22" t="str">
            <v>Chihuahua</v>
          </cell>
          <cell r="D22">
            <v>2400</v>
          </cell>
        </row>
        <row r="23">
          <cell r="A23" t="str">
            <v>Michoacán</v>
          </cell>
          <cell r="D23">
            <v>3091</v>
          </cell>
        </row>
        <row r="24">
          <cell r="A24" t="str">
            <v>San Luis Potosí</v>
          </cell>
          <cell r="D24">
            <v>3288</v>
          </cell>
        </row>
        <row r="25">
          <cell r="A25" t="str">
            <v>Puebla</v>
          </cell>
          <cell r="D25">
            <v>3335</v>
          </cell>
        </row>
        <row r="26">
          <cell r="A26" t="str">
            <v>Coahuila</v>
          </cell>
          <cell r="D26">
            <v>3488</v>
          </cell>
        </row>
        <row r="27">
          <cell r="A27" t="str">
            <v>Yucatán</v>
          </cell>
          <cell r="D27">
            <v>3863</v>
          </cell>
        </row>
        <row r="28">
          <cell r="A28" t="str">
            <v>Tabasco</v>
          </cell>
          <cell r="D28">
            <v>3946</v>
          </cell>
        </row>
        <row r="29">
          <cell r="A29" t="str">
            <v>Sinaloa</v>
          </cell>
          <cell r="D29">
            <v>4077</v>
          </cell>
        </row>
        <row r="30">
          <cell r="A30" t="str">
            <v>Chiapas</v>
          </cell>
          <cell r="D30">
            <v>4164</v>
          </cell>
        </row>
        <row r="31">
          <cell r="A31" t="str">
            <v>Tamaulipas</v>
          </cell>
          <cell r="D31">
            <v>5530</v>
          </cell>
        </row>
        <row r="32">
          <cell r="A32" t="str">
            <v>Querétaro</v>
          </cell>
          <cell r="D32">
            <v>6579</v>
          </cell>
        </row>
        <row r="33">
          <cell r="A33" t="str">
            <v>Baja California</v>
          </cell>
          <cell r="D33">
            <v>6809</v>
          </cell>
        </row>
        <row r="34">
          <cell r="A34" t="str">
            <v>Nuevo León</v>
          </cell>
          <cell r="D34">
            <v>6865</v>
          </cell>
        </row>
        <row r="35">
          <cell r="A35" t="str">
            <v>Guanajuato</v>
          </cell>
          <cell r="D35">
            <v>7149</v>
          </cell>
        </row>
        <row r="36">
          <cell r="A36" t="str">
            <v>Estado de México</v>
          </cell>
          <cell r="D36">
            <v>9597</v>
          </cell>
        </row>
        <row r="37">
          <cell r="A37" t="str">
            <v>Jalisco</v>
          </cell>
          <cell r="D37">
            <v>13611</v>
          </cell>
        </row>
        <row r="38">
          <cell r="A38" t="str">
            <v>Sonora</v>
          </cell>
          <cell r="D38">
            <v>13718</v>
          </cell>
        </row>
      </sheetData>
      <sheetData sheetId="3">
        <row r="7">
          <cell r="A7" t="str">
            <v>Ciudad de México</v>
          </cell>
          <cell r="D7">
            <v>-3.0672177507073999E-4</v>
          </cell>
        </row>
        <row r="8">
          <cell r="A8" t="str">
            <v>Baja California Sur</v>
          </cell>
          <cell r="D8">
            <v>1.55020271881634E-4</v>
          </cell>
        </row>
        <row r="9">
          <cell r="A9" t="str">
            <v>Veracruz</v>
          </cell>
          <cell r="D9">
            <v>2.1548528533439399E-3</v>
          </cell>
        </row>
        <row r="10">
          <cell r="A10" t="str">
            <v>Morelos</v>
          </cell>
          <cell r="D10">
            <v>2.4422519314224499E-3</v>
          </cell>
        </row>
        <row r="11">
          <cell r="A11" t="str">
            <v>Guerrero</v>
          </cell>
          <cell r="D11">
            <v>2.4971845468344501E-3</v>
          </cell>
        </row>
        <row r="12">
          <cell r="A12" t="str">
            <v>Chihuahua</v>
          </cell>
          <cell r="D12">
            <v>2.6270794976148699E-3</v>
          </cell>
        </row>
        <row r="13">
          <cell r="A13" t="str">
            <v>Quintana Roo</v>
          </cell>
          <cell r="D13">
            <v>2.6598163761999399E-3</v>
          </cell>
        </row>
        <row r="14">
          <cell r="A14" t="str">
            <v>Durango</v>
          </cell>
          <cell r="D14">
            <v>3.6166665284149699E-3</v>
          </cell>
        </row>
        <row r="15">
          <cell r="A15" t="str">
            <v>Colima</v>
          </cell>
          <cell r="D15">
            <v>3.71393200647563E-3</v>
          </cell>
        </row>
        <row r="16">
          <cell r="A16" t="str">
            <v>Nuevo León</v>
          </cell>
          <cell r="D16">
            <v>4.2395647421369399E-3</v>
          </cell>
        </row>
        <row r="17">
          <cell r="A17" t="str">
            <v>Coahuila</v>
          </cell>
          <cell r="D17">
            <v>4.5714225800490603E-3</v>
          </cell>
        </row>
        <row r="18">
          <cell r="A18" t="str">
            <v>Hidalgo</v>
          </cell>
          <cell r="D18">
            <v>4.7599010012986404E-3</v>
          </cell>
        </row>
        <row r="19">
          <cell r="A19" t="str">
            <v>Oaxaca</v>
          </cell>
          <cell r="D19">
            <v>4.9731325429058799E-3</v>
          </cell>
        </row>
        <row r="20">
          <cell r="A20" t="str">
            <v>Puebla</v>
          </cell>
          <cell r="D20">
            <v>5.6891845786422E-3</v>
          </cell>
        </row>
        <row r="21">
          <cell r="A21" t="str">
            <v>Nacional</v>
          </cell>
          <cell r="D21">
            <v>5.8162158137080597E-3</v>
          </cell>
        </row>
        <row r="22">
          <cell r="A22" t="str">
            <v>Estado de México</v>
          </cell>
          <cell r="D22">
            <v>6.0197245240578602E-3</v>
          </cell>
        </row>
        <row r="23">
          <cell r="A23" t="str">
            <v>Aguascalientes</v>
          </cell>
          <cell r="D23">
            <v>6.1156496736798297E-3</v>
          </cell>
        </row>
        <row r="24">
          <cell r="A24" t="str">
            <v>Michoacán</v>
          </cell>
          <cell r="D24">
            <v>6.7350264956072001E-3</v>
          </cell>
        </row>
        <row r="25">
          <cell r="A25" t="str">
            <v>Baja California</v>
          </cell>
          <cell r="D25">
            <v>7.0626332865879604E-3</v>
          </cell>
        </row>
        <row r="26">
          <cell r="A26" t="str">
            <v>Sinaloa</v>
          </cell>
          <cell r="D26">
            <v>7.0628222185264997E-3</v>
          </cell>
        </row>
        <row r="27">
          <cell r="A27" t="str">
            <v>Guanajuato</v>
          </cell>
          <cell r="D27">
            <v>7.3099579644184702E-3</v>
          </cell>
        </row>
        <row r="28">
          <cell r="A28" t="str">
            <v>San Luis Potosí</v>
          </cell>
          <cell r="D28">
            <v>7.4032211216961104E-3</v>
          </cell>
        </row>
        <row r="29">
          <cell r="A29" t="str">
            <v>Zacatecas</v>
          </cell>
          <cell r="D29">
            <v>7.5606460330737103E-3</v>
          </cell>
        </row>
        <row r="30">
          <cell r="A30" t="str">
            <v>Jalisco</v>
          </cell>
          <cell r="D30">
            <v>7.6161560318770399E-3</v>
          </cell>
        </row>
        <row r="31">
          <cell r="A31" t="str">
            <v>Campeche</v>
          </cell>
          <cell r="D31">
            <v>7.7882360398047199E-3</v>
          </cell>
        </row>
        <row r="32">
          <cell r="A32" t="str">
            <v>Tamaulipas</v>
          </cell>
          <cell r="D32">
            <v>8.1650853273564899E-3</v>
          </cell>
        </row>
        <row r="33">
          <cell r="A33" t="str">
            <v>Nayarit</v>
          </cell>
          <cell r="D33">
            <v>8.9925427694106403E-3</v>
          </cell>
        </row>
        <row r="34">
          <cell r="A34" t="str">
            <v>Yucatán</v>
          </cell>
          <cell r="D34">
            <v>1.0599329962108099E-2</v>
          </cell>
        </row>
        <row r="35">
          <cell r="A35" t="str">
            <v>Querétaro</v>
          </cell>
          <cell r="D35">
            <v>1.09626795661586E-2</v>
          </cell>
        </row>
        <row r="36">
          <cell r="A36" t="str">
            <v>Chiapas</v>
          </cell>
          <cell r="D36">
            <v>1.9025600489804201E-2</v>
          </cell>
        </row>
        <row r="37">
          <cell r="A37" t="str">
            <v>Tlaxcala</v>
          </cell>
          <cell r="D37">
            <v>2.1507860766487599E-2</v>
          </cell>
        </row>
        <row r="38">
          <cell r="A38" t="str">
            <v>Tabasco</v>
          </cell>
          <cell r="D38">
            <v>2.25021527021401E-2</v>
          </cell>
        </row>
        <row r="39">
          <cell r="A39" t="str">
            <v>Sonora</v>
          </cell>
          <cell r="D39">
            <v>2.34946341530251E-2</v>
          </cell>
        </row>
      </sheetData>
      <sheetData sheetId="4">
        <row r="7">
          <cell r="A7" t="str">
            <v>Quintana Roo</v>
          </cell>
          <cell r="E7">
            <v>-0.229363551047473</v>
          </cell>
        </row>
        <row r="8">
          <cell r="A8" t="str">
            <v>Baja California Sur</v>
          </cell>
          <cell r="E8">
            <v>-9.5674769398306103E-2</v>
          </cell>
        </row>
        <row r="9">
          <cell r="A9" t="str">
            <v>Guerrero</v>
          </cell>
          <cell r="E9">
            <v>-8.3357317829754904E-2</v>
          </cell>
        </row>
        <row r="10">
          <cell r="A10" t="str">
            <v>Ciudad de México</v>
          </cell>
          <cell r="E10">
            <v>-6.6760215582189697E-2</v>
          </cell>
        </row>
        <row r="11">
          <cell r="A11" t="str">
            <v>Puebla</v>
          </cell>
          <cell r="E11">
            <v>-6.1275411334406497E-2</v>
          </cell>
        </row>
        <row r="12">
          <cell r="A12" t="str">
            <v>Campeche</v>
          </cell>
          <cell r="E12">
            <v>-5.7016828526947901E-2</v>
          </cell>
        </row>
        <row r="13">
          <cell r="A13" t="str">
            <v>Hidalgo</v>
          </cell>
          <cell r="E13">
            <v>-4.9977112005715502E-2</v>
          </cell>
        </row>
        <row r="14">
          <cell r="A14" t="str">
            <v>Nayarit</v>
          </cell>
          <cell r="E14">
            <v>-4.8904565303194501E-2</v>
          </cell>
        </row>
        <row r="15">
          <cell r="A15" t="str">
            <v>Veracruz</v>
          </cell>
          <cell r="E15">
            <v>-4.4812510731597803E-2</v>
          </cell>
        </row>
        <row r="16">
          <cell r="A16" t="str">
            <v>Yucatán</v>
          </cell>
          <cell r="E16">
            <v>-4.2406878280741897E-2</v>
          </cell>
        </row>
        <row r="17">
          <cell r="A17" t="str">
            <v>Oaxaca</v>
          </cell>
          <cell r="E17">
            <v>-3.8489050926460003E-2</v>
          </cell>
        </row>
        <row r="18">
          <cell r="A18" t="str">
            <v>Morelos</v>
          </cell>
          <cell r="E18">
            <v>-3.4786111787741901E-2</v>
          </cell>
        </row>
        <row r="19">
          <cell r="A19" t="str">
            <v>Nacional</v>
          </cell>
          <cell r="E19">
            <v>-3.2822995530703697E-2</v>
          </cell>
        </row>
        <row r="20">
          <cell r="A20" t="str">
            <v>Guanajuato</v>
          </cell>
          <cell r="E20">
            <v>-2.8044852030723499E-2</v>
          </cell>
        </row>
        <row r="21">
          <cell r="A21" t="str">
            <v>Tamaulipas</v>
          </cell>
          <cell r="E21">
            <v>-2.7971978196406101E-2</v>
          </cell>
        </row>
        <row r="22">
          <cell r="A22" t="str">
            <v>Sonora</v>
          </cell>
          <cell r="E22">
            <v>-2.3352427335201899E-2</v>
          </cell>
        </row>
        <row r="23">
          <cell r="A23" t="str">
            <v>Aguascalientes</v>
          </cell>
          <cell r="E23">
            <v>-2.3286930786066799E-2</v>
          </cell>
        </row>
        <row r="24">
          <cell r="A24" t="str">
            <v>Estado de México</v>
          </cell>
          <cell r="E24">
            <v>-2.1346806277611E-2</v>
          </cell>
        </row>
        <row r="25">
          <cell r="A25" t="str">
            <v>Jalisco</v>
          </cell>
          <cell r="E25">
            <v>-2.02577196749015E-2</v>
          </cell>
        </row>
        <row r="26">
          <cell r="A26" t="str">
            <v>Coahuila</v>
          </cell>
          <cell r="E26">
            <v>-1.81790001293742E-2</v>
          </cell>
        </row>
        <row r="27">
          <cell r="A27" t="str">
            <v>Nuevo León</v>
          </cell>
          <cell r="E27">
            <v>-1.75354754437489E-2</v>
          </cell>
        </row>
        <row r="28">
          <cell r="A28" t="str">
            <v>San Luis Potosí</v>
          </cell>
          <cell r="E28">
            <v>-1.7281407112436802E-2</v>
          </cell>
        </row>
        <row r="29">
          <cell r="A29" t="str">
            <v>Colima</v>
          </cell>
          <cell r="E29">
            <v>-1.6275747198231001E-2</v>
          </cell>
        </row>
        <row r="30">
          <cell r="A30" t="str">
            <v>Durango</v>
          </cell>
          <cell r="E30">
            <v>-1.4643243991627799E-2</v>
          </cell>
        </row>
        <row r="31">
          <cell r="A31" t="str">
            <v>Querétaro</v>
          </cell>
          <cell r="E31">
            <v>-1.44236782897569E-2</v>
          </cell>
        </row>
        <row r="32">
          <cell r="A32" t="str">
            <v>Tlaxcala</v>
          </cell>
          <cell r="E32">
            <v>-1.3820057995752101E-2</v>
          </cell>
        </row>
        <row r="33">
          <cell r="A33" t="str">
            <v>Chiapas</v>
          </cell>
          <cell r="E33">
            <v>-1.30325881082612E-2</v>
          </cell>
        </row>
        <row r="34">
          <cell r="A34" t="str">
            <v>Michoacán</v>
          </cell>
          <cell r="E34">
            <v>-1.27773682467442E-2</v>
          </cell>
        </row>
        <row r="35">
          <cell r="A35" t="str">
            <v>Sinaloa</v>
          </cell>
          <cell r="E35">
            <v>-1.10324764804954E-2</v>
          </cell>
        </row>
        <row r="36">
          <cell r="A36" t="str">
            <v>Zacatecas</v>
          </cell>
          <cell r="E36">
            <v>-6.1092686332693304E-3</v>
          </cell>
        </row>
        <row r="37">
          <cell r="A37" t="str">
            <v>Chihuahua</v>
          </cell>
          <cell r="E37">
            <v>1.5435031079587399E-2</v>
          </cell>
        </row>
        <row r="38">
          <cell r="A38" t="str">
            <v>Baja California</v>
          </cell>
          <cell r="E38">
            <v>3.2449579000874099E-2</v>
          </cell>
        </row>
        <row r="39">
          <cell r="A39" t="str">
            <v>Tabasco</v>
          </cell>
          <cell r="E39">
            <v>3.5122356730919103E-2</v>
          </cell>
        </row>
      </sheetData>
      <sheetData sheetId="5">
        <row r="7">
          <cell r="A7">
            <v>2000</v>
          </cell>
          <cell r="D7">
            <v>9711</v>
          </cell>
        </row>
        <row r="8">
          <cell r="A8">
            <v>2001</v>
          </cell>
          <cell r="D8">
            <v>-632</v>
          </cell>
        </row>
        <row r="9">
          <cell r="A9">
            <v>2002</v>
          </cell>
          <cell r="D9">
            <v>9583</v>
          </cell>
        </row>
        <row r="10">
          <cell r="A10">
            <v>2003</v>
          </cell>
          <cell r="D10">
            <v>5066</v>
          </cell>
        </row>
        <row r="11">
          <cell r="A11">
            <v>2004</v>
          </cell>
          <cell r="D11">
            <v>4331</v>
          </cell>
        </row>
        <row r="12">
          <cell r="A12">
            <v>2005</v>
          </cell>
          <cell r="D12">
            <v>10839</v>
          </cell>
        </row>
        <row r="13">
          <cell r="A13">
            <v>2006</v>
          </cell>
          <cell r="D13">
            <v>13279</v>
          </cell>
        </row>
        <row r="14">
          <cell r="A14">
            <v>2007</v>
          </cell>
          <cell r="D14">
            <v>19928</v>
          </cell>
        </row>
        <row r="15">
          <cell r="A15">
            <v>2008</v>
          </cell>
          <cell r="D15">
            <v>19680</v>
          </cell>
        </row>
        <row r="16">
          <cell r="A16">
            <v>2009</v>
          </cell>
          <cell r="D16">
            <v>-9875</v>
          </cell>
        </row>
        <row r="17">
          <cell r="A17">
            <v>2010</v>
          </cell>
          <cell r="D17">
            <v>7540</v>
          </cell>
        </row>
        <row r="18">
          <cell r="A18">
            <v>2011</v>
          </cell>
          <cell r="D18">
            <v>10826</v>
          </cell>
        </row>
        <row r="19">
          <cell r="A19">
            <v>2012</v>
          </cell>
          <cell r="D19">
            <v>8086</v>
          </cell>
        </row>
        <row r="20">
          <cell r="A20">
            <v>2013</v>
          </cell>
          <cell r="D20">
            <v>11835</v>
          </cell>
        </row>
        <row r="21">
          <cell r="A21">
            <v>2014</v>
          </cell>
          <cell r="D21">
            <v>5255</v>
          </cell>
        </row>
        <row r="22">
          <cell r="A22">
            <v>2015</v>
          </cell>
          <cell r="D22">
            <v>16253</v>
          </cell>
        </row>
        <row r="23">
          <cell r="A23">
            <v>2016</v>
          </cell>
          <cell r="D23">
            <v>17094</v>
          </cell>
        </row>
        <row r="24">
          <cell r="A24">
            <v>2017</v>
          </cell>
          <cell r="D24">
            <v>16028</v>
          </cell>
        </row>
        <row r="25">
          <cell r="A25">
            <v>2018</v>
          </cell>
          <cell r="D25">
            <v>20854</v>
          </cell>
        </row>
        <row r="26">
          <cell r="A26">
            <v>2019</v>
          </cell>
          <cell r="D26">
            <v>31233</v>
          </cell>
        </row>
        <row r="27">
          <cell r="A27">
            <v>2020</v>
          </cell>
          <cell r="D27">
            <v>25267</v>
          </cell>
        </row>
        <row r="28">
          <cell r="A28">
            <v>2021</v>
          </cell>
          <cell r="D28">
            <v>20366</v>
          </cell>
        </row>
      </sheetData>
      <sheetData sheetId="6">
        <row r="8">
          <cell r="A8" t="str">
            <v>Guerrero</v>
          </cell>
          <cell r="D8">
            <v>-3453</v>
          </cell>
        </row>
        <row r="9">
          <cell r="A9" t="str">
            <v>Baja California Sur</v>
          </cell>
          <cell r="D9">
            <v>-2366</v>
          </cell>
        </row>
        <row r="10">
          <cell r="A10" t="str">
            <v>Veracruz</v>
          </cell>
          <cell r="D10">
            <v>-2016</v>
          </cell>
        </row>
        <row r="11">
          <cell r="A11" t="str">
            <v>Quintana Roo</v>
          </cell>
          <cell r="D11">
            <v>-2011</v>
          </cell>
        </row>
        <row r="12">
          <cell r="A12" t="str">
            <v>Puebla</v>
          </cell>
          <cell r="D12">
            <v>-694</v>
          </cell>
        </row>
        <row r="13">
          <cell r="A13" t="str">
            <v>Oaxaca</v>
          </cell>
          <cell r="D13">
            <v>-194</v>
          </cell>
        </row>
        <row r="14">
          <cell r="A14" t="str">
            <v>Michoacán</v>
          </cell>
          <cell r="D14">
            <v>433</v>
          </cell>
        </row>
        <row r="15">
          <cell r="A15" t="str">
            <v>Morelos</v>
          </cell>
          <cell r="D15">
            <v>742</v>
          </cell>
        </row>
        <row r="16">
          <cell r="A16" t="str">
            <v>Zacatecas</v>
          </cell>
          <cell r="D16">
            <v>822</v>
          </cell>
        </row>
        <row r="17">
          <cell r="A17" t="str">
            <v>Colima</v>
          </cell>
          <cell r="D17">
            <v>1075</v>
          </cell>
        </row>
        <row r="18">
          <cell r="A18" t="str">
            <v>Campeche</v>
          </cell>
          <cell r="D18">
            <v>1468</v>
          </cell>
        </row>
        <row r="19">
          <cell r="A19" t="str">
            <v>Chiapas</v>
          </cell>
          <cell r="D19">
            <v>1564</v>
          </cell>
        </row>
        <row r="20">
          <cell r="A20" t="str">
            <v>Nayarit</v>
          </cell>
          <cell r="D20">
            <v>2334</v>
          </cell>
        </row>
        <row r="21">
          <cell r="A21" t="str">
            <v>Tlaxcala</v>
          </cell>
          <cell r="D21">
            <v>2629</v>
          </cell>
        </row>
        <row r="22">
          <cell r="A22" t="str">
            <v>Durango</v>
          </cell>
          <cell r="D22">
            <v>2842</v>
          </cell>
        </row>
        <row r="23">
          <cell r="A23" t="str">
            <v>Hidalgo</v>
          </cell>
          <cell r="D23">
            <v>3566</v>
          </cell>
        </row>
        <row r="24">
          <cell r="A24" t="str">
            <v>Yucatán</v>
          </cell>
          <cell r="D24">
            <v>3871</v>
          </cell>
        </row>
        <row r="25">
          <cell r="A25" t="str">
            <v>Tabasco</v>
          </cell>
          <cell r="D25">
            <v>5094</v>
          </cell>
        </row>
        <row r="26">
          <cell r="A26" t="str">
            <v>San Luis Potosí</v>
          </cell>
          <cell r="D26">
            <v>6918</v>
          </cell>
        </row>
        <row r="27">
          <cell r="A27" t="str">
            <v>Coahuila</v>
          </cell>
          <cell r="D27">
            <v>9016</v>
          </cell>
        </row>
        <row r="28">
          <cell r="A28" t="str">
            <v>Aguascalientes</v>
          </cell>
          <cell r="D28">
            <v>9251</v>
          </cell>
        </row>
        <row r="29">
          <cell r="A29" t="str">
            <v>Tamaulipas</v>
          </cell>
          <cell r="D29">
            <v>10268</v>
          </cell>
        </row>
        <row r="30">
          <cell r="A30" t="str">
            <v>Estado de México</v>
          </cell>
          <cell r="D30">
            <v>10441</v>
          </cell>
        </row>
        <row r="31">
          <cell r="A31" t="str">
            <v>Querétaro</v>
          </cell>
          <cell r="D31">
            <v>11210</v>
          </cell>
        </row>
        <row r="32">
          <cell r="A32" t="str">
            <v>Sinaloa</v>
          </cell>
          <cell r="D32">
            <v>11225</v>
          </cell>
        </row>
        <row r="33">
          <cell r="A33" t="str">
            <v>Guanajuato</v>
          </cell>
          <cell r="D33">
            <v>11734</v>
          </cell>
        </row>
        <row r="34">
          <cell r="A34" t="str">
            <v>Chihuahua</v>
          </cell>
          <cell r="D34">
            <v>12368</v>
          </cell>
        </row>
        <row r="35">
          <cell r="A35" t="str">
            <v>Nuevo León</v>
          </cell>
          <cell r="D35">
            <v>15776</v>
          </cell>
        </row>
        <row r="36">
          <cell r="A36" t="str">
            <v>Jalisco</v>
          </cell>
          <cell r="D36">
            <v>20366</v>
          </cell>
        </row>
        <row r="37">
          <cell r="A37" t="str">
            <v>Sonora</v>
          </cell>
          <cell r="D37">
            <v>21960</v>
          </cell>
        </row>
        <row r="38">
          <cell r="A38" t="str">
            <v>Baja California</v>
          </cell>
          <cell r="D38">
            <v>26723</v>
          </cell>
        </row>
      </sheetData>
      <sheetData sheetId="7">
        <row r="7">
          <cell r="A7" t="str">
            <v>Guerrero</v>
          </cell>
          <cell r="D7">
            <v>-2.35264459600329E-2</v>
          </cell>
        </row>
        <row r="8">
          <cell r="A8" t="str">
            <v>Baja California Sur</v>
          </cell>
          <cell r="D8">
            <v>-1.3908483822422799E-2</v>
          </cell>
        </row>
        <row r="9">
          <cell r="A9" t="str">
            <v>Ciudad de México</v>
          </cell>
          <cell r="D9">
            <v>-9.1650858156467896E-3</v>
          </cell>
        </row>
        <row r="10">
          <cell r="A10" t="str">
            <v>Quintana Roo</v>
          </cell>
          <cell r="D10">
            <v>-5.4977951408348201E-3</v>
          </cell>
        </row>
        <row r="11">
          <cell r="A11" t="str">
            <v>Veracruz</v>
          </cell>
          <cell r="D11">
            <v>-2.7799304465815399E-3</v>
          </cell>
        </row>
        <row r="12">
          <cell r="A12" t="str">
            <v>Puebla</v>
          </cell>
          <cell r="D12">
            <v>-1.1758148108615999E-3</v>
          </cell>
        </row>
        <row r="13">
          <cell r="A13" t="str">
            <v>Oaxaca</v>
          </cell>
          <cell r="D13">
            <v>-9.30281625978857E-4</v>
          </cell>
        </row>
        <row r="14">
          <cell r="A14" t="str">
            <v>Michoacán</v>
          </cell>
          <cell r="D14">
            <v>9.3803753016663495E-4</v>
          </cell>
        </row>
        <row r="15">
          <cell r="A15" t="str">
            <v>Morelos</v>
          </cell>
          <cell r="D15">
            <v>3.6140822569017401E-3</v>
          </cell>
        </row>
        <row r="16">
          <cell r="A16" t="str">
            <v>Zacatecas</v>
          </cell>
          <cell r="D16">
            <v>4.3938422065426001E-3</v>
          </cell>
        </row>
        <row r="17">
          <cell r="A17" t="str">
            <v>Estado de México</v>
          </cell>
          <cell r="D17">
            <v>6.55259301563005E-3</v>
          </cell>
        </row>
        <row r="18">
          <cell r="A18" t="str">
            <v>Chiapas</v>
          </cell>
          <cell r="D18">
            <v>7.0621277594902204E-3</v>
          </cell>
        </row>
        <row r="19">
          <cell r="A19" t="str">
            <v>Colima</v>
          </cell>
          <cell r="D19">
            <v>7.9076096950971807E-3</v>
          </cell>
        </row>
        <row r="20">
          <cell r="A20" t="str">
            <v>Nacional</v>
          </cell>
          <cell r="D20">
            <v>8.2536771510810496E-3</v>
          </cell>
        </row>
        <row r="21">
          <cell r="A21" t="str">
            <v>Nuevo León</v>
          </cell>
          <cell r="D21">
            <v>9.7965733106717395E-3</v>
          </cell>
        </row>
        <row r="22">
          <cell r="A22" t="str">
            <v>Yucatán</v>
          </cell>
          <cell r="D22">
            <v>1.06215135725438E-2</v>
          </cell>
        </row>
        <row r="23">
          <cell r="A23" t="str">
            <v>Jalisco</v>
          </cell>
          <cell r="D23">
            <v>1.1439214499033E-2</v>
          </cell>
        </row>
        <row r="24">
          <cell r="A24" t="str">
            <v>Campeche</v>
          </cell>
          <cell r="D24">
            <v>1.1675720387175801E-2</v>
          </cell>
        </row>
        <row r="25">
          <cell r="A25" t="str">
            <v>Durango</v>
          </cell>
          <cell r="D25">
            <v>1.18844506891476E-2</v>
          </cell>
        </row>
        <row r="26">
          <cell r="A26" t="str">
            <v>Coahuila</v>
          </cell>
          <cell r="D26">
            <v>1.19027344869058E-2</v>
          </cell>
        </row>
        <row r="27">
          <cell r="A27" t="str">
            <v>Guanajuato</v>
          </cell>
          <cell r="D27">
            <v>1.20547033273199E-2</v>
          </cell>
        </row>
        <row r="28">
          <cell r="A28" t="str">
            <v>Chihuahua</v>
          </cell>
          <cell r="D28">
            <v>1.36875632197646E-2</v>
          </cell>
        </row>
        <row r="29">
          <cell r="A29" t="str">
            <v>Tamaulipas</v>
          </cell>
          <cell r="D29">
            <v>1.5267584188801701E-2</v>
          </cell>
        </row>
        <row r="30">
          <cell r="A30" t="str">
            <v>Nayarit</v>
          </cell>
          <cell r="D30">
            <v>1.5614442355680099E-2</v>
          </cell>
        </row>
        <row r="31">
          <cell r="A31" t="str">
            <v>San Luis Potosí</v>
          </cell>
          <cell r="D31">
            <v>1.5704845164937101E-2</v>
          </cell>
        </row>
        <row r="32">
          <cell r="A32" t="str">
            <v>Hidalgo</v>
          </cell>
          <cell r="D32">
            <v>1.6320440825816199E-2</v>
          </cell>
        </row>
        <row r="33">
          <cell r="A33" t="str">
            <v>Querétaro</v>
          </cell>
          <cell r="D33">
            <v>1.88246436583956E-2</v>
          </cell>
        </row>
        <row r="34">
          <cell r="A34" t="str">
            <v>Sinaloa</v>
          </cell>
          <cell r="D34">
            <v>1.9689528152955701E-2</v>
          </cell>
        </row>
        <row r="35">
          <cell r="A35" t="str">
            <v>Tlaxcala</v>
          </cell>
          <cell r="D35">
            <v>2.6540274791281699E-2</v>
          </cell>
        </row>
        <row r="36">
          <cell r="A36" t="str">
            <v>Baja California</v>
          </cell>
          <cell r="D36">
            <v>2.8303045836890299E-2</v>
          </cell>
        </row>
        <row r="37">
          <cell r="A37" t="str">
            <v>Aguascalientes</v>
          </cell>
          <cell r="D37">
            <v>2.8781298222908099E-2</v>
          </cell>
        </row>
        <row r="38">
          <cell r="A38" t="str">
            <v>Tabasco</v>
          </cell>
          <cell r="D38">
            <v>2.9240068192385199E-2</v>
          </cell>
        </row>
        <row r="39">
          <cell r="A39" t="str">
            <v>Sonora</v>
          </cell>
          <cell r="D39">
            <v>3.81491081169349E-2</v>
          </cell>
        </row>
      </sheetData>
      <sheetData sheetId="8">
        <row r="6">
          <cell r="G6" t="str">
            <v>Permanentes</v>
          </cell>
          <cell r="H6" t="str">
            <v>Eventuales</v>
          </cell>
        </row>
        <row r="7">
          <cell r="A7" t="str">
            <v>Ciudad de México</v>
          </cell>
          <cell r="G7">
            <v>3785</v>
          </cell>
          <cell r="H7">
            <v>-4772</v>
          </cell>
        </row>
        <row r="8">
          <cell r="A8" t="str">
            <v>Baja California Sur</v>
          </cell>
          <cell r="G8">
            <v>533</v>
          </cell>
          <cell r="H8">
            <v>-507</v>
          </cell>
        </row>
        <row r="9">
          <cell r="A9" t="str">
            <v>Guerrero</v>
          </cell>
          <cell r="G9">
            <v>393</v>
          </cell>
          <cell r="H9">
            <v>-36</v>
          </cell>
        </row>
        <row r="10">
          <cell r="A10" t="str">
            <v>Morelos</v>
          </cell>
          <cell r="G10">
            <v>498</v>
          </cell>
          <cell r="H10">
            <v>4</v>
          </cell>
        </row>
        <row r="11">
          <cell r="A11" t="str">
            <v>Colima</v>
          </cell>
          <cell r="G11">
            <v>187</v>
          </cell>
          <cell r="H11">
            <v>320</v>
          </cell>
        </row>
        <row r="12">
          <cell r="A12" t="str">
            <v>Durango</v>
          </cell>
          <cell r="G12">
            <v>272</v>
          </cell>
          <cell r="H12">
            <v>600</v>
          </cell>
        </row>
        <row r="13">
          <cell r="A13" t="str">
            <v>Quintana Roo</v>
          </cell>
          <cell r="G13">
            <v>939</v>
          </cell>
          <cell r="H13">
            <v>26</v>
          </cell>
        </row>
        <row r="14">
          <cell r="A14" t="str">
            <v>Campeche</v>
          </cell>
          <cell r="G14">
            <v>614</v>
          </cell>
          <cell r="H14">
            <v>369</v>
          </cell>
        </row>
        <row r="15">
          <cell r="A15" t="str">
            <v>Oaxaca</v>
          </cell>
          <cell r="G15">
            <v>847</v>
          </cell>
          <cell r="H15">
            <v>184</v>
          </cell>
        </row>
        <row r="16">
          <cell r="A16" t="str">
            <v>Hidalgo</v>
          </cell>
          <cell r="G16">
            <v>187</v>
          </cell>
          <cell r="H16">
            <v>865</v>
          </cell>
        </row>
        <row r="17">
          <cell r="A17" t="str">
            <v>Nayarit</v>
          </cell>
          <cell r="G17">
            <v>1282</v>
          </cell>
          <cell r="H17">
            <v>71</v>
          </cell>
        </row>
        <row r="18">
          <cell r="A18" t="str">
            <v>Zacatecas</v>
          </cell>
          <cell r="G18">
            <v>573</v>
          </cell>
          <cell r="H18">
            <v>837</v>
          </cell>
        </row>
        <row r="19">
          <cell r="A19" t="str">
            <v>Veracruz</v>
          </cell>
          <cell r="G19">
            <v>1647</v>
          </cell>
          <cell r="H19">
            <v>-92</v>
          </cell>
        </row>
        <row r="20">
          <cell r="A20" t="str">
            <v>Aguascalientes</v>
          </cell>
          <cell r="G20">
            <v>2022</v>
          </cell>
          <cell r="H20">
            <v>-12</v>
          </cell>
        </row>
        <row r="21">
          <cell r="A21" t="str">
            <v>Tlaxcala</v>
          </cell>
          <cell r="G21">
            <v>979</v>
          </cell>
          <cell r="H21">
            <v>1162</v>
          </cell>
        </row>
        <row r="22">
          <cell r="A22" t="str">
            <v>Chihuahua</v>
          </cell>
          <cell r="G22">
            <v>2489</v>
          </cell>
          <cell r="H22">
            <v>-89</v>
          </cell>
        </row>
        <row r="23">
          <cell r="A23" t="str">
            <v>Michoacán</v>
          </cell>
          <cell r="G23">
            <v>1530</v>
          </cell>
          <cell r="H23">
            <v>1561</v>
          </cell>
        </row>
        <row r="24">
          <cell r="A24" t="str">
            <v>San Luis Potosí</v>
          </cell>
          <cell r="G24">
            <v>1693</v>
          </cell>
          <cell r="H24">
            <v>1595</v>
          </cell>
        </row>
        <row r="25">
          <cell r="A25" t="str">
            <v>Puebla</v>
          </cell>
          <cell r="G25">
            <v>1570</v>
          </cell>
          <cell r="H25">
            <v>1765</v>
          </cell>
        </row>
        <row r="26">
          <cell r="A26" t="str">
            <v>Coahuila</v>
          </cell>
          <cell r="G26">
            <v>2531</v>
          </cell>
          <cell r="H26">
            <v>957</v>
          </cell>
        </row>
        <row r="27">
          <cell r="A27" t="str">
            <v>Yucatán</v>
          </cell>
          <cell r="G27">
            <v>2730</v>
          </cell>
          <cell r="H27">
            <v>1133</v>
          </cell>
        </row>
        <row r="28">
          <cell r="A28" t="str">
            <v>Tabasco</v>
          </cell>
          <cell r="G28">
            <v>2317</v>
          </cell>
          <cell r="H28">
            <v>1629</v>
          </cell>
        </row>
        <row r="29">
          <cell r="A29" t="str">
            <v>Sinaloa</v>
          </cell>
          <cell r="G29">
            <v>1567</v>
          </cell>
          <cell r="H29">
            <v>2510</v>
          </cell>
        </row>
        <row r="30">
          <cell r="A30" t="str">
            <v>Chiapas</v>
          </cell>
          <cell r="G30">
            <v>2847</v>
          </cell>
          <cell r="H30">
            <v>1317</v>
          </cell>
        </row>
        <row r="31">
          <cell r="A31" t="str">
            <v>Tamaulipas</v>
          </cell>
          <cell r="G31">
            <v>4444</v>
          </cell>
          <cell r="H31">
            <v>1086</v>
          </cell>
        </row>
        <row r="32">
          <cell r="A32" t="str">
            <v>Querétaro</v>
          </cell>
          <cell r="G32">
            <v>4380</v>
          </cell>
          <cell r="H32">
            <v>2199</v>
          </cell>
        </row>
        <row r="33">
          <cell r="A33" t="str">
            <v>Baja California</v>
          </cell>
          <cell r="G33">
            <v>8264</v>
          </cell>
          <cell r="H33">
            <v>-1455</v>
          </cell>
        </row>
        <row r="34">
          <cell r="A34" t="str">
            <v>Nuevo León</v>
          </cell>
          <cell r="G34">
            <v>4271</v>
          </cell>
          <cell r="H34">
            <v>2594</v>
          </cell>
        </row>
        <row r="35">
          <cell r="A35" t="str">
            <v>Guanajuato</v>
          </cell>
          <cell r="G35">
            <v>6088</v>
          </cell>
          <cell r="H35">
            <v>1061</v>
          </cell>
        </row>
        <row r="36">
          <cell r="A36" t="str">
            <v>Estado de México</v>
          </cell>
          <cell r="G36">
            <v>6796</v>
          </cell>
          <cell r="H36">
            <v>2801</v>
          </cell>
        </row>
        <row r="37">
          <cell r="A37" t="str">
            <v>Jalisco</v>
          </cell>
          <cell r="G37">
            <v>11407</v>
          </cell>
          <cell r="H37">
            <v>2204</v>
          </cell>
        </row>
        <row r="38">
          <cell r="A38" t="str">
            <v>Sonora</v>
          </cell>
          <cell r="G38">
            <v>3259</v>
          </cell>
          <cell r="H38">
            <v>10459</v>
          </cell>
        </row>
      </sheetData>
      <sheetData sheetId="9">
        <row r="7">
          <cell r="A7" t="str">
            <v>Ciudad de México</v>
          </cell>
          <cell r="Q7">
            <v>-40169</v>
          </cell>
        </row>
        <row r="8">
          <cell r="A8" t="str">
            <v>Guerrero</v>
          </cell>
          <cell r="Q8">
            <v>-375</v>
          </cell>
        </row>
        <row r="9">
          <cell r="A9" t="str">
            <v>Colima</v>
          </cell>
          <cell r="Q9">
            <v>2211</v>
          </cell>
        </row>
        <row r="10">
          <cell r="A10" t="str">
            <v>Baja California Sur</v>
          </cell>
          <cell r="Q10">
            <v>2269</v>
          </cell>
        </row>
        <row r="11">
          <cell r="A11" t="str">
            <v>Puebla</v>
          </cell>
          <cell r="Q11">
            <v>2370</v>
          </cell>
        </row>
        <row r="12">
          <cell r="A12" t="str">
            <v>Tlaxcala</v>
          </cell>
          <cell r="Q12">
            <v>2594</v>
          </cell>
        </row>
        <row r="13">
          <cell r="A13" t="str">
            <v>Chiapas</v>
          </cell>
          <cell r="Q13">
            <v>2830</v>
          </cell>
        </row>
        <row r="14">
          <cell r="A14" t="str">
            <v>Campeche</v>
          </cell>
          <cell r="Q14">
            <v>2948</v>
          </cell>
        </row>
        <row r="15">
          <cell r="A15" t="str">
            <v>Hidalgo</v>
          </cell>
          <cell r="Q15">
            <v>4738</v>
          </cell>
        </row>
        <row r="16">
          <cell r="A16" t="str">
            <v>Zacatecas</v>
          </cell>
          <cell r="Q16">
            <v>4739</v>
          </cell>
        </row>
        <row r="17">
          <cell r="A17" t="str">
            <v>Oaxaca</v>
          </cell>
          <cell r="Q17">
            <v>5394</v>
          </cell>
        </row>
        <row r="18">
          <cell r="A18" t="str">
            <v>Durango</v>
          </cell>
          <cell r="Q18">
            <v>5675</v>
          </cell>
        </row>
        <row r="19">
          <cell r="A19" t="str">
            <v>Morelos</v>
          </cell>
          <cell r="Q19">
            <v>5711</v>
          </cell>
        </row>
        <row r="20">
          <cell r="A20" t="str">
            <v>Nayarit</v>
          </cell>
          <cell r="Q20">
            <v>6231</v>
          </cell>
        </row>
        <row r="21">
          <cell r="A21" t="str">
            <v>Quintana Roo</v>
          </cell>
          <cell r="Q21">
            <v>7402</v>
          </cell>
        </row>
        <row r="22">
          <cell r="A22" t="str">
            <v>Yucatán</v>
          </cell>
          <cell r="Q22">
            <v>7912</v>
          </cell>
        </row>
        <row r="23">
          <cell r="A23" t="str">
            <v>Aguascalientes</v>
          </cell>
          <cell r="Q23">
            <v>8925</v>
          </cell>
        </row>
        <row r="24">
          <cell r="A24" t="str">
            <v>Tabasco</v>
          </cell>
          <cell r="Q24">
            <v>10006</v>
          </cell>
        </row>
        <row r="25">
          <cell r="A25" t="str">
            <v>Tamaulipas</v>
          </cell>
          <cell r="Q25">
            <v>10501</v>
          </cell>
        </row>
        <row r="26">
          <cell r="A26" t="str">
            <v>Michoacán</v>
          </cell>
          <cell r="Q26">
            <v>14173</v>
          </cell>
        </row>
        <row r="27">
          <cell r="A27" t="str">
            <v>San Luis Potosí</v>
          </cell>
          <cell r="Q27">
            <v>14720</v>
          </cell>
        </row>
        <row r="28">
          <cell r="A28" t="str">
            <v>Guanajuato</v>
          </cell>
          <cell r="Q28">
            <v>18887</v>
          </cell>
        </row>
        <row r="29">
          <cell r="A29" t="str">
            <v>Sonora</v>
          </cell>
          <cell r="Q29">
            <v>21924</v>
          </cell>
        </row>
        <row r="30">
          <cell r="A30" t="str">
            <v>Veracruz</v>
          </cell>
          <cell r="Q30">
            <v>22073</v>
          </cell>
        </row>
        <row r="31">
          <cell r="A31" t="str">
            <v>Coahuila</v>
          </cell>
          <cell r="Q31">
            <v>22110</v>
          </cell>
        </row>
        <row r="32">
          <cell r="A32" t="str">
            <v>Estado de México</v>
          </cell>
          <cell r="Q32">
            <v>24418</v>
          </cell>
        </row>
        <row r="33">
          <cell r="A33" t="str">
            <v>Querétaro</v>
          </cell>
          <cell r="Q33">
            <v>25757</v>
          </cell>
        </row>
        <row r="34">
          <cell r="A34" t="str">
            <v>Chihuahua</v>
          </cell>
          <cell r="Q34">
            <v>26714</v>
          </cell>
        </row>
        <row r="35">
          <cell r="A35" t="str">
            <v>Baja California</v>
          </cell>
          <cell r="Q35">
            <v>36325</v>
          </cell>
        </row>
        <row r="36">
          <cell r="A36" t="str">
            <v>Sinaloa</v>
          </cell>
          <cell r="Q36">
            <v>51397</v>
          </cell>
        </row>
        <row r="37">
          <cell r="A37" t="str">
            <v>Nuevo León</v>
          </cell>
          <cell r="Q37">
            <v>52478</v>
          </cell>
        </row>
        <row r="38">
          <cell r="A38" t="str">
            <v>Jalisco</v>
          </cell>
          <cell r="Q38">
            <v>58098</v>
          </cell>
        </row>
      </sheetData>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sheetName val="Municipio"/>
    </sheetNames>
    <sheetDataSet>
      <sheetData sheetId="0" refreshError="1"/>
      <sheetData sheetId="1">
        <row r="6">
          <cell r="H6" t="str">
            <v>Permanentes</v>
          </cell>
          <cell r="I6" t="str">
            <v>Eventuales</v>
          </cell>
        </row>
        <row r="7">
          <cell r="B7" t="str">
            <v>Puerto Vallarta</v>
          </cell>
          <cell r="G7">
            <v>-688</v>
          </cell>
          <cell r="H7">
            <v>-468</v>
          </cell>
          <cell r="I7">
            <v>-220</v>
          </cell>
        </row>
        <row r="8">
          <cell r="B8" t="str">
            <v>Zapotlán el Grande</v>
          </cell>
          <cell r="G8">
            <v>-248</v>
          </cell>
          <cell r="H8">
            <v>-82</v>
          </cell>
          <cell r="I8">
            <v>-166</v>
          </cell>
        </row>
        <row r="9">
          <cell r="B9" t="str">
            <v>San Martín de Bolaños</v>
          </cell>
          <cell r="G9">
            <v>-247</v>
          </cell>
          <cell r="H9">
            <v>-235</v>
          </cell>
          <cell r="I9">
            <v>-12</v>
          </cell>
        </row>
        <row r="10">
          <cell r="B10" t="str">
            <v>Autlán de Navarro</v>
          </cell>
          <cell r="G10">
            <v>-163</v>
          </cell>
          <cell r="H10">
            <v>-23</v>
          </cell>
          <cell r="I10">
            <v>-140</v>
          </cell>
        </row>
        <row r="11">
          <cell r="B11" t="str">
            <v>Gómez Farías</v>
          </cell>
          <cell r="G11">
            <v>-103</v>
          </cell>
          <cell r="H11">
            <v>-99</v>
          </cell>
          <cell r="I11">
            <v>-4</v>
          </cell>
        </row>
        <row r="12">
          <cell r="B12" t="str">
            <v>Zapotiltic</v>
          </cell>
          <cell r="G12">
            <v>-91</v>
          </cell>
          <cell r="H12">
            <v>11</v>
          </cell>
          <cell r="I12">
            <v>-102</v>
          </cell>
        </row>
        <row r="13">
          <cell r="B13" t="str">
            <v>Chapala</v>
          </cell>
          <cell r="G13">
            <v>-87</v>
          </cell>
          <cell r="H13">
            <v>-88</v>
          </cell>
          <cell r="I13">
            <v>1</v>
          </cell>
        </row>
        <row r="14">
          <cell r="B14" t="str">
            <v>La Huerta</v>
          </cell>
          <cell r="G14">
            <v>-80</v>
          </cell>
          <cell r="H14">
            <v>-95</v>
          </cell>
          <cell r="I14">
            <v>15</v>
          </cell>
        </row>
        <row r="15">
          <cell r="B15" t="str">
            <v>Tuxpan</v>
          </cell>
          <cell r="G15">
            <v>-56</v>
          </cell>
          <cell r="H15">
            <v>14</v>
          </cell>
          <cell r="I15">
            <v>-70</v>
          </cell>
        </row>
        <row r="16">
          <cell r="B16" t="str">
            <v>Zapotlán del Rey</v>
          </cell>
          <cell r="G16">
            <v>-26</v>
          </cell>
          <cell r="H16">
            <v>-27</v>
          </cell>
          <cell r="I16">
            <v>1</v>
          </cell>
        </row>
        <row r="17">
          <cell r="B17" t="str">
            <v>Zapotlanejo</v>
          </cell>
          <cell r="G17">
            <v>-23</v>
          </cell>
          <cell r="H17">
            <v>-39</v>
          </cell>
          <cell r="I17">
            <v>16</v>
          </cell>
        </row>
        <row r="18">
          <cell r="B18" t="str">
            <v>Tapalpa</v>
          </cell>
          <cell r="G18">
            <v>-21</v>
          </cell>
          <cell r="H18">
            <v>8</v>
          </cell>
          <cell r="I18">
            <v>-29</v>
          </cell>
        </row>
        <row r="19">
          <cell r="B19" t="str">
            <v>Tuxcueca</v>
          </cell>
          <cell r="G19">
            <v>-18</v>
          </cell>
          <cell r="H19">
            <v>-4</v>
          </cell>
          <cell r="I19">
            <v>-14</v>
          </cell>
        </row>
        <row r="20">
          <cell r="B20" t="str">
            <v>Atoyac</v>
          </cell>
          <cell r="G20">
            <v>-18</v>
          </cell>
          <cell r="H20">
            <v>-13</v>
          </cell>
          <cell r="I20">
            <v>-5</v>
          </cell>
        </row>
        <row r="21">
          <cell r="B21" t="str">
            <v>Jamay</v>
          </cell>
          <cell r="G21">
            <v>-17</v>
          </cell>
          <cell r="H21">
            <v>-17</v>
          </cell>
          <cell r="I21">
            <v>0</v>
          </cell>
        </row>
        <row r="22">
          <cell r="B22" t="str">
            <v>El Grullo</v>
          </cell>
          <cell r="G22">
            <v>-16</v>
          </cell>
          <cell r="H22">
            <v>-8</v>
          </cell>
          <cell r="I22">
            <v>-8</v>
          </cell>
        </row>
        <row r="23">
          <cell r="B23" t="str">
            <v>San Gabriel</v>
          </cell>
          <cell r="G23">
            <v>-13</v>
          </cell>
          <cell r="H23">
            <v>-8</v>
          </cell>
          <cell r="I23">
            <v>-5</v>
          </cell>
        </row>
        <row r="24">
          <cell r="B24" t="str">
            <v>Villa Hidalgo</v>
          </cell>
          <cell r="G24">
            <v>-13</v>
          </cell>
          <cell r="H24">
            <v>-14</v>
          </cell>
          <cell r="I24">
            <v>1</v>
          </cell>
        </row>
        <row r="25">
          <cell r="B25" t="str">
            <v>Cuquío</v>
          </cell>
          <cell r="G25">
            <v>-8</v>
          </cell>
          <cell r="H25">
            <v>-9</v>
          </cell>
          <cell r="I25">
            <v>1</v>
          </cell>
        </row>
        <row r="26">
          <cell r="B26" t="str">
            <v>Villa Purificación</v>
          </cell>
          <cell r="G26">
            <v>-8</v>
          </cell>
          <cell r="H26">
            <v>-7</v>
          </cell>
          <cell r="I26">
            <v>-1</v>
          </cell>
        </row>
        <row r="111">
          <cell r="B111" t="str">
            <v>La Barca</v>
          </cell>
          <cell r="G111">
            <v>111</v>
          </cell>
          <cell r="H111">
            <v>39</v>
          </cell>
        </row>
        <row r="112">
          <cell r="B112" t="str">
            <v>San Juan de los Lagos</v>
          </cell>
          <cell r="G112">
            <v>113</v>
          </cell>
          <cell r="H112">
            <v>89</v>
          </cell>
          <cell r="I112">
            <v>24</v>
          </cell>
        </row>
        <row r="113">
          <cell r="B113" t="str">
            <v>Acatlán de Juárez</v>
          </cell>
          <cell r="G113">
            <v>126</v>
          </cell>
          <cell r="H113">
            <v>85</v>
          </cell>
          <cell r="I113">
            <v>41</v>
          </cell>
        </row>
        <row r="114">
          <cell r="B114" t="str">
            <v>Tequila</v>
          </cell>
          <cell r="G114">
            <v>148</v>
          </cell>
          <cell r="H114">
            <v>76</v>
          </cell>
          <cell r="I114">
            <v>72</v>
          </cell>
        </row>
        <row r="115">
          <cell r="B115" t="str">
            <v>Unión de San Antonio</v>
          </cell>
          <cell r="G115">
            <v>156</v>
          </cell>
          <cell r="H115">
            <v>155</v>
          </cell>
          <cell r="I115">
            <v>1</v>
          </cell>
        </row>
        <row r="116">
          <cell r="B116" t="str">
            <v>Tala</v>
          </cell>
          <cell r="G116">
            <v>157</v>
          </cell>
          <cell r="H116">
            <v>44</v>
          </cell>
          <cell r="I116">
            <v>113</v>
          </cell>
        </row>
        <row r="117">
          <cell r="B117" t="str">
            <v>Tuxcacuesco</v>
          </cell>
          <cell r="G117">
            <v>166</v>
          </cell>
          <cell r="H117">
            <v>-1</v>
          </cell>
          <cell r="I117">
            <v>167</v>
          </cell>
        </row>
        <row r="118">
          <cell r="B118" t="str">
            <v>Teuchitlán</v>
          </cell>
          <cell r="G118">
            <v>185</v>
          </cell>
          <cell r="H118">
            <v>2</v>
          </cell>
          <cell r="I118">
            <v>183</v>
          </cell>
        </row>
        <row r="119">
          <cell r="B119" t="str">
            <v>Ameca</v>
          </cell>
          <cell r="G119">
            <v>192</v>
          </cell>
          <cell r="H119">
            <v>57</v>
          </cell>
          <cell r="I119">
            <v>135</v>
          </cell>
        </row>
        <row r="120">
          <cell r="B120" t="str">
            <v>Ocotlán</v>
          </cell>
          <cell r="G120">
            <v>222</v>
          </cell>
          <cell r="H120">
            <v>198</v>
          </cell>
          <cell r="I120">
            <v>24</v>
          </cell>
        </row>
        <row r="121">
          <cell r="B121" t="str">
            <v>Sayula</v>
          </cell>
          <cell r="G121">
            <v>247</v>
          </cell>
          <cell r="H121">
            <v>29</v>
          </cell>
          <cell r="I121">
            <v>218</v>
          </cell>
        </row>
        <row r="122">
          <cell r="B122" t="str">
            <v>Ahualulco de Mercado</v>
          </cell>
          <cell r="G122">
            <v>319</v>
          </cell>
          <cell r="H122">
            <v>146</v>
          </cell>
          <cell r="I122">
            <v>173</v>
          </cell>
        </row>
        <row r="123">
          <cell r="B123" t="str">
            <v>El Salto</v>
          </cell>
          <cell r="G123">
            <v>359</v>
          </cell>
          <cell r="H123">
            <v>288</v>
          </cell>
          <cell r="I123">
            <v>71</v>
          </cell>
        </row>
        <row r="124">
          <cell r="B124" t="str">
            <v>Tonalá</v>
          </cell>
          <cell r="G124">
            <v>366</v>
          </cell>
          <cell r="H124">
            <v>306</v>
          </cell>
          <cell r="I124">
            <v>60</v>
          </cell>
        </row>
        <row r="125">
          <cell r="B125" t="str">
            <v>Zacoalco de Torres</v>
          </cell>
          <cell r="G125">
            <v>430</v>
          </cell>
          <cell r="H125">
            <v>39</v>
          </cell>
          <cell r="I125">
            <v>391</v>
          </cell>
        </row>
        <row r="126">
          <cell r="B126" t="str">
            <v>Tepatitlán de Morelos</v>
          </cell>
          <cell r="G126">
            <v>504</v>
          </cell>
          <cell r="H126">
            <v>441</v>
          </cell>
          <cell r="I126">
            <v>63</v>
          </cell>
        </row>
        <row r="127">
          <cell r="B127" t="str">
            <v>Arandas</v>
          </cell>
          <cell r="G127">
            <v>889</v>
          </cell>
          <cell r="H127">
            <v>894</v>
          </cell>
          <cell r="I127">
            <v>-5</v>
          </cell>
        </row>
        <row r="128">
          <cell r="B128" t="str">
            <v>Tlajomulco de Zúñiga</v>
          </cell>
          <cell r="G128">
            <v>1284</v>
          </cell>
          <cell r="H128">
            <v>1316</v>
          </cell>
          <cell r="I128">
            <v>-32</v>
          </cell>
        </row>
        <row r="129">
          <cell r="B129" t="str">
            <v>Tlaquepaque</v>
          </cell>
          <cell r="G129">
            <v>2088</v>
          </cell>
          <cell r="H129">
            <v>1433</v>
          </cell>
          <cell r="I129">
            <v>655</v>
          </cell>
        </row>
        <row r="130">
          <cell r="B130" t="str">
            <v>Zapopan</v>
          </cell>
          <cell r="G130">
            <v>2442</v>
          </cell>
          <cell r="H130">
            <v>3012</v>
          </cell>
          <cell r="I130">
            <v>-570</v>
          </cell>
        </row>
        <row r="131">
          <cell r="I131">
            <v>952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o"/>
      <sheetName val="mensual"/>
      <sheetName val="Absolutos MM"/>
      <sheetName val="Variacion MM"/>
      <sheetName val="Absolutos YY"/>
      <sheetName val="Variacion YY"/>
      <sheetName val="Absolutos acumulado"/>
      <sheetName val="Variacion acumulado"/>
    </sheetNames>
    <sheetDataSet>
      <sheetData sheetId="0" refreshError="1"/>
      <sheetData sheetId="1" refreshError="1"/>
      <sheetData sheetId="2">
        <row r="7">
          <cell r="A7" t="str">
            <v>Guerrero</v>
          </cell>
          <cell r="F7">
            <v>-43</v>
          </cell>
        </row>
        <row r="8">
          <cell r="A8" t="str">
            <v>Estado de México</v>
          </cell>
          <cell r="F8">
            <v>-36</v>
          </cell>
        </row>
        <row r="9">
          <cell r="A9" t="str">
            <v>Nuevo León</v>
          </cell>
          <cell r="F9">
            <v>-28</v>
          </cell>
        </row>
        <row r="10">
          <cell r="A10" t="str">
            <v>Nayarit</v>
          </cell>
          <cell r="F10">
            <v>-6</v>
          </cell>
        </row>
        <row r="11">
          <cell r="A11" t="str">
            <v>Morelos</v>
          </cell>
          <cell r="F11">
            <v>2</v>
          </cell>
        </row>
        <row r="12">
          <cell r="A12" t="str">
            <v>Guanajuato</v>
          </cell>
          <cell r="F12">
            <v>13</v>
          </cell>
        </row>
        <row r="13">
          <cell r="A13" t="str">
            <v>Tlaxcala</v>
          </cell>
          <cell r="F13">
            <v>15</v>
          </cell>
        </row>
        <row r="14">
          <cell r="A14" t="str">
            <v>Veracruz</v>
          </cell>
          <cell r="F14">
            <v>15</v>
          </cell>
        </row>
        <row r="15">
          <cell r="A15" t="str">
            <v>Tamaulipas</v>
          </cell>
          <cell r="F15">
            <v>19</v>
          </cell>
        </row>
        <row r="16">
          <cell r="A16" t="str">
            <v>Colima</v>
          </cell>
          <cell r="F16">
            <v>22</v>
          </cell>
        </row>
        <row r="17">
          <cell r="A17" t="str">
            <v>Ciudad de México</v>
          </cell>
          <cell r="F17">
            <v>28</v>
          </cell>
        </row>
        <row r="18">
          <cell r="A18" t="str">
            <v>Sonora</v>
          </cell>
          <cell r="F18">
            <v>32</v>
          </cell>
        </row>
        <row r="19">
          <cell r="A19" t="str">
            <v>Hidalgo</v>
          </cell>
          <cell r="F19">
            <v>34</v>
          </cell>
        </row>
        <row r="20">
          <cell r="A20" t="str">
            <v>Campeche</v>
          </cell>
          <cell r="F20">
            <v>39</v>
          </cell>
        </row>
        <row r="21">
          <cell r="A21" t="str">
            <v>Oaxaca</v>
          </cell>
          <cell r="F21">
            <v>41</v>
          </cell>
        </row>
        <row r="22">
          <cell r="A22" t="str">
            <v>Aguascalientes</v>
          </cell>
          <cell r="F22">
            <v>47</v>
          </cell>
        </row>
        <row r="23">
          <cell r="A23" t="str">
            <v>Chiapas</v>
          </cell>
          <cell r="F23">
            <v>51</v>
          </cell>
        </row>
        <row r="24">
          <cell r="A24" t="str">
            <v>Zacatecas</v>
          </cell>
          <cell r="F24">
            <v>60</v>
          </cell>
        </row>
        <row r="25">
          <cell r="A25" t="str">
            <v>San Luis Potosí</v>
          </cell>
          <cell r="F25">
            <v>62</v>
          </cell>
        </row>
        <row r="26">
          <cell r="A26" t="str">
            <v>Durango</v>
          </cell>
          <cell r="F26">
            <v>63</v>
          </cell>
        </row>
        <row r="27">
          <cell r="A27" t="str">
            <v>Chihuahua</v>
          </cell>
          <cell r="F27">
            <v>75</v>
          </cell>
        </row>
        <row r="28">
          <cell r="A28" t="str">
            <v>Puebla</v>
          </cell>
          <cell r="F28">
            <v>88</v>
          </cell>
        </row>
        <row r="29">
          <cell r="A29" t="str">
            <v>Baja California Sur</v>
          </cell>
          <cell r="F29">
            <v>92</v>
          </cell>
        </row>
        <row r="30">
          <cell r="A30" t="str">
            <v>Quintana Roo</v>
          </cell>
          <cell r="F30">
            <v>96</v>
          </cell>
        </row>
        <row r="31">
          <cell r="A31" t="str">
            <v>Sinaloa</v>
          </cell>
          <cell r="F31">
            <v>103</v>
          </cell>
        </row>
        <row r="32">
          <cell r="A32" t="str">
            <v>Tabasco</v>
          </cell>
          <cell r="F32">
            <v>104</v>
          </cell>
        </row>
        <row r="33">
          <cell r="A33" t="str">
            <v>Coahuila</v>
          </cell>
          <cell r="F33">
            <v>110</v>
          </cell>
        </row>
        <row r="34">
          <cell r="A34" t="str">
            <v>Querétaro</v>
          </cell>
          <cell r="F34">
            <v>111</v>
          </cell>
        </row>
        <row r="35">
          <cell r="A35" t="str">
            <v>Yucatán</v>
          </cell>
          <cell r="F35">
            <v>112</v>
          </cell>
        </row>
        <row r="36">
          <cell r="A36" t="str">
            <v>Michoacán</v>
          </cell>
          <cell r="F36">
            <v>118</v>
          </cell>
        </row>
        <row r="37">
          <cell r="A37" t="str">
            <v>Baja California</v>
          </cell>
          <cell r="F37">
            <v>168</v>
          </cell>
        </row>
        <row r="38">
          <cell r="A38" t="str">
            <v>Jalisco</v>
          </cell>
          <cell r="F38">
            <v>261</v>
          </cell>
        </row>
      </sheetData>
      <sheetData sheetId="3">
        <row r="7">
          <cell r="A7" t="str">
            <v>Guerrero</v>
          </cell>
          <cell r="F7">
            <v>-3.1689881347188899E-3</v>
          </cell>
        </row>
        <row r="8">
          <cell r="A8" t="str">
            <v>Estado de México</v>
          </cell>
          <cell r="F8">
            <v>-4.9460740537199399E-4</v>
          </cell>
        </row>
        <row r="9">
          <cell r="A9" t="str">
            <v>Nayarit</v>
          </cell>
          <cell r="F9">
            <v>-4.6941010796430798E-4</v>
          </cell>
        </row>
        <row r="10">
          <cell r="A10" t="str">
            <v>Nuevo León</v>
          </cell>
          <cell r="F10">
            <v>-4.0168708576016098E-4</v>
          </cell>
        </row>
        <row r="11">
          <cell r="A11" t="str">
            <v>Morelos</v>
          </cell>
          <cell r="F11">
            <v>1.65316581253183E-4</v>
          </cell>
        </row>
        <row r="12">
          <cell r="A12" t="str">
            <v>Ciudad de México</v>
          </cell>
          <cell r="F12">
            <v>2.3769907297355199E-4</v>
          </cell>
        </row>
        <row r="13">
          <cell r="A13" t="str">
            <v>Guanajuato</v>
          </cell>
          <cell r="F13">
            <v>2.7292003442980201E-4</v>
          </cell>
        </row>
        <row r="14">
          <cell r="A14" t="str">
            <v>Veracruz</v>
          </cell>
          <cell r="F14">
            <v>3.49731872231196E-4</v>
          </cell>
        </row>
        <row r="15">
          <cell r="A15" t="str">
            <v>Tamaulipas</v>
          </cell>
          <cell r="F15">
            <v>5.6218007515451696E-4</v>
          </cell>
        </row>
        <row r="16">
          <cell r="A16" t="str">
            <v>Sonora</v>
          </cell>
          <cell r="F16">
            <v>8.5401654657069103E-4</v>
          </cell>
        </row>
        <row r="17">
          <cell r="A17" t="str">
            <v>Nacional</v>
          </cell>
          <cell r="F17">
            <v>1.8697912600271799E-3</v>
          </cell>
        </row>
        <row r="18">
          <cell r="A18" t="str">
            <v>Chihuahua</v>
          </cell>
          <cell r="F18">
            <v>1.89026388083779E-3</v>
          </cell>
        </row>
        <row r="19">
          <cell r="A19" t="str">
            <v>Colima</v>
          </cell>
          <cell r="F19">
            <v>2.0518559970155201E-3</v>
          </cell>
        </row>
        <row r="20">
          <cell r="A20" t="str">
            <v>Hidalgo</v>
          </cell>
          <cell r="F20">
            <v>2.2070756247971599E-3</v>
          </cell>
        </row>
        <row r="21">
          <cell r="A21" t="str">
            <v>Sinaloa</v>
          </cell>
          <cell r="F21">
            <v>2.53345139708783E-3</v>
          </cell>
        </row>
        <row r="22">
          <cell r="A22" t="str">
            <v>Jalisco</v>
          </cell>
          <cell r="F22">
            <v>2.6574893344057898E-3</v>
          </cell>
        </row>
        <row r="23">
          <cell r="A23" t="str">
            <v>Puebla</v>
          </cell>
          <cell r="F23">
            <v>2.6659395922323799E-3</v>
          </cell>
        </row>
        <row r="24">
          <cell r="A24" t="str">
            <v>San Luis Potosí</v>
          </cell>
          <cell r="F24">
            <v>2.7178677888830501E-3</v>
          </cell>
        </row>
        <row r="25">
          <cell r="A25" t="str">
            <v>Tlaxcala</v>
          </cell>
          <cell r="F25">
            <v>2.9120559114734798E-3</v>
          </cell>
        </row>
        <row r="26">
          <cell r="A26" t="str">
            <v>Aguascalientes</v>
          </cell>
          <cell r="F26">
            <v>2.93017456359101E-3</v>
          </cell>
        </row>
        <row r="27">
          <cell r="A27" t="str">
            <v>Oaxaca</v>
          </cell>
          <cell r="F27">
            <v>2.9680034747356899E-3</v>
          </cell>
        </row>
        <row r="28">
          <cell r="A28" t="str">
            <v>Coahuila</v>
          </cell>
          <cell r="F28">
            <v>3.2376747608535701E-3</v>
          </cell>
        </row>
        <row r="29">
          <cell r="A29" t="str">
            <v>Michoacán</v>
          </cell>
          <cell r="F29">
            <v>3.2634548371037698E-3</v>
          </cell>
        </row>
        <row r="30">
          <cell r="A30" t="str">
            <v>Chiapas</v>
          </cell>
          <cell r="F30">
            <v>3.5724292518912698E-3</v>
          </cell>
        </row>
        <row r="31">
          <cell r="A31" t="str">
            <v>Baja California</v>
          </cell>
          <cell r="F31">
            <v>4.0665165928399603E-3</v>
          </cell>
        </row>
        <row r="32">
          <cell r="A32" t="str">
            <v>Querétaro</v>
          </cell>
          <cell r="F32">
            <v>4.2675893886967601E-3</v>
          </cell>
        </row>
        <row r="33">
          <cell r="A33" t="str">
            <v>Durango</v>
          </cell>
          <cell r="F33">
            <v>4.41207367462715E-3</v>
          </cell>
        </row>
        <row r="34">
          <cell r="A34" t="str">
            <v>Zacatecas</v>
          </cell>
          <cell r="F34">
            <v>5.1238257899231003E-3</v>
          </cell>
        </row>
        <row r="35">
          <cell r="A35" t="str">
            <v>Quintana Roo</v>
          </cell>
          <cell r="F35">
            <v>5.7754782817951399E-3</v>
          </cell>
        </row>
        <row r="36">
          <cell r="A36" t="str">
            <v>Yucatán</v>
          </cell>
          <cell r="F36">
            <v>5.7947019867550199E-3</v>
          </cell>
        </row>
        <row r="37">
          <cell r="A37" t="str">
            <v>Campeche</v>
          </cell>
          <cell r="F37">
            <v>6.7532467532467298E-3</v>
          </cell>
        </row>
        <row r="38">
          <cell r="A38" t="str">
            <v>Baja California Sur</v>
          </cell>
          <cell r="F38">
            <v>7.1813285457809099E-3</v>
          </cell>
        </row>
        <row r="39">
          <cell r="A39" t="str">
            <v>Tabasco</v>
          </cell>
          <cell r="F39">
            <v>9.6654275092937798E-3</v>
          </cell>
        </row>
      </sheetData>
      <sheetData sheetId="4">
        <row r="8">
          <cell r="A8" t="str">
            <v>Guanajuato</v>
          </cell>
          <cell r="F8">
            <v>-978</v>
          </cell>
        </row>
        <row r="9">
          <cell r="A9" t="str">
            <v>Veracruz</v>
          </cell>
          <cell r="F9">
            <v>-913</v>
          </cell>
        </row>
        <row r="10">
          <cell r="A10" t="str">
            <v>Ciudad de México</v>
          </cell>
          <cell r="F10">
            <v>-593</v>
          </cell>
        </row>
        <row r="11">
          <cell r="A11" t="str">
            <v>Quintana Roo</v>
          </cell>
          <cell r="F11">
            <v>-541</v>
          </cell>
        </row>
        <row r="12">
          <cell r="A12" t="str">
            <v>Sonora</v>
          </cell>
          <cell r="F12">
            <v>-508</v>
          </cell>
        </row>
        <row r="13">
          <cell r="A13" t="str">
            <v>Tamaulipas</v>
          </cell>
          <cell r="F13">
            <v>-489</v>
          </cell>
        </row>
        <row r="14">
          <cell r="A14" t="str">
            <v>Yucatán</v>
          </cell>
          <cell r="F14">
            <v>-445</v>
          </cell>
        </row>
        <row r="15">
          <cell r="A15" t="str">
            <v>Coahuila</v>
          </cell>
          <cell r="F15">
            <v>-392</v>
          </cell>
        </row>
        <row r="16">
          <cell r="A16" t="str">
            <v>Guerrero</v>
          </cell>
          <cell r="F16">
            <v>-334</v>
          </cell>
        </row>
        <row r="17">
          <cell r="A17" t="str">
            <v>Puebla</v>
          </cell>
          <cell r="F17">
            <v>-325</v>
          </cell>
        </row>
        <row r="18">
          <cell r="A18" t="str">
            <v>Hidalgo</v>
          </cell>
          <cell r="F18">
            <v>-308</v>
          </cell>
        </row>
        <row r="19">
          <cell r="A19" t="str">
            <v>San Luis Potosí</v>
          </cell>
          <cell r="F19">
            <v>-212</v>
          </cell>
        </row>
        <row r="20">
          <cell r="A20" t="str">
            <v>Chihuahua</v>
          </cell>
          <cell r="F20">
            <v>-183</v>
          </cell>
        </row>
        <row r="21">
          <cell r="A21" t="str">
            <v>Morelos</v>
          </cell>
          <cell r="F21">
            <v>-166</v>
          </cell>
        </row>
        <row r="22">
          <cell r="A22" t="str">
            <v>Zacatecas</v>
          </cell>
          <cell r="F22">
            <v>-164</v>
          </cell>
        </row>
        <row r="23">
          <cell r="A23" t="str">
            <v>Campeche</v>
          </cell>
          <cell r="F23">
            <v>-140</v>
          </cell>
        </row>
        <row r="24">
          <cell r="A24" t="str">
            <v>Oaxaca</v>
          </cell>
          <cell r="F24">
            <v>-136</v>
          </cell>
        </row>
        <row r="25">
          <cell r="A25" t="str">
            <v>Tlaxcala</v>
          </cell>
          <cell r="F25">
            <v>-74</v>
          </cell>
        </row>
        <row r="26">
          <cell r="A26" t="str">
            <v>Nayarit</v>
          </cell>
          <cell r="F26">
            <v>-46</v>
          </cell>
        </row>
        <row r="27">
          <cell r="A27" t="str">
            <v>Aguascalientes</v>
          </cell>
          <cell r="F27">
            <v>-33</v>
          </cell>
        </row>
        <row r="28">
          <cell r="A28" t="str">
            <v>Chiapas</v>
          </cell>
          <cell r="F28">
            <v>22</v>
          </cell>
        </row>
        <row r="29">
          <cell r="A29" t="str">
            <v>Sinaloa</v>
          </cell>
          <cell r="F29">
            <v>63</v>
          </cell>
        </row>
        <row r="30">
          <cell r="A30" t="str">
            <v>Durango</v>
          </cell>
          <cell r="F30">
            <v>67</v>
          </cell>
        </row>
        <row r="31">
          <cell r="A31" t="str">
            <v>Colima</v>
          </cell>
          <cell r="F31">
            <v>83</v>
          </cell>
        </row>
        <row r="32">
          <cell r="A32" t="str">
            <v>Michoacán</v>
          </cell>
          <cell r="F32">
            <v>90</v>
          </cell>
        </row>
        <row r="33">
          <cell r="A33" t="str">
            <v>Baja California Sur</v>
          </cell>
          <cell r="F33">
            <v>126</v>
          </cell>
        </row>
        <row r="34">
          <cell r="A34" t="str">
            <v>Baja California</v>
          </cell>
          <cell r="F34">
            <v>170</v>
          </cell>
        </row>
        <row r="35">
          <cell r="A35" t="str">
            <v>Querétaro</v>
          </cell>
          <cell r="F35">
            <v>176</v>
          </cell>
        </row>
        <row r="36">
          <cell r="A36" t="str">
            <v>Tabasco</v>
          </cell>
          <cell r="F36">
            <v>273</v>
          </cell>
        </row>
        <row r="37">
          <cell r="A37" t="str">
            <v>Estado de México</v>
          </cell>
          <cell r="F37">
            <v>298</v>
          </cell>
        </row>
        <row r="38">
          <cell r="A38" t="str">
            <v>Nuevo León</v>
          </cell>
          <cell r="F38">
            <v>538</v>
          </cell>
        </row>
        <row r="39">
          <cell r="A39" t="str">
            <v>Jalisco</v>
          </cell>
          <cell r="F39">
            <v>637</v>
          </cell>
        </row>
      </sheetData>
      <sheetData sheetId="5">
        <row r="7">
          <cell r="A7" t="str">
            <v>Quintana Roo</v>
          </cell>
          <cell r="F7">
            <v>-3.1345964424358302E-2</v>
          </cell>
        </row>
        <row r="8">
          <cell r="A8" t="str">
            <v>Guerrero</v>
          </cell>
          <cell r="F8">
            <v>-2.4098124098124101E-2</v>
          </cell>
        </row>
        <row r="9">
          <cell r="A9" t="str">
            <v>Campeche</v>
          </cell>
          <cell r="F9">
            <v>-2.3513604299630501E-2</v>
          </cell>
        </row>
        <row r="10">
          <cell r="A10" t="str">
            <v>Yucatán</v>
          </cell>
          <cell r="F10">
            <v>-2.2378677395021401E-2</v>
          </cell>
        </row>
        <row r="11">
          <cell r="A11" t="str">
            <v>Veracruz</v>
          </cell>
          <cell r="F11">
            <v>-2.0836186042265802E-2</v>
          </cell>
        </row>
        <row r="12">
          <cell r="A12" t="str">
            <v>Guanajuato</v>
          </cell>
          <cell r="F12">
            <v>-2.01135241855873E-2</v>
          </cell>
        </row>
        <row r="13">
          <cell r="A13" t="str">
            <v>Hidalgo</v>
          </cell>
          <cell r="F13">
            <v>-1.9559281132914198E-2</v>
          </cell>
        </row>
        <row r="14">
          <cell r="A14" t="str">
            <v>Tamaulipas</v>
          </cell>
          <cell r="F14">
            <v>-1.4254481853957199E-2</v>
          </cell>
        </row>
        <row r="15">
          <cell r="A15" t="str">
            <v>Tlaxcala</v>
          </cell>
          <cell r="F15">
            <v>-1.41221374045801E-2</v>
          </cell>
        </row>
        <row r="16">
          <cell r="A16" t="str">
            <v>Zacatecas</v>
          </cell>
          <cell r="F16">
            <v>-1.3742249036366699E-2</v>
          </cell>
        </row>
        <row r="17">
          <cell r="A17" t="str">
            <v>Morelos</v>
          </cell>
          <cell r="F17">
            <v>-1.3533344203489299E-2</v>
          </cell>
        </row>
        <row r="18">
          <cell r="A18" t="str">
            <v>Sonora</v>
          </cell>
          <cell r="F18">
            <v>-1.33649039726388E-2</v>
          </cell>
        </row>
        <row r="19">
          <cell r="A19" t="str">
            <v>Coahuila</v>
          </cell>
          <cell r="F19">
            <v>-1.13698987730951E-2</v>
          </cell>
        </row>
        <row r="20">
          <cell r="A20" t="str">
            <v>Puebla</v>
          </cell>
          <cell r="F20">
            <v>-9.7241338040810997E-3</v>
          </cell>
        </row>
        <row r="21">
          <cell r="A21" t="str">
            <v>Oaxaca</v>
          </cell>
          <cell r="F21">
            <v>-9.7205346294045904E-3</v>
          </cell>
        </row>
        <row r="22">
          <cell r="A22" t="str">
            <v>San Luis Potosí</v>
          </cell>
          <cell r="F22">
            <v>-9.1830546651650007E-3</v>
          </cell>
        </row>
        <row r="23">
          <cell r="A23" t="str">
            <v>Ciudad de México</v>
          </cell>
          <cell r="F23">
            <v>-5.0077269310994099E-3</v>
          </cell>
        </row>
        <row r="24">
          <cell r="A24" t="str">
            <v>Chihuahua</v>
          </cell>
          <cell r="F24">
            <v>-4.5824464755227501E-3</v>
          </cell>
        </row>
        <row r="25">
          <cell r="A25" t="str">
            <v>Nacional</v>
          </cell>
          <cell r="F25">
            <v>-4.41340154195513E-3</v>
          </cell>
        </row>
        <row r="26">
          <cell r="A26" t="str">
            <v>Nayarit</v>
          </cell>
          <cell r="F26">
            <v>-3.58758384027458E-3</v>
          </cell>
        </row>
        <row r="27">
          <cell r="A27" t="str">
            <v>Aguascalientes</v>
          </cell>
          <cell r="F27">
            <v>-2.0471464019851098E-3</v>
          </cell>
        </row>
        <row r="28">
          <cell r="A28" t="str">
            <v>Chiapas</v>
          </cell>
          <cell r="F28">
            <v>1.5379238028661001E-3</v>
          </cell>
        </row>
        <row r="29">
          <cell r="A29" t="str">
            <v>Sinaloa</v>
          </cell>
          <cell r="F29">
            <v>1.5480636917633E-3</v>
          </cell>
        </row>
        <row r="30">
          <cell r="A30" t="str">
            <v>Michoacán</v>
          </cell>
          <cell r="F30">
            <v>2.4871497264136199E-3</v>
          </cell>
        </row>
        <row r="31">
          <cell r="A31" t="str">
            <v>Estado de México</v>
          </cell>
          <cell r="F31">
            <v>4.1131247325778596E-3</v>
          </cell>
        </row>
        <row r="32">
          <cell r="A32" t="str">
            <v>Baja California</v>
          </cell>
          <cell r="F32">
            <v>4.11512672169634E-3</v>
          </cell>
        </row>
        <row r="33">
          <cell r="A33" t="str">
            <v>Durango</v>
          </cell>
          <cell r="F33">
            <v>4.6935201401050496E-3</v>
          </cell>
        </row>
        <row r="34">
          <cell r="A34" t="str">
            <v>Jalisco</v>
          </cell>
          <cell r="F34">
            <v>6.5108292363829099E-3</v>
          </cell>
        </row>
        <row r="35">
          <cell r="A35" t="str">
            <v>Querétaro</v>
          </cell>
          <cell r="F35">
            <v>6.7835806513778501E-3</v>
          </cell>
        </row>
        <row r="36">
          <cell r="A36" t="str">
            <v>Nuevo León</v>
          </cell>
          <cell r="F36">
            <v>7.7813132774080503E-3</v>
          </cell>
        </row>
        <row r="37">
          <cell r="A37" t="str">
            <v>Colima</v>
          </cell>
          <cell r="F37">
            <v>7.7853859863052897E-3</v>
          </cell>
        </row>
        <row r="38">
          <cell r="A38" t="str">
            <v>Baja California Sur</v>
          </cell>
          <cell r="F38">
            <v>9.8614698285983699E-3</v>
          </cell>
        </row>
        <row r="39">
          <cell r="A39" t="str">
            <v>Tabasco</v>
          </cell>
          <cell r="F39">
            <v>2.57766027759418E-2</v>
          </cell>
        </row>
      </sheetData>
      <sheetData sheetId="6">
        <row r="7">
          <cell r="A7" t="str">
            <v>Ciudad de México</v>
          </cell>
          <cell r="F7">
            <v>-293</v>
          </cell>
        </row>
        <row r="8">
          <cell r="A8" t="str">
            <v>Estado de México</v>
          </cell>
          <cell r="F8">
            <v>-211</v>
          </cell>
        </row>
        <row r="9">
          <cell r="A9" t="str">
            <v>Guanajuato</v>
          </cell>
          <cell r="F9">
            <v>-130</v>
          </cell>
        </row>
        <row r="10">
          <cell r="A10" t="str">
            <v>Guerrero</v>
          </cell>
          <cell r="F10">
            <v>-126</v>
          </cell>
        </row>
        <row r="11">
          <cell r="A11" t="str">
            <v>Veracruz</v>
          </cell>
          <cell r="F11">
            <v>-114</v>
          </cell>
        </row>
        <row r="12">
          <cell r="A12" t="str">
            <v>Puebla</v>
          </cell>
          <cell r="F12">
            <v>-72</v>
          </cell>
        </row>
        <row r="13">
          <cell r="A13" t="str">
            <v>Sonora</v>
          </cell>
          <cell r="F13">
            <v>-50</v>
          </cell>
        </row>
        <row r="14">
          <cell r="A14" t="str">
            <v>Oaxaca</v>
          </cell>
          <cell r="F14">
            <v>-42</v>
          </cell>
        </row>
        <row r="15">
          <cell r="A15" t="str">
            <v>Nuevo León</v>
          </cell>
          <cell r="F15">
            <v>-20</v>
          </cell>
        </row>
        <row r="16">
          <cell r="A16" t="str">
            <v>Hidalgo</v>
          </cell>
          <cell r="F16">
            <v>-19</v>
          </cell>
        </row>
        <row r="17">
          <cell r="A17" t="str">
            <v>Colima</v>
          </cell>
          <cell r="F17">
            <v>-9</v>
          </cell>
        </row>
        <row r="18">
          <cell r="A18" t="str">
            <v>Zacatecas</v>
          </cell>
          <cell r="F18">
            <v>-1</v>
          </cell>
        </row>
        <row r="19">
          <cell r="A19" t="str">
            <v>Michoacán</v>
          </cell>
          <cell r="F19">
            <v>0</v>
          </cell>
        </row>
        <row r="20">
          <cell r="A20" t="str">
            <v>Morelos</v>
          </cell>
          <cell r="F20">
            <v>1</v>
          </cell>
        </row>
        <row r="21">
          <cell r="A21" t="str">
            <v>Chiapas</v>
          </cell>
          <cell r="F21">
            <v>3</v>
          </cell>
        </row>
        <row r="22">
          <cell r="A22" t="str">
            <v>Campeche</v>
          </cell>
          <cell r="F22">
            <v>7</v>
          </cell>
        </row>
        <row r="23">
          <cell r="A23" t="str">
            <v>Nayarit</v>
          </cell>
          <cell r="F23">
            <v>10</v>
          </cell>
        </row>
        <row r="24">
          <cell r="A24" t="str">
            <v>Tamaulipas</v>
          </cell>
          <cell r="F24">
            <v>17</v>
          </cell>
        </row>
        <row r="25">
          <cell r="A25" t="str">
            <v>Tlaxcala</v>
          </cell>
          <cell r="F25">
            <v>20</v>
          </cell>
        </row>
        <row r="26">
          <cell r="A26" t="str">
            <v>Yucatán</v>
          </cell>
          <cell r="F26">
            <v>27</v>
          </cell>
        </row>
        <row r="27">
          <cell r="A27" t="str">
            <v>Querétaro</v>
          </cell>
          <cell r="F27">
            <v>45</v>
          </cell>
        </row>
        <row r="28">
          <cell r="A28" t="str">
            <v>Coahuila</v>
          </cell>
          <cell r="F28">
            <v>64</v>
          </cell>
        </row>
        <row r="29">
          <cell r="A29" t="str">
            <v>Aguascalientes</v>
          </cell>
          <cell r="F29">
            <v>70</v>
          </cell>
        </row>
        <row r="30">
          <cell r="A30" t="str">
            <v>San Luis Potosí</v>
          </cell>
          <cell r="F30">
            <v>71</v>
          </cell>
        </row>
        <row r="31">
          <cell r="A31" t="str">
            <v>Durango</v>
          </cell>
          <cell r="F31">
            <v>75</v>
          </cell>
        </row>
        <row r="32">
          <cell r="A32" t="str">
            <v>Chihuahua</v>
          </cell>
          <cell r="F32">
            <v>82</v>
          </cell>
        </row>
        <row r="33">
          <cell r="A33" t="str">
            <v>Sinaloa</v>
          </cell>
          <cell r="F33">
            <v>127</v>
          </cell>
        </row>
        <row r="34">
          <cell r="A34" t="str">
            <v>Tabasco</v>
          </cell>
          <cell r="F34">
            <v>129</v>
          </cell>
        </row>
        <row r="35">
          <cell r="A35" t="str">
            <v>Baja California Sur</v>
          </cell>
          <cell r="F35">
            <v>136</v>
          </cell>
        </row>
        <row r="36">
          <cell r="A36" t="str">
            <v>Baja California</v>
          </cell>
          <cell r="F36">
            <v>143</v>
          </cell>
        </row>
        <row r="37">
          <cell r="A37" t="str">
            <v>Quintana Roo</v>
          </cell>
          <cell r="F37">
            <v>149</v>
          </cell>
        </row>
        <row r="38">
          <cell r="A38" t="str">
            <v>Jalisco</v>
          </cell>
          <cell r="F38">
            <v>407</v>
          </cell>
        </row>
      </sheetData>
      <sheetData sheetId="7">
        <row r="7">
          <cell r="A7" t="str">
            <v>Guerrero</v>
          </cell>
          <cell r="F7">
            <v>-9.2294169352475901E-3</v>
          </cell>
        </row>
        <row r="8">
          <cell r="A8" t="str">
            <v>Oaxaca</v>
          </cell>
          <cell r="F8">
            <v>-3.02223501475141E-3</v>
          </cell>
        </row>
        <row r="9">
          <cell r="A9" t="str">
            <v>Estado de México</v>
          </cell>
          <cell r="F9">
            <v>-2.8919956140350798E-3</v>
          </cell>
        </row>
        <row r="10">
          <cell r="A10" t="str">
            <v>Guanajuato</v>
          </cell>
          <cell r="F10">
            <v>-2.7210314802411698E-3</v>
          </cell>
        </row>
        <row r="11">
          <cell r="A11" t="str">
            <v>Veracruz</v>
          </cell>
          <cell r="F11">
            <v>-2.6499918640601199E-3</v>
          </cell>
        </row>
        <row r="12">
          <cell r="A12" t="str">
            <v>Ciudad de México</v>
          </cell>
          <cell r="F12">
            <v>-2.48059127813949E-3</v>
          </cell>
        </row>
        <row r="13">
          <cell r="A13" t="str">
            <v>Puebla</v>
          </cell>
          <cell r="F13">
            <v>-2.17070155868426E-3</v>
          </cell>
        </row>
        <row r="14">
          <cell r="A14" t="str">
            <v>Sonora</v>
          </cell>
          <cell r="F14">
            <v>-1.3314870046868799E-3</v>
          </cell>
        </row>
        <row r="15">
          <cell r="A15" t="str">
            <v>Hidalgo</v>
          </cell>
          <cell r="F15">
            <v>-1.22913701643157E-3</v>
          </cell>
        </row>
        <row r="16">
          <cell r="A16" t="str">
            <v>Colima</v>
          </cell>
          <cell r="F16">
            <v>-8.3697572770391503E-4</v>
          </cell>
        </row>
        <row r="17">
          <cell r="A17" t="str">
            <v>Nuevo León</v>
          </cell>
          <cell r="F17">
            <v>-2.86952279835884E-4</v>
          </cell>
        </row>
        <row r="18">
          <cell r="A18" t="str">
            <v>Zacatecas</v>
          </cell>
          <cell r="F18">
            <v>-8.4954549316118607E-5</v>
          </cell>
        </row>
        <row r="19">
          <cell r="A19" t="str">
            <v>Michoacán</v>
          </cell>
          <cell r="F19">
            <v>0</v>
          </cell>
        </row>
        <row r="20">
          <cell r="A20" t="str">
            <v>Morelos</v>
          </cell>
          <cell r="F20">
            <v>8.2651458798155302E-5</v>
          </cell>
        </row>
        <row r="21">
          <cell r="A21" t="str">
            <v>Chiapas</v>
          </cell>
          <cell r="F21">
            <v>2.0943870427259101E-4</v>
          </cell>
        </row>
        <row r="22">
          <cell r="A22" t="str">
            <v>Nacional</v>
          </cell>
          <cell r="F22">
            <v>4.9579474097716204E-4</v>
          </cell>
        </row>
        <row r="23">
          <cell r="A23" t="str">
            <v>Tamaulipas</v>
          </cell>
          <cell r="F23">
            <v>5.0297346075334204E-4</v>
          </cell>
        </row>
        <row r="24">
          <cell r="A24" t="str">
            <v>Nayarit</v>
          </cell>
          <cell r="F24">
            <v>7.8333072223091304E-4</v>
          </cell>
        </row>
        <row r="25">
          <cell r="A25" t="str">
            <v>Campeche</v>
          </cell>
          <cell r="F25">
            <v>1.20544170828318E-3</v>
          </cell>
        </row>
        <row r="26">
          <cell r="A26" t="str">
            <v>Yucatán</v>
          </cell>
          <cell r="F26">
            <v>1.3908205841446401E-3</v>
          </cell>
        </row>
        <row r="27">
          <cell r="A27" t="str">
            <v>Querétaro</v>
          </cell>
          <cell r="F27">
            <v>1.7257248044177901E-3</v>
          </cell>
        </row>
        <row r="28">
          <cell r="A28" t="str">
            <v>Coahuila</v>
          </cell>
          <cell r="F28">
            <v>1.88119102907036E-3</v>
          </cell>
        </row>
        <row r="29">
          <cell r="A29" t="str">
            <v>Chihuahua</v>
          </cell>
          <cell r="F29">
            <v>2.0670531888076198E-3</v>
          </cell>
        </row>
        <row r="30">
          <cell r="A30" t="str">
            <v>San Luis Potosí</v>
          </cell>
          <cell r="F30">
            <v>3.1136254001666898E-3</v>
          </cell>
        </row>
        <row r="31">
          <cell r="A31" t="str">
            <v>Sinaloa</v>
          </cell>
          <cell r="F31">
            <v>3.1256152785981198E-3</v>
          </cell>
        </row>
        <row r="32">
          <cell r="A32" t="str">
            <v>Baja California</v>
          </cell>
          <cell r="F32">
            <v>3.45928685470986E-3</v>
          </cell>
        </row>
        <row r="33">
          <cell r="A33" t="str">
            <v>Tlaxcala</v>
          </cell>
          <cell r="F33">
            <v>3.8865137971240099E-3</v>
          </cell>
        </row>
        <row r="34">
          <cell r="A34" t="str">
            <v>Jalisco</v>
          </cell>
          <cell r="F34">
            <v>4.1502238265675997E-3</v>
          </cell>
        </row>
        <row r="35">
          <cell r="A35" t="str">
            <v>Aguascalientes</v>
          </cell>
          <cell r="F35">
            <v>4.3703564962227501E-3</v>
          </cell>
        </row>
        <row r="36">
          <cell r="A36" t="str">
            <v>Durango</v>
          </cell>
          <cell r="F36">
            <v>5.2568865213429303E-3</v>
          </cell>
        </row>
        <row r="37">
          <cell r="A37" t="str">
            <v>Quintana Roo</v>
          </cell>
          <cell r="F37">
            <v>8.9926972056248999E-3</v>
          </cell>
        </row>
        <row r="38">
          <cell r="A38" t="str">
            <v>Baja California Sur</v>
          </cell>
          <cell r="F38">
            <v>1.0652463382157199E-2</v>
          </cell>
        </row>
        <row r="39">
          <cell r="A39" t="str">
            <v>Tabasco</v>
          </cell>
          <cell r="F39">
            <v>1.20167675826734E-2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 SEC VAR"/>
      <sheetName val="ACT SEC RANK"/>
      <sheetName val="ACT COM"/>
      <sheetName val="CON VAR"/>
      <sheetName val="CON RANK"/>
      <sheetName val="MAN VAR"/>
      <sheetName val="F99Imaief"/>
    </sheetNames>
    <sheetDataSet>
      <sheetData sheetId="0">
        <row r="5">
          <cell r="C5" t="str">
            <v>Variación</v>
          </cell>
          <cell r="D5" t="str">
            <v>Variación promedio</v>
          </cell>
        </row>
        <row r="6">
          <cell r="A6" t="str">
            <v>2013</v>
          </cell>
          <cell r="B6" t="str">
            <v>ENE</v>
          </cell>
          <cell r="C6">
            <v>1.028957962539</v>
          </cell>
          <cell r="D6">
            <v>3.9266688107234198</v>
          </cell>
        </row>
        <row r="7">
          <cell r="A7" t="str">
            <v/>
          </cell>
          <cell r="B7" t="str">
            <v>FEB</v>
          </cell>
          <cell r="C7">
            <v>2.7226459139219998</v>
          </cell>
          <cell r="D7">
            <v>3.6952628119516699</v>
          </cell>
        </row>
        <row r="8">
          <cell r="A8" t="str">
            <v/>
          </cell>
          <cell r="B8" t="str">
            <v>MAR</v>
          </cell>
          <cell r="C8">
            <v>-4.0245724523000002</v>
          </cell>
          <cell r="D8">
            <v>2.6847377490784998</v>
          </cell>
        </row>
        <row r="9">
          <cell r="A9" t="str">
            <v/>
          </cell>
          <cell r="B9" t="str">
            <v>ABR</v>
          </cell>
          <cell r="C9">
            <v>7.940088023185</v>
          </cell>
          <cell r="D9">
            <v>3.3064753119272501</v>
          </cell>
        </row>
        <row r="10">
          <cell r="A10" t="str">
            <v/>
          </cell>
          <cell r="B10" t="str">
            <v>MAY</v>
          </cell>
          <cell r="C10">
            <v>0.94847444824100002</v>
          </cell>
          <cell r="D10">
            <v>2.80966767378492</v>
          </cell>
        </row>
        <row r="11">
          <cell r="A11" t="str">
            <v/>
          </cell>
          <cell r="B11" t="str">
            <v>JUN</v>
          </cell>
          <cell r="C11">
            <v>6.1580942636000002E-2</v>
          </cell>
          <cell r="D11">
            <v>2.4367459167747501</v>
          </cell>
        </row>
        <row r="12">
          <cell r="A12" t="str">
            <v/>
          </cell>
          <cell r="B12" t="str">
            <v>JUL</v>
          </cell>
          <cell r="C12">
            <v>1.839616766265</v>
          </cell>
          <cell r="D12">
            <v>1.8740841158716699</v>
          </cell>
        </row>
        <row r="13">
          <cell r="A13" t="str">
            <v/>
          </cell>
          <cell r="B13" t="str">
            <v>AGO</v>
          </cell>
          <cell r="C13">
            <v>5.0786147133339998</v>
          </cell>
          <cell r="D13">
            <v>1.8964832261075799</v>
          </cell>
        </row>
        <row r="14">
          <cell r="A14" t="str">
            <v/>
          </cell>
          <cell r="B14" t="str">
            <v>SEP</v>
          </cell>
          <cell r="C14">
            <v>3.6734221667229998</v>
          </cell>
          <cell r="D14">
            <v>1.997217351829</v>
          </cell>
        </row>
        <row r="15">
          <cell r="A15" t="str">
            <v/>
          </cell>
          <cell r="B15" t="str">
            <v>OCT</v>
          </cell>
          <cell r="C15">
            <v>8.0132428422810005</v>
          </cell>
          <cell r="D15">
            <v>2.4300597709984202</v>
          </cell>
        </row>
        <row r="16">
          <cell r="A16" t="str">
            <v/>
          </cell>
          <cell r="B16" t="str">
            <v>NOV</v>
          </cell>
          <cell r="C16">
            <v>4.62906900689</v>
          </cell>
          <cell r="D16">
            <v>2.7816395224808299</v>
          </cell>
        </row>
        <row r="17">
          <cell r="A17" t="str">
            <v/>
          </cell>
          <cell r="B17" t="str">
            <v>DIC</v>
          </cell>
          <cell r="C17">
            <v>5.1315727706459997</v>
          </cell>
          <cell r="D17">
            <v>3.08689275869683</v>
          </cell>
        </row>
        <row r="18">
          <cell r="A18" t="str">
            <v>2014</v>
          </cell>
          <cell r="B18" t="str">
            <v>ENE</v>
          </cell>
          <cell r="C18">
            <v>5.8811327550529997</v>
          </cell>
          <cell r="D18">
            <v>3.491240658073</v>
          </cell>
        </row>
        <row r="19">
          <cell r="A19" t="str">
            <v/>
          </cell>
          <cell r="B19" t="str">
            <v>FEB</v>
          </cell>
          <cell r="C19">
            <v>3.4976548616560001</v>
          </cell>
          <cell r="D19">
            <v>3.55582473705083</v>
          </cell>
        </row>
        <row r="20">
          <cell r="A20" t="str">
            <v/>
          </cell>
          <cell r="B20" t="str">
            <v>MAR</v>
          </cell>
          <cell r="C20">
            <v>12.292425556032001</v>
          </cell>
          <cell r="D20">
            <v>4.9155745710785004</v>
          </cell>
        </row>
        <row r="21">
          <cell r="A21" t="str">
            <v/>
          </cell>
          <cell r="B21" t="str">
            <v>ABR</v>
          </cell>
          <cell r="C21">
            <v>6.8379220086829999</v>
          </cell>
          <cell r="D21">
            <v>4.8237274032033302</v>
          </cell>
        </row>
        <row r="22">
          <cell r="A22" t="str">
            <v/>
          </cell>
          <cell r="B22" t="str">
            <v>MAY</v>
          </cell>
          <cell r="C22">
            <v>13.352790808952999</v>
          </cell>
          <cell r="D22">
            <v>5.8574204332626696</v>
          </cell>
        </row>
        <row r="23">
          <cell r="A23" t="str">
            <v/>
          </cell>
          <cell r="B23" t="str">
            <v>JUN</v>
          </cell>
          <cell r="C23">
            <v>12.410446946903001</v>
          </cell>
          <cell r="D23">
            <v>6.8864926002849201</v>
          </cell>
        </row>
        <row r="24">
          <cell r="A24" t="str">
            <v/>
          </cell>
          <cell r="B24" t="str">
            <v>JUL</v>
          </cell>
          <cell r="C24">
            <v>7.408890706028</v>
          </cell>
          <cell r="D24">
            <v>7.3505987619318303</v>
          </cell>
        </row>
        <row r="25">
          <cell r="A25" t="str">
            <v/>
          </cell>
          <cell r="B25" t="str">
            <v>AGO</v>
          </cell>
          <cell r="C25">
            <v>4.5756810137619999</v>
          </cell>
          <cell r="D25">
            <v>7.3086876203008302</v>
          </cell>
        </row>
        <row r="26">
          <cell r="A26" t="str">
            <v/>
          </cell>
          <cell r="B26" t="str">
            <v>SEP</v>
          </cell>
          <cell r="C26">
            <v>9.2808004597569997</v>
          </cell>
          <cell r="D26">
            <v>7.7759691447203299</v>
          </cell>
        </row>
        <row r="27">
          <cell r="A27" t="str">
            <v/>
          </cell>
          <cell r="B27" t="str">
            <v>OCT</v>
          </cell>
          <cell r="C27">
            <v>6.3785042629740003</v>
          </cell>
          <cell r="D27">
            <v>7.6397409297780801</v>
          </cell>
        </row>
        <row r="28">
          <cell r="A28" t="str">
            <v/>
          </cell>
          <cell r="B28" t="str">
            <v>NOV</v>
          </cell>
          <cell r="C28">
            <v>6.9451015723719998</v>
          </cell>
          <cell r="D28">
            <v>7.83274364356825</v>
          </cell>
        </row>
        <row r="29">
          <cell r="A29" t="str">
            <v/>
          </cell>
          <cell r="B29" t="str">
            <v>DIC</v>
          </cell>
          <cell r="C29">
            <v>10.87986854977</v>
          </cell>
          <cell r="D29">
            <v>8.3117682918285798</v>
          </cell>
        </row>
        <row r="30">
          <cell r="A30" t="str">
            <v>2015</v>
          </cell>
          <cell r="B30" t="str">
            <v>ENE</v>
          </cell>
          <cell r="C30">
            <v>10.514945321831</v>
          </cell>
          <cell r="D30">
            <v>8.6979193390600802</v>
          </cell>
        </row>
        <row r="31">
          <cell r="A31" t="str">
            <v/>
          </cell>
          <cell r="B31" t="str">
            <v>FEB</v>
          </cell>
          <cell r="C31">
            <v>6.8218409837290004</v>
          </cell>
          <cell r="D31">
            <v>8.9749348492328291</v>
          </cell>
        </row>
        <row r="32">
          <cell r="A32" t="str">
            <v/>
          </cell>
          <cell r="B32" t="str">
            <v>MAR</v>
          </cell>
          <cell r="C32">
            <v>2.2895979138290001</v>
          </cell>
          <cell r="D32">
            <v>8.1413658790492498</v>
          </cell>
        </row>
        <row r="33">
          <cell r="A33" t="str">
            <v/>
          </cell>
          <cell r="B33" t="str">
            <v>ABR</v>
          </cell>
          <cell r="C33">
            <v>2.203733416555</v>
          </cell>
          <cell r="D33">
            <v>7.7551834963719202</v>
          </cell>
        </row>
        <row r="34">
          <cell r="A34" t="str">
            <v/>
          </cell>
          <cell r="B34" t="str">
            <v>MAY</v>
          </cell>
          <cell r="C34">
            <v>1.0762550997239999</v>
          </cell>
          <cell r="D34">
            <v>6.7321388539361697</v>
          </cell>
        </row>
        <row r="35">
          <cell r="A35" t="str">
            <v/>
          </cell>
          <cell r="B35" t="str">
            <v>JUN</v>
          </cell>
          <cell r="C35">
            <v>4.4820182520960001</v>
          </cell>
          <cell r="D35">
            <v>6.0714364627022501</v>
          </cell>
        </row>
        <row r="36">
          <cell r="A36" t="str">
            <v/>
          </cell>
          <cell r="B36" t="str">
            <v>JUL</v>
          </cell>
          <cell r="C36">
            <v>9.3532180606910007</v>
          </cell>
          <cell r="D36">
            <v>6.2334637422575003</v>
          </cell>
        </row>
        <row r="37">
          <cell r="A37" t="str">
            <v/>
          </cell>
          <cell r="B37" t="str">
            <v>AGO</v>
          </cell>
          <cell r="C37">
            <v>8.4383552976789993</v>
          </cell>
          <cell r="D37">
            <v>6.5553532659172502</v>
          </cell>
        </row>
        <row r="38">
          <cell r="A38" t="str">
            <v/>
          </cell>
          <cell r="B38" t="str">
            <v>SEP</v>
          </cell>
          <cell r="C38">
            <v>15.372922419746001</v>
          </cell>
          <cell r="D38">
            <v>7.0630300959163304</v>
          </cell>
        </row>
        <row r="39">
          <cell r="A39" t="str">
            <v/>
          </cell>
          <cell r="B39" t="str">
            <v>OCT</v>
          </cell>
          <cell r="C39">
            <v>1.571681088806</v>
          </cell>
          <cell r="D39">
            <v>6.6624614980689998</v>
          </cell>
        </row>
        <row r="40">
          <cell r="A40" t="str">
            <v/>
          </cell>
          <cell r="B40" t="str">
            <v>NOV</v>
          </cell>
          <cell r="C40">
            <v>2.5295131712929999</v>
          </cell>
          <cell r="D40">
            <v>6.2944957979790797</v>
          </cell>
        </row>
        <row r="41">
          <cell r="A41" t="str">
            <v/>
          </cell>
          <cell r="B41" t="str">
            <v>DIC</v>
          </cell>
          <cell r="C41">
            <v>4.1474303332969997</v>
          </cell>
          <cell r="D41">
            <v>5.7334592799396704</v>
          </cell>
        </row>
        <row r="42">
          <cell r="A42" t="str">
            <v>2016</v>
          </cell>
          <cell r="B42" t="str">
            <v>ENE</v>
          </cell>
          <cell r="C42">
            <v>3.0372008659169998</v>
          </cell>
          <cell r="D42">
            <v>5.1103139086134997</v>
          </cell>
        </row>
        <row r="43">
          <cell r="A43" t="str">
            <v/>
          </cell>
          <cell r="B43" t="str">
            <v>FEB</v>
          </cell>
          <cell r="C43">
            <v>6.1026175160360001</v>
          </cell>
          <cell r="D43">
            <v>5.0503786196390799</v>
          </cell>
        </row>
        <row r="44">
          <cell r="A44" t="str">
            <v/>
          </cell>
          <cell r="B44" t="str">
            <v>MAR</v>
          </cell>
          <cell r="C44">
            <v>3.4190897292039999</v>
          </cell>
          <cell r="D44">
            <v>5.1445029375870002</v>
          </cell>
        </row>
        <row r="45">
          <cell r="A45" t="str">
            <v/>
          </cell>
          <cell r="B45" t="str">
            <v>ABR</v>
          </cell>
          <cell r="C45">
            <v>6.7079208447149998</v>
          </cell>
          <cell r="D45">
            <v>5.5198518899336699</v>
          </cell>
        </row>
        <row r="46">
          <cell r="A46" t="str">
            <v/>
          </cell>
          <cell r="B46" t="str">
            <v>MAY</v>
          </cell>
          <cell r="C46">
            <v>2.5433067016700002</v>
          </cell>
          <cell r="D46">
            <v>5.6421061900958298</v>
          </cell>
        </row>
        <row r="47">
          <cell r="A47" t="str">
            <v/>
          </cell>
          <cell r="B47" t="str">
            <v>JUN</v>
          </cell>
          <cell r="C47">
            <v>2.1481615945839998</v>
          </cell>
          <cell r="D47">
            <v>5.4476181353031699</v>
          </cell>
        </row>
        <row r="48">
          <cell r="A48" t="str">
            <v/>
          </cell>
          <cell r="B48" t="str">
            <v>JUL</v>
          </cell>
          <cell r="C48">
            <v>-5.7864646357299998</v>
          </cell>
          <cell r="D48">
            <v>4.1859779106014203</v>
          </cell>
        </row>
        <row r="49">
          <cell r="A49" t="str">
            <v/>
          </cell>
          <cell r="B49" t="str">
            <v>AGO</v>
          </cell>
          <cell r="C49">
            <v>-2.1298975895100001</v>
          </cell>
          <cell r="D49">
            <v>3.3052901700023298</v>
          </cell>
        </row>
        <row r="50">
          <cell r="A50" t="str">
            <v/>
          </cell>
          <cell r="B50" t="str">
            <v>SEP</v>
          </cell>
          <cell r="C50">
            <v>-7.4938933093979996</v>
          </cell>
          <cell r="D50">
            <v>1.39972219257367</v>
          </cell>
        </row>
        <row r="51">
          <cell r="A51" t="str">
            <v/>
          </cell>
          <cell r="B51" t="str">
            <v>OCT</v>
          </cell>
          <cell r="C51">
            <v>-2.9660308792149999</v>
          </cell>
          <cell r="D51">
            <v>1.02157952857192</v>
          </cell>
        </row>
        <row r="52">
          <cell r="A52" t="str">
            <v/>
          </cell>
          <cell r="B52" t="str">
            <v>NOV</v>
          </cell>
          <cell r="C52">
            <v>1.0854453367850001</v>
          </cell>
          <cell r="D52">
            <v>0.90124054236291695</v>
          </cell>
        </row>
        <row r="53">
          <cell r="A53" t="str">
            <v/>
          </cell>
          <cell r="B53" t="str">
            <v>DIC</v>
          </cell>
          <cell r="C53">
            <v>-1.876922359168</v>
          </cell>
          <cell r="D53">
            <v>0.39921115132416701</v>
          </cell>
        </row>
        <row r="54">
          <cell r="A54" t="str">
            <v>2017</v>
          </cell>
          <cell r="B54" t="str">
            <v>ENE</v>
          </cell>
          <cell r="C54">
            <v>-0.84919833540099998</v>
          </cell>
          <cell r="D54">
            <v>7.5344551214333394E-2</v>
          </cell>
        </row>
        <row r="55">
          <cell r="A55" t="str">
            <v/>
          </cell>
          <cell r="B55" t="str">
            <v>FEB</v>
          </cell>
          <cell r="C55">
            <v>0.48428774792500001</v>
          </cell>
          <cell r="D55">
            <v>-0.39284959612824999</v>
          </cell>
        </row>
        <row r="56">
          <cell r="A56" t="str">
            <v/>
          </cell>
          <cell r="B56" t="str">
            <v>MAR</v>
          </cell>
          <cell r="C56">
            <v>7.3105595233100003</v>
          </cell>
          <cell r="D56">
            <v>-6.8560446619416598E-2</v>
          </cell>
        </row>
        <row r="57">
          <cell r="A57" t="str">
            <v/>
          </cell>
          <cell r="B57" t="str">
            <v>ABR</v>
          </cell>
          <cell r="C57">
            <v>-4.9498517181989996</v>
          </cell>
          <cell r="D57">
            <v>-1.0400414935289199</v>
          </cell>
        </row>
        <row r="58">
          <cell r="A58" t="str">
            <v/>
          </cell>
          <cell r="B58" t="str">
            <v>MAY</v>
          </cell>
          <cell r="C58">
            <v>1.397860706818</v>
          </cell>
          <cell r="D58">
            <v>-1.1354953264332499</v>
          </cell>
        </row>
        <row r="59">
          <cell r="A59" t="str">
            <v/>
          </cell>
          <cell r="B59" t="str">
            <v>JUN</v>
          </cell>
          <cell r="C59">
            <v>3.5805371225279998</v>
          </cell>
          <cell r="D59">
            <v>-1.01613069910458</v>
          </cell>
        </row>
        <row r="60">
          <cell r="A60" t="str">
            <v/>
          </cell>
          <cell r="B60" t="str">
            <v>JUL</v>
          </cell>
          <cell r="C60">
            <v>2.185735672172</v>
          </cell>
          <cell r="D60">
            <v>-0.35178067344608299</v>
          </cell>
        </row>
        <row r="61">
          <cell r="A61" t="str">
            <v/>
          </cell>
          <cell r="B61" t="str">
            <v>AGO</v>
          </cell>
          <cell r="C61">
            <v>2.974102744264</v>
          </cell>
          <cell r="D61">
            <v>7.3552687701750094E-2</v>
          </cell>
        </row>
        <row r="62">
          <cell r="A62" t="str">
            <v/>
          </cell>
          <cell r="B62" t="str">
            <v>SEP</v>
          </cell>
          <cell r="C62">
            <v>3.141224605843</v>
          </cell>
          <cell r="D62">
            <v>0.95981251397183298</v>
          </cell>
        </row>
        <row r="63">
          <cell r="A63" t="str">
            <v/>
          </cell>
          <cell r="B63" t="str">
            <v>OCT</v>
          </cell>
          <cell r="C63">
            <v>1.1771722550549999</v>
          </cell>
          <cell r="D63">
            <v>1.3050794418276701</v>
          </cell>
        </row>
        <row r="64">
          <cell r="A64" t="str">
            <v/>
          </cell>
          <cell r="B64" t="str">
            <v>NOV</v>
          </cell>
          <cell r="C64">
            <v>0.48528930178200003</v>
          </cell>
          <cell r="D64">
            <v>1.25506643891075</v>
          </cell>
        </row>
        <row r="65">
          <cell r="A65" t="str">
            <v/>
          </cell>
          <cell r="B65" t="str">
            <v>DIC</v>
          </cell>
          <cell r="C65">
            <v>4.6070553345540004</v>
          </cell>
          <cell r="D65">
            <v>1.7953979133875799</v>
          </cell>
        </row>
        <row r="66">
          <cell r="A66" t="str">
            <v>2018</v>
          </cell>
          <cell r="B66" t="str">
            <v>ENE</v>
          </cell>
          <cell r="C66">
            <v>4.5099751151790004</v>
          </cell>
          <cell r="D66">
            <v>2.2419957009359202</v>
          </cell>
        </row>
        <row r="67">
          <cell r="A67" t="str">
            <v/>
          </cell>
          <cell r="B67" t="str">
            <v>FEB</v>
          </cell>
          <cell r="C67">
            <v>1.538410949944</v>
          </cell>
          <cell r="D67">
            <v>2.3298393011041698</v>
          </cell>
        </row>
        <row r="68">
          <cell r="A68" t="str">
            <v/>
          </cell>
          <cell r="B68" t="str">
            <v>MAR</v>
          </cell>
          <cell r="C68">
            <v>-2.7759447675</v>
          </cell>
          <cell r="D68">
            <v>1.4892972768699999</v>
          </cell>
        </row>
        <row r="69">
          <cell r="A69" t="str">
            <v/>
          </cell>
          <cell r="B69" t="str">
            <v>ABR</v>
          </cell>
          <cell r="C69">
            <v>5.5063924790199996</v>
          </cell>
          <cell r="D69">
            <v>2.3606509599715801</v>
          </cell>
        </row>
        <row r="70">
          <cell r="A70" t="str">
            <v/>
          </cell>
          <cell r="B70" t="str">
            <v>MAY</v>
          </cell>
          <cell r="C70">
            <v>0.64883607688400002</v>
          </cell>
          <cell r="D70">
            <v>2.2982322408104201</v>
          </cell>
        </row>
        <row r="71">
          <cell r="A71" t="str">
            <v/>
          </cell>
          <cell r="B71" t="str">
            <v>JUN</v>
          </cell>
          <cell r="C71">
            <v>-2.5032359976619998</v>
          </cell>
          <cell r="D71">
            <v>1.79125114746125</v>
          </cell>
        </row>
        <row r="72">
          <cell r="A72" t="str">
            <v/>
          </cell>
          <cell r="B72" t="str">
            <v>JUL</v>
          </cell>
          <cell r="C72">
            <v>2.7498308500299999</v>
          </cell>
          <cell r="D72">
            <v>1.83825907894942</v>
          </cell>
        </row>
        <row r="73">
          <cell r="A73" t="str">
            <v/>
          </cell>
          <cell r="B73" t="str">
            <v>AGO</v>
          </cell>
          <cell r="C73">
            <v>2.2480460778409999</v>
          </cell>
          <cell r="D73">
            <v>1.7777543567475</v>
          </cell>
        </row>
        <row r="74">
          <cell r="A74" t="str">
            <v/>
          </cell>
          <cell r="B74" t="str">
            <v>SEP</v>
          </cell>
          <cell r="C74">
            <v>-2.8549205350390001</v>
          </cell>
          <cell r="D74">
            <v>1.2780755950073299</v>
          </cell>
        </row>
        <row r="75">
          <cell r="A75" t="str">
            <v/>
          </cell>
          <cell r="B75" t="str">
            <v>OCT</v>
          </cell>
          <cell r="C75">
            <v>3.8736245411770001</v>
          </cell>
          <cell r="D75">
            <v>1.50277995218417</v>
          </cell>
        </row>
        <row r="76">
          <cell r="A76" t="str">
            <v/>
          </cell>
          <cell r="B76" t="str">
            <v>NOV</v>
          </cell>
          <cell r="C76">
            <v>-2.4257772039619998</v>
          </cell>
          <cell r="D76">
            <v>1.2601910767055</v>
          </cell>
        </row>
        <row r="77">
          <cell r="A77" t="str">
            <v/>
          </cell>
          <cell r="B77" t="str">
            <v>DIC</v>
          </cell>
          <cell r="C77">
            <v>-5.5872822691149997</v>
          </cell>
          <cell r="D77">
            <v>0.41066294306641699</v>
          </cell>
        </row>
        <row r="78">
          <cell r="A78" t="str">
            <v>2019</v>
          </cell>
          <cell r="B78" t="str">
            <v>ENE</v>
          </cell>
          <cell r="C78">
            <v>-1.391569678944</v>
          </cell>
          <cell r="D78">
            <v>-8.1132456443833295E-2</v>
          </cell>
        </row>
        <row r="79">
          <cell r="A79" t="str">
            <v/>
          </cell>
          <cell r="B79" t="str">
            <v>FEB</v>
          </cell>
          <cell r="C79">
            <v>1.445555055616</v>
          </cell>
          <cell r="D79">
            <v>-8.8870447637833305E-2</v>
          </cell>
        </row>
        <row r="80">
          <cell r="A80" t="str">
            <v/>
          </cell>
          <cell r="B80" t="str">
            <v>MAR</v>
          </cell>
          <cell r="C80">
            <v>3.3551146058830001</v>
          </cell>
          <cell r="D80">
            <v>0.42205116681075</v>
          </cell>
        </row>
        <row r="81">
          <cell r="A81" t="str">
            <v/>
          </cell>
          <cell r="B81" t="str">
            <v>ABR</v>
          </cell>
          <cell r="C81">
            <v>1.51082089628</v>
          </cell>
          <cell r="D81">
            <v>8.9086868249083406E-2</v>
          </cell>
        </row>
        <row r="82">
          <cell r="A82" t="str">
            <v/>
          </cell>
          <cell r="B82" t="str">
            <v>MAY</v>
          </cell>
          <cell r="C82">
            <v>-0.200181783404</v>
          </cell>
          <cell r="D82">
            <v>1.83353798917501E-2</v>
          </cell>
        </row>
        <row r="83">
          <cell r="A83" t="str">
            <v/>
          </cell>
          <cell r="B83" t="str">
            <v>JUN</v>
          </cell>
          <cell r="C83">
            <v>-0.74399382432299999</v>
          </cell>
          <cell r="D83">
            <v>0.164938894336667</v>
          </cell>
        </row>
        <row r="84">
          <cell r="A84" t="str">
            <v/>
          </cell>
          <cell r="B84" t="str">
            <v>JUL</v>
          </cell>
          <cell r="C84">
            <v>0.34157505765700003</v>
          </cell>
          <cell r="D84">
            <v>-3.57490883610833E-2</v>
          </cell>
        </row>
        <row r="85">
          <cell r="A85" t="str">
            <v/>
          </cell>
          <cell r="B85" t="str">
            <v>AGO</v>
          </cell>
          <cell r="C85">
            <v>-0.45562056898300002</v>
          </cell>
          <cell r="D85">
            <v>-0.261054642263083</v>
          </cell>
        </row>
        <row r="86">
          <cell r="A86" t="str">
            <v/>
          </cell>
          <cell r="B86" t="str">
            <v>SEP</v>
          </cell>
          <cell r="C86">
            <v>-0.72987007159700001</v>
          </cell>
          <cell r="D86">
            <v>-8.3967103642916596E-2</v>
          </cell>
        </row>
        <row r="87">
          <cell r="A87" t="str">
            <v/>
          </cell>
          <cell r="B87" t="str">
            <v>OCT</v>
          </cell>
          <cell r="C87">
            <v>-3.0540723327979999</v>
          </cell>
          <cell r="D87">
            <v>-0.661275176474167</v>
          </cell>
        </row>
        <row r="88">
          <cell r="A88" t="str">
            <v/>
          </cell>
          <cell r="B88" t="str">
            <v>NOV</v>
          </cell>
          <cell r="C88">
            <v>0.79037083219299997</v>
          </cell>
          <cell r="D88">
            <v>-0.39326284012791701</v>
          </cell>
        </row>
        <row r="89">
          <cell r="A89" t="str">
            <v/>
          </cell>
          <cell r="B89" t="str">
            <v>DIC</v>
          </cell>
          <cell r="C89">
            <v>0.37873824649900001</v>
          </cell>
          <cell r="D89">
            <v>0.10390553617325</v>
          </cell>
        </row>
        <row r="90">
          <cell r="A90" t="str">
            <v>2020</v>
          </cell>
          <cell r="B90" t="str">
            <v>ENE</v>
          </cell>
          <cell r="C90">
            <v>-4.8801269066090001</v>
          </cell>
          <cell r="D90">
            <v>-0.18680756613216701</v>
          </cell>
        </row>
        <row r="91">
          <cell r="A91" t="str">
            <v/>
          </cell>
          <cell r="B91" t="str">
            <v>FEB</v>
          </cell>
          <cell r="C91">
            <v>-6.9198821086990003</v>
          </cell>
          <cell r="D91">
            <v>-0.88392732982508304</v>
          </cell>
        </row>
        <row r="92">
          <cell r="A92" t="str">
            <v/>
          </cell>
          <cell r="B92" t="str">
            <v>MAR</v>
          </cell>
          <cell r="C92">
            <v>-6.0961887216599999</v>
          </cell>
          <cell r="D92">
            <v>-1.67153594045367</v>
          </cell>
        </row>
        <row r="93">
          <cell r="A93" t="str">
            <v/>
          </cell>
          <cell r="B93" t="str">
            <v>ABR</v>
          </cell>
          <cell r="C93">
            <v>-25.983173520116999</v>
          </cell>
          <cell r="D93">
            <v>-3.9627021418200798</v>
          </cell>
        </row>
        <row r="94">
          <cell r="A94" t="str">
            <v/>
          </cell>
          <cell r="B94" t="str">
            <v>MAY</v>
          </cell>
          <cell r="C94">
            <v>-22.21597610377</v>
          </cell>
          <cell r="D94">
            <v>-5.7973516685172504</v>
          </cell>
        </row>
        <row r="95">
          <cell r="A95" t="str">
            <v/>
          </cell>
          <cell r="B95" t="str">
            <v>JUN</v>
          </cell>
          <cell r="C95">
            <v>-9.595908089341</v>
          </cell>
          <cell r="D95">
            <v>-6.5350111906020798</v>
          </cell>
        </row>
        <row r="96">
          <cell r="A96" t="str">
            <v/>
          </cell>
          <cell r="B96" t="str">
            <v>JUL</v>
          </cell>
          <cell r="C96">
            <v>-8.5939301919200002</v>
          </cell>
          <cell r="D96">
            <v>-7.2796366280668297</v>
          </cell>
        </row>
        <row r="97">
          <cell r="A97" t="str">
            <v/>
          </cell>
          <cell r="B97" t="str">
            <v>AGO</v>
          </cell>
          <cell r="C97">
            <v>-10.477245367049999</v>
          </cell>
          <cell r="D97">
            <v>-8.1147720279057491</v>
          </cell>
        </row>
        <row r="98">
          <cell r="A98" t="str">
            <v/>
          </cell>
          <cell r="B98" t="str">
            <v>SEP</v>
          </cell>
          <cell r="C98">
            <v>-5.8306291635290002</v>
          </cell>
          <cell r="D98">
            <v>-8.5398352855667508</v>
          </cell>
        </row>
        <row r="99">
          <cell r="A99" t="str">
            <v/>
          </cell>
          <cell r="B99" t="str">
            <v>OCT</v>
          </cell>
          <cell r="C99">
            <v>-5.4649775570810002</v>
          </cell>
          <cell r="D99">
            <v>-8.7407440542570001</v>
          </cell>
        </row>
        <row r="100">
          <cell r="A100" t="str">
            <v/>
          </cell>
          <cell r="B100" t="str">
            <v>NOV</v>
          </cell>
          <cell r="C100">
            <v>-5.0880318624829997</v>
          </cell>
          <cell r="D100">
            <v>-9.2306109454800005</v>
          </cell>
        </row>
      </sheetData>
      <sheetData sheetId="1">
        <row r="6">
          <cell r="A6" t="str">
            <v>Baja California Sur</v>
          </cell>
          <cell r="B6">
            <v>-23.673251732838001</v>
          </cell>
        </row>
        <row r="7">
          <cell r="A7" t="str">
            <v>Colima</v>
          </cell>
          <cell r="B7">
            <v>-22.412524172777999</v>
          </cell>
        </row>
        <row r="8">
          <cell r="A8" t="str">
            <v>Quintana Roo</v>
          </cell>
          <cell r="B8">
            <v>-19.740303542307</v>
          </cell>
        </row>
        <row r="9">
          <cell r="A9" t="str">
            <v>Hidalgo</v>
          </cell>
          <cell r="B9">
            <v>-17.812407619847001</v>
          </cell>
        </row>
        <row r="10">
          <cell r="A10" t="str">
            <v>Tlaxcala</v>
          </cell>
          <cell r="B10">
            <v>-16.676987447574</v>
          </cell>
        </row>
        <row r="11">
          <cell r="A11" t="str">
            <v>Veracruz</v>
          </cell>
          <cell r="B11">
            <v>-14.719381897465</v>
          </cell>
        </row>
        <row r="12">
          <cell r="A12" t="str">
            <v>Morelos</v>
          </cell>
          <cell r="B12">
            <v>-14.311147833522</v>
          </cell>
        </row>
        <row r="13">
          <cell r="A13" t="str">
            <v>Tamaulipas</v>
          </cell>
          <cell r="B13">
            <v>-13.819109618299001</v>
          </cell>
        </row>
        <row r="14">
          <cell r="A14" t="str">
            <v>Sinaloa</v>
          </cell>
          <cell r="B14">
            <v>-9.2005646860900008</v>
          </cell>
        </row>
        <row r="15">
          <cell r="A15" t="str">
            <v>Campeche</v>
          </cell>
          <cell r="B15">
            <v>-8.3127264209340002</v>
          </cell>
        </row>
        <row r="16">
          <cell r="A16" t="str">
            <v>Yucatán</v>
          </cell>
          <cell r="B16">
            <v>-7.7832824612630001</v>
          </cell>
        </row>
        <row r="17">
          <cell r="A17" t="str">
            <v>Puebla</v>
          </cell>
          <cell r="B17">
            <v>-6.8527213289390003</v>
          </cell>
        </row>
        <row r="18">
          <cell r="A18" t="str">
            <v>Ciudad de México</v>
          </cell>
          <cell r="B18">
            <v>-5.3921740597400003</v>
          </cell>
        </row>
        <row r="19">
          <cell r="A19" t="str">
            <v>Jalisco</v>
          </cell>
          <cell r="B19">
            <v>-5.0880318624829997</v>
          </cell>
        </row>
        <row r="20">
          <cell r="A20" t="str">
            <v>Coahuila</v>
          </cell>
          <cell r="B20">
            <v>-4.6697824468390001</v>
          </cell>
        </row>
        <row r="21">
          <cell r="A21" t="str">
            <v>Guanajuato</v>
          </cell>
          <cell r="B21">
            <v>-4.3485881151820003</v>
          </cell>
        </row>
        <row r="22">
          <cell r="A22" t="str">
            <v>Nacional</v>
          </cell>
          <cell r="B22">
            <v>-3.7911762117449999</v>
          </cell>
        </row>
        <row r="23">
          <cell r="A23" t="str">
            <v>Durango</v>
          </cell>
          <cell r="B23">
            <v>-2.8355915635820002</v>
          </cell>
        </row>
        <row r="24">
          <cell r="A24" t="str">
            <v>Nayarit</v>
          </cell>
          <cell r="B24">
            <v>-2.650849497471</v>
          </cell>
        </row>
        <row r="25">
          <cell r="A25" t="str">
            <v>Estado de México</v>
          </cell>
          <cell r="B25">
            <v>-2.4904332385119998</v>
          </cell>
        </row>
        <row r="26">
          <cell r="A26" t="str">
            <v>Zacatecas</v>
          </cell>
          <cell r="B26">
            <v>-2.154264633251</v>
          </cell>
        </row>
        <row r="27">
          <cell r="A27" t="str">
            <v>San Luis Potosí</v>
          </cell>
          <cell r="B27">
            <v>-0.96207055189799995</v>
          </cell>
        </row>
        <row r="28">
          <cell r="A28" t="str">
            <v>Nuevo León</v>
          </cell>
          <cell r="B28">
            <v>-0.94527627324800001</v>
          </cell>
        </row>
        <row r="29">
          <cell r="A29" t="str">
            <v>Querétaro</v>
          </cell>
          <cell r="B29">
            <v>-0.55007600011799995</v>
          </cell>
        </row>
        <row r="30">
          <cell r="A30" t="str">
            <v>Sonora</v>
          </cell>
          <cell r="B30">
            <v>0.39056525347999999</v>
          </cell>
        </row>
        <row r="31">
          <cell r="A31" t="str">
            <v>Michoacán</v>
          </cell>
          <cell r="B31">
            <v>0.74258593628900005</v>
          </cell>
        </row>
        <row r="32">
          <cell r="A32" t="str">
            <v>Chihuahua</v>
          </cell>
          <cell r="B32">
            <v>0.99603974279600005</v>
          </cell>
        </row>
        <row r="33">
          <cell r="A33" t="str">
            <v>Guerrero</v>
          </cell>
          <cell r="B33">
            <v>1.245896622369</v>
          </cell>
        </row>
        <row r="34">
          <cell r="A34" t="str">
            <v>Aguascalientes</v>
          </cell>
          <cell r="B34">
            <v>1.646099086622</v>
          </cell>
        </row>
        <row r="35">
          <cell r="A35" t="str">
            <v>Chiapas</v>
          </cell>
          <cell r="B35">
            <v>4.5628377895419998</v>
          </cell>
        </row>
        <row r="36">
          <cell r="A36" t="str">
            <v>Tabasco</v>
          </cell>
          <cell r="B36">
            <v>5.7920802803729998</v>
          </cell>
        </row>
        <row r="37">
          <cell r="A37" t="str">
            <v>Baja California</v>
          </cell>
          <cell r="B37">
            <v>7.6210872311779996</v>
          </cell>
        </row>
        <row r="38">
          <cell r="A38" t="str">
            <v>Oaxaca</v>
          </cell>
          <cell r="B38">
            <v>34.155601203975003</v>
          </cell>
        </row>
      </sheetData>
      <sheetData sheetId="2">
        <row r="6">
          <cell r="A6" t="str">
            <v>Actividades secundarias</v>
          </cell>
          <cell r="B6">
            <v>-5.0999999999999996</v>
          </cell>
        </row>
        <row r="7">
          <cell r="A7" t="str">
            <v>Industria de la construcción</v>
          </cell>
          <cell r="B7">
            <v>-0.9</v>
          </cell>
        </row>
        <row r="8">
          <cell r="A8" t="str">
            <v>Industrias manufactureras</v>
          </cell>
          <cell r="B8">
            <v>-6.5</v>
          </cell>
        </row>
        <row r="9">
          <cell r="A9" t="str">
            <v>Minería</v>
          </cell>
          <cell r="B9">
            <v>1.970104052136</v>
          </cell>
        </row>
        <row r="10">
          <cell r="A10" t="str">
            <v>Servicios públicos</v>
          </cell>
          <cell r="B10">
            <v>-3.2038449948790002</v>
          </cell>
        </row>
      </sheetData>
      <sheetData sheetId="3">
        <row r="5">
          <cell r="C5" t="str">
            <v>Variación</v>
          </cell>
          <cell r="D5" t="str">
            <v>Variación promedio</v>
          </cell>
        </row>
        <row r="6">
          <cell r="A6" t="str">
            <v>2013</v>
          </cell>
          <cell r="B6" t="str">
            <v>ENE</v>
          </cell>
          <cell r="C6">
            <v>-6.3034512102319997</v>
          </cell>
          <cell r="D6">
            <v>1.2790311406097501</v>
          </cell>
        </row>
        <row r="7">
          <cell r="A7" t="str">
            <v/>
          </cell>
          <cell r="B7" t="str">
            <v>FEB</v>
          </cell>
          <cell r="C7">
            <v>10.536454548807001</v>
          </cell>
          <cell r="D7">
            <v>1.8881034606392499</v>
          </cell>
        </row>
        <row r="8">
          <cell r="A8" t="str">
            <v/>
          </cell>
          <cell r="B8" t="str">
            <v>MAR</v>
          </cell>
          <cell r="C8">
            <v>0.33518292550700002</v>
          </cell>
          <cell r="D8">
            <v>0.972399960895583</v>
          </cell>
        </row>
        <row r="9">
          <cell r="A9" t="str">
            <v/>
          </cell>
          <cell r="B9" t="str">
            <v>ABR</v>
          </cell>
          <cell r="C9">
            <v>5.5316780547739999</v>
          </cell>
          <cell r="D9">
            <v>1.77778258980017</v>
          </cell>
        </row>
        <row r="10">
          <cell r="A10" t="str">
            <v/>
          </cell>
          <cell r="B10" t="str">
            <v>MAY</v>
          </cell>
          <cell r="C10">
            <v>4.236189151424</v>
          </cell>
          <cell r="D10">
            <v>1.78372160590175</v>
          </cell>
        </row>
        <row r="11">
          <cell r="A11" t="str">
            <v/>
          </cell>
          <cell r="B11" t="str">
            <v>JUN</v>
          </cell>
          <cell r="C11">
            <v>-0.23811116836900001</v>
          </cell>
          <cell r="D11">
            <v>1.9223400702601701</v>
          </cell>
        </row>
        <row r="12">
          <cell r="A12" t="str">
            <v/>
          </cell>
          <cell r="B12" t="str">
            <v>JUL</v>
          </cell>
          <cell r="C12">
            <v>-11.130891750929001</v>
          </cell>
          <cell r="D12">
            <v>0.25304094495024998</v>
          </cell>
        </row>
        <row r="13">
          <cell r="A13" t="str">
            <v/>
          </cell>
          <cell r="B13" t="str">
            <v>AGO</v>
          </cell>
          <cell r="C13">
            <v>-4.2002503125070003</v>
          </cell>
          <cell r="D13">
            <v>-0.78127395659941701</v>
          </cell>
        </row>
        <row r="14">
          <cell r="A14" t="str">
            <v/>
          </cell>
          <cell r="B14" t="str">
            <v>SEP</v>
          </cell>
          <cell r="C14">
            <v>-7.4552193823700001</v>
          </cell>
          <cell r="D14">
            <v>-2.0506044655325</v>
          </cell>
        </row>
        <row r="15">
          <cell r="A15" t="str">
            <v/>
          </cell>
          <cell r="B15" t="str">
            <v>OCT</v>
          </cell>
          <cell r="C15">
            <v>2.9725976488230001</v>
          </cell>
          <cell r="D15">
            <v>-1.44556119996833</v>
          </cell>
        </row>
        <row r="16">
          <cell r="A16" t="str">
            <v/>
          </cell>
          <cell r="B16" t="str">
            <v>NOV</v>
          </cell>
          <cell r="C16">
            <v>-4.2077743884330001</v>
          </cell>
          <cell r="D16">
            <v>-1.2132818222241699</v>
          </cell>
        </row>
        <row r="17">
          <cell r="A17" t="str">
            <v/>
          </cell>
          <cell r="B17" t="str">
            <v>DIC</v>
          </cell>
          <cell r="C17">
            <v>0.23564849953399999</v>
          </cell>
          <cell r="D17">
            <v>-0.80732894866424998</v>
          </cell>
        </row>
        <row r="18">
          <cell r="A18" t="str">
            <v>2014</v>
          </cell>
          <cell r="B18" t="str">
            <v>ENE</v>
          </cell>
          <cell r="C18">
            <v>-10.168560075414</v>
          </cell>
          <cell r="D18">
            <v>-1.12942135409608</v>
          </cell>
        </row>
        <row r="19">
          <cell r="A19" t="str">
            <v/>
          </cell>
          <cell r="B19" t="str">
            <v>FEB</v>
          </cell>
          <cell r="C19">
            <v>-10.977870136004</v>
          </cell>
          <cell r="D19">
            <v>-2.922281744497</v>
          </cell>
        </row>
        <row r="20">
          <cell r="A20" t="str">
            <v/>
          </cell>
          <cell r="B20" t="str">
            <v>MAR</v>
          </cell>
          <cell r="C20">
            <v>1.1821114184199999</v>
          </cell>
          <cell r="D20">
            <v>-2.8517043700875799</v>
          </cell>
        </row>
        <row r="21">
          <cell r="A21" t="str">
            <v/>
          </cell>
          <cell r="B21" t="str">
            <v>ABR</v>
          </cell>
          <cell r="C21">
            <v>-0.93191513197200004</v>
          </cell>
          <cell r="D21">
            <v>-3.3903371356497498</v>
          </cell>
        </row>
        <row r="22">
          <cell r="A22" t="str">
            <v/>
          </cell>
          <cell r="B22" t="str">
            <v>MAY</v>
          </cell>
          <cell r="C22">
            <v>1.279115350621</v>
          </cell>
          <cell r="D22">
            <v>-3.6367599523833301</v>
          </cell>
        </row>
        <row r="23">
          <cell r="A23" t="str">
            <v/>
          </cell>
          <cell r="B23" t="str">
            <v>JUN</v>
          </cell>
          <cell r="C23">
            <v>7.2438932766870003</v>
          </cell>
          <cell r="D23">
            <v>-3.0132595819620001</v>
          </cell>
        </row>
        <row r="24">
          <cell r="A24" t="str">
            <v/>
          </cell>
          <cell r="B24" t="str">
            <v>JUL</v>
          </cell>
          <cell r="C24">
            <v>-4.3915535254050004</v>
          </cell>
          <cell r="D24">
            <v>-2.4516480631683302</v>
          </cell>
        </row>
        <row r="25">
          <cell r="A25" t="str">
            <v/>
          </cell>
          <cell r="B25" t="str">
            <v>AGO</v>
          </cell>
          <cell r="C25">
            <v>-3.5339192916019999</v>
          </cell>
          <cell r="D25">
            <v>-2.3961204780929202</v>
          </cell>
        </row>
        <row r="26">
          <cell r="A26" t="str">
            <v/>
          </cell>
          <cell r="B26" t="str">
            <v>SEP</v>
          </cell>
          <cell r="C26">
            <v>-7.5074296572580002</v>
          </cell>
          <cell r="D26">
            <v>-2.40047133433358</v>
          </cell>
        </row>
        <row r="27">
          <cell r="A27" t="str">
            <v/>
          </cell>
          <cell r="B27" t="str">
            <v>OCT</v>
          </cell>
          <cell r="C27">
            <v>-2.254894396978</v>
          </cell>
          <cell r="D27">
            <v>-2.8360956714836698</v>
          </cell>
        </row>
        <row r="28">
          <cell r="A28" t="str">
            <v/>
          </cell>
          <cell r="B28" t="str">
            <v>NOV</v>
          </cell>
          <cell r="C28">
            <v>-5.0378178083989997</v>
          </cell>
          <cell r="D28">
            <v>-2.9052659564808301</v>
          </cell>
        </row>
        <row r="29">
          <cell r="A29" t="str">
            <v/>
          </cell>
          <cell r="B29" t="str">
            <v>DIC</v>
          </cell>
          <cell r="C29">
            <v>-1.9506840525739999</v>
          </cell>
          <cell r="D29">
            <v>-3.0874603358231698</v>
          </cell>
        </row>
        <row r="30">
          <cell r="A30" t="str">
            <v>2015</v>
          </cell>
          <cell r="B30" t="str">
            <v>ENE</v>
          </cell>
          <cell r="C30">
            <v>3.103150003269</v>
          </cell>
          <cell r="D30">
            <v>-1.9814844959329201</v>
          </cell>
        </row>
        <row r="31">
          <cell r="A31" t="str">
            <v/>
          </cell>
          <cell r="B31" t="str">
            <v>FEB</v>
          </cell>
          <cell r="C31">
            <v>-8.6269489604440004</v>
          </cell>
          <cell r="D31">
            <v>-1.78557439796958</v>
          </cell>
        </row>
        <row r="32">
          <cell r="A32" t="str">
            <v/>
          </cell>
          <cell r="B32" t="str">
            <v>MAR</v>
          </cell>
          <cell r="C32">
            <v>-8.6239237170060008</v>
          </cell>
          <cell r="D32">
            <v>-2.6027439925884202</v>
          </cell>
        </row>
        <row r="33">
          <cell r="A33" t="str">
            <v/>
          </cell>
          <cell r="B33" t="str">
            <v>ABR</v>
          </cell>
          <cell r="C33">
            <v>-1.621017596463</v>
          </cell>
          <cell r="D33">
            <v>-2.66016919796267</v>
          </cell>
        </row>
        <row r="34">
          <cell r="A34" t="str">
            <v/>
          </cell>
          <cell r="B34" t="str">
            <v>MAY</v>
          </cell>
          <cell r="C34">
            <v>2.001139675513</v>
          </cell>
          <cell r="D34">
            <v>-2.6000005042216698</v>
          </cell>
        </row>
        <row r="35">
          <cell r="A35" t="str">
            <v/>
          </cell>
          <cell r="B35" t="str">
            <v>JUN</v>
          </cell>
          <cell r="C35">
            <v>7.7181007876479999</v>
          </cell>
          <cell r="D35">
            <v>-2.5604832116415799</v>
          </cell>
        </row>
        <row r="36">
          <cell r="A36" t="str">
            <v/>
          </cell>
          <cell r="B36" t="str">
            <v>JUL</v>
          </cell>
          <cell r="C36">
            <v>25.740823000401999</v>
          </cell>
          <cell r="D36">
            <v>-4.9451834491000199E-2</v>
          </cell>
        </row>
        <row r="37">
          <cell r="A37" t="str">
            <v/>
          </cell>
          <cell r="B37" t="str">
            <v>AGO</v>
          </cell>
          <cell r="C37">
            <v>26.008139787192</v>
          </cell>
          <cell r="D37">
            <v>2.4123864220751701</v>
          </cell>
        </row>
        <row r="38">
          <cell r="A38" t="str">
            <v/>
          </cell>
          <cell r="B38" t="str">
            <v>SEP</v>
          </cell>
          <cell r="C38">
            <v>62.383907899748998</v>
          </cell>
          <cell r="D38">
            <v>8.2366645518257506</v>
          </cell>
        </row>
        <row r="39">
          <cell r="A39" t="str">
            <v/>
          </cell>
          <cell r="B39" t="str">
            <v>OCT</v>
          </cell>
          <cell r="C39">
            <v>2.66168593063</v>
          </cell>
          <cell r="D39">
            <v>8.6463795791264193</v>
          </cell>
        </row>
        <row r="40">
          <cell r="A40" t="str">
            <v/>
          </cell>
          <cell r="B40" t="str">
            <v>NOV</v>
          </cell>
          <cell r="C40">
            <v>7.7290383116469998</v>
          </cell>
          <cell r="D40">
            <v>9.7102842557969193</v>
          </cell>
        </row>
        <row r="41">
          <cell r="A41" t="str">
            <v/>
          </cell>
          <cell r="B41" t="str">
            <v>DIC</v>
          </cell>
          <cell r="C41">
            <v>7.4316183833220002</v>
          </cell>
          <cell r="D41">
            <v>10.4921427921216</v>
          </cell>
        </row>
        <row r="42">
          <cell r="A42" t="str">
            <v>2016</v>
          </cell>
          <cell r="B42" t="str">
            <v>ENE</v>
          </cell>
          <cell r="C42">
            <v>20.951172162304001</v>
          </cell>
          <cell r="D42">
            <v>11.979477972041201</v>
          </cell>
        </row>
        <row r="43">
          <cell r="A43" t="str">
            <v/>
          </cell>
          <cell r="B43" t="str">
            <v>FEB</v>
          </cell>
          <cell r="C43">
            <v>22.665419066820998</v>
          </cell>
          <cell r="D43">
            <v>14.5871753076466</v>
          </cell>
        </row>
        <row r="44">
          <cell r="A44" t="str">
            <v/>
          </cell>
          <cell r="B44" t="str">
            <v>MAR</v>
          </cell>
          <cell r="C44">
            <v>14.665169976779</v>
          </cell>
          <cell r="D44">
            <v>16.527933115462002</v>
          </cell>
        </row>
        <row r="45">
          <cell r="A45" t="str">
            <v/>
          </cell>
          <cell r="B45" t="str">
            <v>ABR</v>
          </cell>
          <cell r="C45">
            <v>10.703426304206999</v>
          </cell>
          <cell r="D45">
            <v>17.554970107184499</v>
          </cell>
        </row>
        <row r="46">
          <cell r="A46" t="str">
            <v/>
          </cell>
          <cell r="B46" t="str">
            <v>MAY</v>
          </cell>
          <cell r="C46">
            <v>6.1518412431499998</v>
          </cell>
          <cell r="D46">
            <v>17.900861904487599</v>
          </cell>
        </row>
        <row r="47">
          <cell r="A47" t="str">
            <v/>
          </cell>
          <cell r="B47" t="str">
            <v>JUN</v>
          </cell>
          <cell r="C47">
            <v>1.519013573749</v>
          </cell>
          <cell r="D47">
            <v>17.384271303329299</v>
          </cell>
        </row>
        <row r="48">
          <cell r="A48" t="str">
            <v/>
          </cell>
          <cell r="B48" t="str">
            <v>JUL</v>
          </cell>
          <cell r="C48">
            <v>-16.513484939550001</v>
          </cell>
          <cell r="D48">
            <v>13.863078975000001</v>
          </cell>
        </row>
        <row r="49">
          <cell r="A49" t="str">
            <v/>
          </cell>
          <cell r="B49" t="str">
            <v>AGO</v>
          </cell>
          <cell r="C49">
            <v>-13.802042252647</v>
          </cell>
          <cell r="D49">
            <v>10.5455638050134</v>
          </cell>
        </row>
        <row r="50">
          <cell r="A50" t="str">
            <v/>
          </cell>
          <cell r="B50" t="str">
            <v>SEP</v>
          </cell>
          <cell r="C50">
            <v>-21.945710700669</v>
          </cell>
          <cell r="D50">
            <v>3.5180955883119198</v>
          </cell>
        </row>
        <row r="51">
          <cell r="A51" t="str">
            <v/>
          </cell>
          <cell r="B51" t="str">
            <v>OCT</v>
          </cell>
          <cell r="C51">
            <v>2.798725080973</v>
          </cell>
          <cell r="D51">
            <v>3.52951551750717</v>
          </cell>
        </row>
        <row r="52">
          <cell r="A52" t="str">
            <v/>
          </cell>
          <cell r="B52" t="str">
            <v>NOV</v>
          </cell>
          <cell r="C52">
            <v>14.375547385077001</v>
          </cell>
          <cell r="D52">
            <v>4.0833912736263303</v>
          </cell>
        </row>
        <row r="53">
          <cell r="A53" t="str">
            <v/>
          </cell>
          <cell r="B53" t="str">
            <v>DIC</v>
          </cell>
          <cell r="C53">
            <v>2.0917544013090001</v>
          </cell>
          <cell r="D53">
            <v>3.6384026084585801</v>
          </cell>
        </row>
        <row r="54">
          <cell r="A54" t="str">
            <v>2017</v>
          </cell>
          <cell r="B54" t="str">
            <v>ENE</v>
          </cell>
          <cell r="C54">
            <v>4.1860987347079996</v>
          </cell>
          <cell r="D54">
            <v>2.2413131561589199</v>
          </cell>
        </row>
        <row r="55">
          <cell r="A55" t="str">
            <v/>
          </cell>
          <cell r="B55" t="str">
            <v>FEB</v>
          </cell>
          <cell r="C55">
            <v>5.1466873133600002</v>
          </cell>
          <cell r="D55">
            <v>0.78141884337050005</v>
          </cell>
        </row>
        <row r="56">
          <cell r="A56" t="str">
            <v/>
          </cell>
          <cell r="B56" t="str">
            <v>MAR</v>
          </cell>
          <cell r="C56">
            <v>9.1418732664239997</v>
          </cell>
          <cell r="D56">
            <v>0.32114411750758298</v>
          </cell>
        </row>
        <row r="57">
          <cell r="A57" t="str">
            <v/>
          </cell>
          <cell r="B57" t="str">
            <v>ABR</v>
          </cell>
          <cell r="C57">
            <v>-7.5652850162269996</v>
          </cell>
          <cell r="D57">
            <v>-1.20124849252858</v>
          </cell>
        </row>
        <row r="58">
          <cell r="A58" t="str">
            <v/>
          </cell>
          <cell r="B58" t="str">
            <v>MAY</v>
          </cell>
          <cell r="C58">
            <v>-5.9169460604630002</v>
          </cell>
          <cell r="D58">
            <v>-2.2069807678296698</v>
          </cell>
        </row>
        <row r="59">
          <cell r="A59" t="str">
            <v/>
          </cell>
          <cell r="B59" t="str">
            <v>JUN</v>
          </cell>
          <cell r="C59">
            <v>-1.0693043792479999</v>
          </cell>
          <cell r="D59">
            <v>-2.4226739305794198</v>
          </cell>
        </row>
        <row r="60">
          <cell r="A60" t="str">
            <v/>
          </cell>
          <cell r="B60" t="str">
            <v>JUL</v>
          </cell>
          <cell r="C60">
            <v>4.7695685165709998</v>
          </cell>
          <cell r="D60">
            <v>-0.64908614256933295</v>
          </cell>
        </row>
        <row r="61">
          <cell r="A61" t="str">
            <v/>
          </cell>
          <cell r="B61" t="str">
            <v>AGO</v>
          </cell>
          <cell r="C61">
            <v>4.4290734414499999</v>
          </cell>
          <cell r="D61">
            <v>0.87017349860541704</v>
          </cell>
        </row>
        <row r="62">
          <cell r="A62" t="str">
            <v/>
          </cell>
          <cell r="B62" t="str">
            <v>SEP</v>
          </cell>
          <cell r="C62">
            <v>11.219603959835</v>
          </cell>
          <cell r="D62">
            <v>3.6339497203140798</v>
          </cell>
        </row>
        <row r="63">
          <cell r="A63" t="str">
            <v/>
          </cell>
          <cell r="B63" t="str">
            <v>OCT</v>
          </cell>
          <cell r="C63">
            <v>1.4586765272060001</v>
          </cell>
          <cell r="D63">
            <v>3.52227900750017</v>
          </cell>
        </row>
        <row r="64">
          <cell r="A64" t="str">
            <v/>
          </cell>
          <cell r="B64" t="str">
            <v>NOV</v>
          </cell>
          <cell r="C64">
            <v>-1.52096040733</v>
          </cell>
          <cell r="D64">
            <v>2.19757002479958</v>
          </cell>
        </row>
        <row r="65">
          <cell r="A65" t="str">
            <v/>
          </cell>
          <cell r="B65" t="str">
            <v>DIC</v>
          </cell>
          <cell r="C65">
            <v>11.524374253395001</v>
          </cell>
          <cell r="D65">
            <v>2.98362167914008</v>
          </cell>
        </row>
        <row r="66">
          <cell r="A66" t="str">
            <v>2018</v>
          </cell>
          <cell r="B66" t="str">
            <v>ENE</v>
          </cell>
          <cell r="C66">
            <v>1.546908737851</v>
          </cell>
          <cell r="D66">
            <v>2.7636891794020002</v>
          </cell>
        </row>
        <row r="67">
          <cell r="A67" t="str">
            <v/>
          </cell>
          <cell r="B67" t="str">
            <v>FEB</v>
          </cell>
          <cell r="C67">
            <v>-4.4684297000440001</v>
          </cell>
          <cell r="D67">
            <v>1.9624294282850001</v>
          </cell>
        </row>
        <row r="68">
          <cell r="A68" t="str">
            <v/>
          </cell>
          <cell r="B68" t="str">
            <v>MAR</v>
          </cell>
          <cell r="C68">
            <v>-7.6368127671970001</v>
          </cell>
          <cell r="D68">
            <v>0.56420559214991695</v>
          </cell>
        </row>
        <row r="69">
          <cell r="A69" t="str">
            <v/>
          </cell>
          <cell r="B69" t="str">
            <v>ABR</v>
          </cell>
          <cell r="C69">
            <v>-2.1860445683140002</v>
          </cell>
          <cell r="D69">
            <v>1.012475629476</v>
          </cell>
        </row>
        <row r="70">
          <cell r="A70" t="str">
            <v/>
          </cell>
          <cell r="B70" t="str">
            <v>MAY</v>
          </cell>
          <cell r="C70">
            <v>-4.4263132011500002</v>
          </cell>
          <cell r="D70">
            <v>1.1366950344187501</v>
          </cell>
        </row>
        <row r="71">
          <cell r="A71" t="str">
            <v/>
          </cell>
          <cell r="B71" t="str">
            <v>JUN</v>
          </cell>
          <cell r="C71">
            <v>-15.701409527005</v>
          </cell>
          <cell r="D71">
            <v>-8.2647061227666602E-2</v>
          </cell>
        </row>
        <row r="72">
          <cell r="A72" t="str">
            <v/>
          </cell>
          <cell r="B72" t="str">
            <v>JUL</v>
          </cell>
          <cell r="C72">
            <v>1.3222693440690001</v>
          </cell>
          <cell r="D72">
            <v>-0.36992199226950001</v>
          </cell>
        </row>
        <row r="73">
          <cell r="A73" t="str">
            <v/>
          </cell>
          <cell r="B73" t="str">
            <v>AGO</v>
          </cell>
          <cell r="C73">
            <v>-2.5812376511330002</v>
          </cell>
          <cell r="D73">
            <v>-0.95411458331808296</v>
          </cell>
        </row>
        <row r="74">
          <cell r="A74" t="str">
            <v/>
          </cell>
          <cell r="B74" t="str">
            <v>SEP</v>
          </cell>
          <cell r="C74">
            <v>-14.517797336955001</v>
          </cell>
          <cell r="D74">
            <v>-3.0988980247172502</v>
          </cell>
        </row>
        <row r="75">
          <cell r="A75" t="str">
            <v/>
          </cell>
          <cell r="B75" t="str">
            <v>OCT</v>
          </cell>
          <cell r="C75">
            <v>1.328006921699</v>
          </cell>
          <cell r="D75">
            <v>-3.1097871585095</v>
          </cell>
        </row>
        <row r="76">
          <cell r="A76" t="str">
            <v/>
          </cell>
          <cell r="B76" t="str">
            <v>NOV</v>
          </cell>
          <cell r="C76">
            <v>-12.163185790855</v>
          </cell>
          <cell r="D76">
            <v>-3.9966392738032499</v>
          </cell>
        </row>
        <row r="77">
          <cell r="A77" t="str">
            <v/>
          </cell>
          <cell r="B77" t="str">
            <v>DIC</v>
          </cell>
          <cell r="C77">
            <v>-0.707733082485</v>
          </cell>
          <cell r="D77">
            <v>-5.0159815517932502</v>
          </cell>
        </row>
        <row r="78">
          <cell r="A78" t="str">
            <v>2019</v>
          </cell>
          <cell r="B78" t="str">
            <v>ENE</v>
          </cell>
          <cell r="C78">
            <v>8.184325045345</v>
          </cell>
          <cell r="D78">
            <v>-4.4628635261687499</v>
          </cell>
        </row>
        <row r="79">
          <cell r="A79" t="str">
            <v/>
          </cell>
          <cell r="B79" t="str">
            <v>FEB</v>
          </cell>
          <cell r="C79">
            <v>8.2069810284209996</v>
          </cell>
          <cell r="D79">
            <v>-3.4065792987966699</v>
          </cell>
        </row>
        <row r="80">
          <cell r="A80" t="str">
            <v/>
          </cell>
          <cell r="B80" t="str">
            <v>MAR</v>
          </cell>
          <cell r="C80">
            <v>-0.305126970178</v>
          </cell>
          <cell r="D80">
            <v>-2.79560548237842</v>
          </cell>
        </row>
        <row r="81">
          <cell r="A81" t="str">
            <v/>
          </cell>
          <cell r="B81" t="str">
            <v>ABR</v>
          </cell>
          <cell r="C81">
            <v>0.75633303449900002</v>
          </cell>
          <cell r="D81">
            <v>-2.55040734881067</v>
          </cell>
        </row>
        <row r="82">
          <cell r="A82" t="str">
            <v/>
          </cell>
          <cell r="B82" t="str">
            <v>MAY</v>
          </cell>
          <cell r="C82">
            <v>-13.447659999937001</v>
          </cell>
          <cell r="D82">
            <v>-3.3021862487095799</v>
          </cell>
        </row>
        <row r="83">
          <cell r="A83" t="str">
            <v/>
          </cell>
          <cell r="B83" t="str">
            <v>JUN</v>
          </cell>
          <cell r="C83">
            <v>-3.4848531932750002</v>
          </cell>
          <cell r="D83">
            <v>-2.28413988756542</v>
          </cell>
        </row>
        <row r="84">
          <cell r="A84" t="str">
            <v/>
          </cell>
          <cell r="B84" t="str">
            <v>JUL</v>
          </cell>
          <cell r="C84">
            <v>-6.0711333834780001</v>
          </cell>
          <cell r="D84">
            <v>-2.9002567815276699</v>
          </cell>
        </row>
        <row r="85">
          <cell r="A85" t="str">
            <v/>
          </cell>
          <cell r="B85" t="str">
            <v>AGO</v>
          </cell>
          <cell r="C85">
            <v>-4.4883460700960001</v>
          </cell>
          <cell r="D85">
            <v>-3.0591824831079202</v>
          </cell>
        </row>
        <row r="86">
          <cell r="A86" t="str">
            <v/>
          </cell>
          <cell r="B86" t="str">
            <v>SEP</v>
          </cell>
          <cell r="C86">
            <v>-12.034294847986001</v>
          </cell>
          <cell r="D86">
            <v>-2.8522239423604998</v>
          </cell>
        </row>
        <row r="87">
          <cell r="A87" t="str">
            <v/>
          </cell>
          <cell r="B87" t="str">
            <v>OCT</v>
          </cell>
          <cell r="C87">
            <v>-15.561920486742</v>
          </cell>
          <cell r="D87">
            <v>-4.2597178930639199</v>
          </cell>
        </row>
        <row r="88">
          <cell r="A88" t="str">
            <v/>
          </cell>
          <cell r="B88" t="str">
            <v>NOV</v>
          </cell>
          <cell r="C88">
            <v>-6.4683465405830001</v>
          </cell>
          <cell r="D88">
            <v>-3.7851479555412499</v>
          </cell>
        </row>
        <row r="89">
          <cell r="A89" t="str">
            <v/>
          </cell>
          <cell r="B89" t="str">
            <v>DIC</v>
          </cell>
          <cell r="C89">
            <v>-14.966037355431</v>
          </cell>
          <cell r="D89">
            <v>-4.9733399782867496</v>
          </cell>
        </row>
        <row r="90">
          <cell r="A90" t="str">
            <v>2020</v>
          </cell>
          <cell r="B90" t="str">
            <v>ENE</v>
          </cell>
          <cell r="C90">
            <v>-17.940834756383001</v>
          </cell>
          <cell r="D90">
            <v>-7.1504366284307501</v>
          </cell>
        </row>
        <row r="91">
          <cell r="A91" t="str">
            <v/>
          </cell>
          <cell r="B91" t="str">
            <v>FEB</v>
          </cell>
          <cell r="C91">
            <v>-18.713233923661999</v>
          </cell>
          <cell r="D91">
            <v>-9.3937878744376704</v>
          </cell>
        </row>
        <row r="92">
          <cell r="A92" t="str">
            <v/>
          </cell>
          <cell r="B92" t="str">
            <v>MAR</v>
          </cell>
          <cell r="C92">
            <v>-7.3292024099780004</v>
          </cell>
          <cell r="D92">
            <v>-9.9791274944210002</v>
          </cell>
        </row>
        <row r="93">
          <cell r="A93" t="str">
            <v/>
          </cell>
          <cell r="B93" t="str">
            <v>ABR</v>
          </cell>
          <cell r="C93">
            <v>-32.308782448472002</v>
          </cell>
          <cell r="D93">
            <v>-12.7345537846686</v>
          </cell>
        </row>
        <row r="94">
          <cell r="A94" t="str">
            <v/>
          </cell>
          <cell r="B94" t="str">
            <v>MAY</v>
          </cell>
          <cell r="C94">
            <v>-12.293806183996001</v>
          </cell>
          <cell r="D94">
            <v>-12.6383993000068</v>
          </cell>
        </row>
        <row r="95">
          <cell r="A95" t="str">
            <v/>
          </cell>
          <cell r="B95" t="str">
            <v>JUN</v>
          </cell>
          <cell r="C95">
            <v>8.4633790723489994</v>
          </cell>
          <cell r="D95">
            <v>-11.642713277871501</v>
          </cell>
        </row>
        <row r="96">
          <cell r="A96" t="str">
            <v/>
          </cell>
          <cell r="B96" t="str">
            <v>JUL</v>
          </cell>
          <cell r="C96">
            <v>-18.052056303448001</v>
          </cell>
          <cell r="D96">
            <v>-12.641123521202299</v>
          </cell>
        </row>
        <row r="97">
          <cell r="A97" t="str">
            <v/>
          </cell>
          <cell r="B97" t="str">
            <v>AGO</v>
          </cell>
          <cell r="C97">
            <v>-12.482971427286</v>
          </cell>
          <cell r="D97">
            <v>-13.3073423009682</v>
          </cell>
        </row>
        <row r="98">
          <cell r="A98" t="str">
            <v/>
          </cell>
          <cell r="B98" t="str">
            <v>SEP</v>
          </cell>
          <cell r="C98">
            <v>-6.826449289168</v>
          </cell>
          <cell r="D98">
            <v>-12.8733551710667</v>
          </cell>
        </row>
        <row r="99">
          <cell r="A99" t="str">
            <v/>
          </cell>
          <cell r="B99" t="str">
            <v>OCT</v>
          </cell>
          <cell r="C99">
            <v>-7.0492796625430003</v>
          </cell>
          <cell r="D99">
            <v>-12.1639684357168</v>
          </cell>
        </row>
        <row r="100">
          <cell r="A100" t="str">
            <v/>
          </cell>
          <cell r="B100" t="str">
            <v>NOV</v>
          </cell>
          <cell r="C100">
            <v>-0.92029380626299995</v>
          </cell>
          <cell r="D100">
            <v>-11.7016307078568</v>
          </cell>
        </row>
      </sheetData>
      <sheetData sheetId="4">
        <row r="6">
          <cell r="A6" t="str">
            <v>Tlaxcala</v>
          </cell>
          <cell r="B6">
            <v>-44.852926651137999</v>
          </cell>
        </row>
        <row r="7">
          <cell r="A7" t="str">
            <v>Tamaulipas</v>
          </cell>
          <cell r="B7">
            <v>-42.117388717228998</v>
          </cell>
        </row>
        <row r="8">
          <cell r="A8" t="str">
            <v>Baja California Sur</v>
          </cell>
          <cell r="B8">
            <v>-32.911883583211001</v>
          </cell>
        </row>
        <row r="9">
          <cell r="A9" t="str">
            <v>Colima</v>
          </cell>
          <cell r="B9">
            <v>-29.289337790139001</v>
          </cell>
        </row>
        <row r="10">
          <cell r="A10" t="str">
            <v>Morelos</v>
          </cell>
          <cell r="B10">
            <v>-26.601040577467</v>
          </cell>
        </row>
        <row r="11">
          <cell r="A11" t="str">
            <v>Sonora</v>
          </cell>
          <cell r="B11">
            <v>-22.662425544994001</v>
          </cell>
        </row>
        <row r="12">
          <cell r="A12" t="str">
            <v>Quintana Roo</v>
          </cell>
          <cell r="B12">
            <v>-21.894472458285001</v>
          </cell>
        </row>
        <row r="13">
          <cell r="A13" t="str">
            <v>Durango</v>
          </cell>
          <cell r="B13">
            <v>-20.851724349554001</v>
          </cell>
        </row>
        <row r="14">
          <cell r="A14" t="str">
            <v>Michoacán</v>
          </cell>
          <cell r="B14">
            <v>-19.845531172573001</v>
          </cell>
        </row>
        <row r="15">
          <cell r="A15" t="str">
            <v>Veracruz</v>
          </cell>
          <cell r="B15">
            <v>-18.705772644006998</v>
          </cell>
        </row>
        <row r="16">
          <cell r="A16" t="str">
            <v>Sinaloa</v>
          </cell>
          <cell r="B16">
            <v>-18.042797293140001</v>
          </cell>
        </row>
        <row r="17">
          <cell r="A17" t="str">
            <v>Aguascalientes</v>
          </cell>
          <cell r="B17">
            <v>-16.879406101623001</v>
          </cell>
        </row>
        <row r="18">
          <cell r="A18" t="str">
            <v>Puebla</v>
          </cell>
          <cell r="B18">
            <v>-15.646897364168</v>
          </cell>
        </row>
        <row r="19">
          <cell r="A19" t="str">
            <v>Hidalgo</v>
          </cell>
          <cell r="B19">
            <v>-14.940658187465999</v>
          </cell>
        </row>
        <row r="20">
          <cell r="A20" t="str">
            <v>Yucatán</v>
          </cell>
          <cell r="B20">
            <v>-11.640448079127999</v>
          </cell>
        </row>
        <row r="21">
          <cell r="A21" t="str">
            <v>Chihuahua</v>
          </cell>
          <cell r="B21">
            <v>-11.346678314166001</v>
          </cell>
        </row>
        <row r="22">
          <cell r="A22" t="str">
            <v>Nayarit</v>
          </cell>
          <cell r="B22">
            <v>-11.208859920421</v>
          </cell>
        </row>
        <row r="23">
          <cell r="A23" t="str">
            <v>San Luis Potosí</v>
          </cell>
          <cell r="B23">
            <v>-10.565301665102</v>
          </cell>
        </row>
        <row r="24">
          <cell r="A24" t="str">
            <v>Guanajuato</v>
          </cell>
          <cell r="B24">
            <v>-9.2060271298849994</v>
          </cell>
        </row>
        <row r="25">
          <cell r="A25" t="str">
            <v>Zacatecas</v>
          </cell>
          <cell r="B25">
            <v>-8.5458968247179996</v>
          </cell>
        </row>
        <row r="26">
          <cell r="A26" t="str">
            <v>Nacional</v>
          </cell>
          <cell r="B26">
            <v>-7.8398289360979998</v>
          </cell>
        </row>
        <row r="27">
          <cell r="A27" t="str">
            <v>Estado de México</v>
          </cell>
          <cell r="B27">
            <v>-6.6499047297380001</v>
          </cell>
        </row>
        <row r="28">
          <cell r="A28" t="str">
            <v>Nuevo León</v>
          </cell>
          <cell r="B28">
            <v>-4.8194204511830003</v>
          </cell>
        </row>
        <row r="29">
          <cell r="A29" t="str">
            <v>Jalisco</v>
          </cell>
          <cell r="B29">
            <v>-0.92029380626299995</v>
          </cell>
        </row>
        <row r="30">
          <cell r="A30" t="str">
            <v>Chiapas</v>
          </cell>
          <cell r="B30">
            <v>0.41495219258499999</v>
          </cell>
        </row>
        <row r="31">
          <cell r="A31" t="str">
            <v>Ciudad de México</v>
          </cell>
          <cell r="B31">
            <v>1.2521356722450001</v>
          </cell>
        </row>
        <row r="32">
          <cell r="A32" t="str">
            <v>Baja California</v>
          </cell>
          <cell r="B32">
            <v>1.619873484824</v>
          </cell>
        </row>
        <row r="33">
          <cell r="A33" t="str">
            <v>Coahuila</v>
          </cell>
          <cell r="B33">
            <v>5.2521687084930004</v>
          </cell>
        </row>
        <row r="34">
          <cell r="A34" t="str">
            <v>Guerrero</v>
          </cell>
          <cell r="B34">
            <v>6.1195857550010002</v>
          </cell>
        </row>
        <row r="35">
          <cell r="A35" t="str">
            <v>Campeche</v>
          </cell>
          <cell r="B35">
            <v>8.9652455821599997</v>
          </cell>
        </row>
        <row r="36">
          <cell r="A36" t="str">
            <v>Querétaro</v>
          </cell>
          <cell r="B36">
            <v>10.920202922592001</v>
          </cell>
        </row>
        <row r="37">
          <cell r="A37" t="str">
            <v>Tabasco</v>
          </cell>
          <cell r="B37">
            <v>27.892324191817998</v>
          </cell>
        </row>
        <row r="38">
          <cell r="A38" t="str">
            <v>Oaxaca</v>
          </cell>
          <cell r="B38">
            <v>83.839536178979998</v>
          </cell>
        </row>
      </sheetData>
      <sheetData sheetId="5">
        <row r="5">
          <cell r="C5" t="str">
            <v>Variación</v>
          </cell>
          <cell r="D5" t="str">
            <v>Variación promedio</v>
          </cell>
        </row>
        <row r="6">
          <cell r="A6" t="str">
            <v>2013</v>
          </cell>
          <cell r="B6" t="str">
            <v>ENE</v>
          </cell>
          <cell r="C6">
            <v>4.3487030115919998</v>
          </cell>
          <cell r="D6">
            <v>5.2029711583640799</v>
          </cell>
        </row>
        <row r="7">
          <cell r="A7" t="str">
            <v/>
          </cell>
          <cell r="B7" t="str">
            <v>FEB</v>
          </cell>
          <cell r="C7">
            <v>7.6582664883000001E-2</v>
          </cell>
          <cell r="D7">
            <v>4.7128736738765804</v>
          </cell>
        </row>
        <row r="8">
          <cell r="A8" t="str">
            <v/>
          </cell>
          <cell r="B8" t="str">
            <v>MAR</v>
          </cell>
          <cell r="C8">
            <v>-5.3108538625669999</v>
          </cell>
          <cell r="D8">
            <v>3.6913361160450799</v>
          </cell>
        </row>
        <row r="9">
          <cell r="A9" t="str">
            <v/>
          </cell>
          <cell r="B9" t="str">
            <v>ABR</v>
          </cell>
          <cell r="C9">
            <v>9.7671918075280004</v>
          </cell>
          <cell r="D9">
            <v>4.2851389770037498</v>
          </cell>
        </row>
        <row r="10">
          <cell r="A10" t="str">
            <v/>
          </cell>
          <cell r="B10" t="str">
            <v>MAY</v>
          </cell>
          <cell r="C10">
            <v>-0.25058589442700002</v>
          </cell>
          <cell r="D10">
            <v>3.5708749842538299</v>
          </cell>
        </row>
        <row r="11">
          <cell r="A11" t="str">
            <v/>
          </cell>
          <cell r="B11" t="str">
            <v>JUN</v>
          </cell>
          <cell r="C11">
            <v>0.414110519191</v>
          </cell>
          <cell r="D11">
            <v>2.9636353836363298</v>
          </cell>
        </row>
        <row r="12">
          <cell r="A12" t="str">
            <v/>
          </cell>
          <cell r="B12" t="str">
            <v>JUL</v>
          </cell>
          <cell r="C12">
            <v>8.5280127490620004</v>
          </cell>
          <cell r="D12">
            <v>2.9194842686857498</v>
          </cell>
        </row>
        <row r="13">
          <cell r="A13" t="str">
            <v/>
          </cell>
          <cell r="B13" t="str">
            <v>AGO</v>
          </cell>
          <cell r="C13">
            <v>9.3677059504359992</v>
          </cell>
          <cell r="D13">
            <v>3.4001024248570801</v>
          </cell>
        </row>
        <row r="14">
          <cell r="A14" t="str">
            <v/>
          </cell>
          <cell r="B14" t="str">
            <v>SEP</v>
          </cell>
          <cell r="C14">
            <v>8.7004190928170004</v>
          </cell>
          <cell r="D14">
            <v>4.0922893705383299</v>
          </cell>
        </row>
        <row r="15">
          <cell r="A15" t="str">
            <v/>
          </cell>
          <cell r="B15" t="str">
            <v>OCT</v>
          </cell>
          <cell r="C15">
            <v>10.349312481681</v>
          </cell>
          <cell r="D15">
            <v>4.4625152884427504</v>
          </cell>
        </row>
        <row r="16">
          <cell r="A16" t="str">
            <v/>
          </cell>
          <cell r="B16" t="str">
            <v>NOV</v>
          </cell>
          <cell r="C16">
            <v>8.4345489087800001</v>
          </cell>
          <cell r="D16">
            <v>4.8844700593845802</v>
          </cell>
        </row>
        <row r="17">
          <cell r="A17" t="str">
            <v/>
          </cell>
          <cell r="B17" t="str">
            <v>DIC</v>
          </cell>
          <cell r="C17">
            <v>7.3453727455460003</v>
          </cell>
          <cell r="D17">
            <v>5.1475433478768302</v>
          </cell>
        </row>
        <row r="18">
          <cell r="A18" t="str">
            <v>2014</v>
          </cell>
          <cell r="B18" t="str">
            <v>ENE</v>
          </cell>
          <cell r="C18">
            <v>12.680306041659</v>
          </cell>
          <cell r="D18">
            <v>5.8418436003824201</v>
          </cell>
        </row>
        <row r="19">
          <cell r="A19" t="str">
            <v/>
          </cell>
          <cell r="B19" t="str">
            <v>FEB</v>
          </cell>
          <cell r="C19">
            <v>10.473254192744999</v>
          </cell>
          <cell r="D19">
            <v>6.7082328943709202</v>
          </cell>
        </row>
        <row r="20">
          <cell r="A20" t="str">
            <v/>
          </cell>
          <cell r="B20" t="str">
            <v>MAR</v>
          </cell>
          <cell r="C20">
            <v>17.077385479703999</v>
          </cell>
          <cell r="D20">
            <v>8.5739195062268294</v>
          </cell>
        </row>
        <row r="21">
          <cell r="A21" t="str">
            <v/>
          </cell>
          <cell r="B21" t="str">
            <v>ABR</v>
          </cell>
          <cell r="C21">
            <v>10.079548218317001</v>
          </cell>
          <cell r="D21">
            <v>8.5999492071259205</v>
          </cell>
        </row>
        <row r="22">
          <cell r="A22" t="str">
            <v/>
          </cell>
          <cell r="B22" t="str">
            <v>MAY</v>
          </cell>
          <cell r="C22">
            <v>19.197242984430002</v>
          </cell>
          <cell r="D22">
            <v>10.220601613697299</v>
          </cell>
        </row>
        <row r="23">
          <cell r="A23" t="str">
            <v/>
          </cell>
          <cell r="B23" t="str">
            <v>JUN</v>
          </cell>
          <cell r="C23">
            <v>14.834136043873</v>
          </cell>
          <cell r="D23">
            <v>11.4222704074208</v>
          </cell>
        </row>
        <row r="24">
          <cell r="A24" t="str">
            <v/>
          </cell>
          <cell r="B24" t="str">
            <v>JUL</v>
          </cell>
          <cell r="C24">
            <v>12.099187700177</v>
          </cell>
          <cell r="D24">
            <v>11.7198683200138</v>
          </cell>
        </row>
        <row r="25">
          <cell r="A25" t="str">
            <v/>
          </cell>
          <cell r="B25" t="str">
            <v>AGO</v>
          </cell>
          <cell r="C25">
            <v>7.1975577726460003</v>
          </cell>
          <cell r="D25">
            <v>11.5390226385313</v>
          </cell>
        </row>
        <row r="26">
          <cell r="A26" t="str">
            <v/>
          </cell>
          <cell r="B26" t="str">
            <v>SEP</v>
          </cell>
          <cell r="C26">
            <v>15.484533073288</v>
          </cell>
          <cell r="D26">
            <v>12.1043654702372</v>
          </cell>
        </row>
        <row r="27">
          <cell r="A27" t="str">
            <v/>
          </cell>
          <cell r="B27" t="str">
            <v>OCT</v>
          </cell>
          <cell r="C27">
            <v>9.2239745198709997</v>
          </cell>
          <cell r="D27">
            <v>12.010587306752999</v>
          </cell>
        </row>
        <row r="28">
          <cell r="A28" t="str">
            <v/>
          </cell>
          <cell r="B28" t="str">
            <v>NOV</v>
          </cell>
          <cell r="C28">
            <v>10.835509286597</v>
          </cell>
          <cell r="D28">
            <v>12.2106673382377</v>
          </cell>
        </row>
        <row r="29">
          <cell r="A29" t="str">
            <v/>
          </cell>
          <cell r="B29" t="str">
            <v>DIC</v>
          </cell>
          <cell r="C29">
            <v>15.346389089086999</v>
          </cell>
          <cell r="D29">
            <v>12.877418700199501</v>
          </cell>
        </row>
        <row r="30">
          <cell r="A30" t="str">
            <v>2015</v>
          </cell>
          <cell r="B30" t="str">
            <v>ENE</v>
          </cell>
          <cell r="C30">
            <v>12.579759439946001</v>
          </cell>
          <cell r="D30">
            <v>12.869039816723401</v>
          </cell>
        </row>
        <row r="31">
          <cell r="A31" t="str">
            <v/>
          </cell>
          <cell r="B31" t="str">
            <v>FEB</v>
          </cell>
          <cell r="C31">
            <v>12.338001040810999</v>
          </cell>
          <cell r="D31">
            <v>13.0244353873956</v>
          </cell>
        </row>
        <row r="32">
          <cell r="A32" t="str">
            <v/>
          </cell>
          <cell r="B32" t="str">
            <v>MAR</v>
          </cell>
          <cell r="C32">
            <v>6.0902314335070002</v>
          </cell>
          <cell r="D32">
            <v>12.108839216879201</v>
          </cell>
        </row>
        <row r="33">
          <cell r="A33" t="str">
            <v/>
          </cell>
          <cell r="B33" t="str">
            <v>ABR</v>
          </cell>
          <cell r="C33">
            <v>3.9896813990990001</v>
          </cell>
          <cell r="D33">
            <v>11.601350315277701</v>
          </cell>
        </row>
        <row r="34">
          <cell r="A34" t="str">
            <v/>
          </cell>
          <cell r="B34" t="str">
            <v>MAY</v>
          </cell>
          <cell r="C34">
            <v>0.95887061968300003</v>
          </cell>
          <cell r="D34">
            <v>10.0814859515487</v>
          </cell>
        </row>
        <row r="35">
          <cell r="A35" t="str">
            <v/>
          </cell>
          <cell r="B35" t="str">
            <v>JUN</v>
          </cell>
          <cell r="C35">
            <v>3.5019817379179998</v>
          </cell>
          <cell r="D35">
            <v>9.1371397593858301</v>
          </cell>
        </row>
        <row r="36">
          <cell r="A36" t="str">
            <v/>
          </cell>
          <cell r="B36" t="str">
            <v>JUL</v>
          </cell>
          <cell r="C36">
            <v>4.3465300625790002</v>
          </cell>
          <cell r="D36">
            <v>8.4910849562526707</v>
          </cell>
        </row>
        <row r="37">
          <cell r="A37" t="str">
            <v/>
          </cell>
          <cell r="B37" t="str">
            <v>AGO</v>
          </cell>
          <cell r="C37">
            <v>3.3935577844520002</v>
          </cell>
          <cell r="D37">
            <v>8.1740849572365004</v>
          </cell>
        </row>
        <row r="38">
          <cell r="A38" t="str">
            <v/>
          </cell>
          <cell r="B38" t="str">
            <v>SEP</v>
          </cell>
          <cell r="C38">
            <v>2.570206030909</v>
          </cell>
          <cell r="D38">
            <v>7.0978910370382504</v>
          </cell>
        </row>
        <row r="39">
          <cell r="A39" t="str">
            <v/>
          </cell>
          <cell r="B39" t="str">
            <v>OCT</v>
          </cell>
          <cell r="C39">
            <v>1.2494437712590001</v>
          </cell>
          <cell r="D39">
            <v>6.4333468079872498</v>
          </cell>
        </row>
        <row r="40">
          <cell r="A40" t="str">
            <v/>
          </cell>
          <cell r="B40" t="str">
            <v>NOV</v>
          </cell>
          <cell r="C40">
            <v>1.087734873564</v>
          </cell>
          <cell r="D40">
            <v>5.6210322735678302</v>
          </cell>
        </row>
        <row r="41">
          <cell r="A41" t="str">
            <v/>
          </cell>
          <cell r="B41" t="str">
            <v>DIC</v>
          </cell>
          <cell r="C41">
            <v>3.7344238486369998</v>
          </cell>
          <cell r="D41">
            <v>4.6533685035303298</v>
          </cell>
        </row>
        <row r="42">
          <cell r="A42" t="str">
            <v>2016</v>
          </cell>
          <cell r="B42" t="str">
            <v>ENE</v>
          </cell>
          <cell r="C42">
            <v>-1.5738654989509999</v>
          </cell>
          <cell r="D42">
            <v>3.4738997586222502</v>
          </cell>
        </row>
        <row r="43">
          <cell r="A43" t="str">
            <v/>
          </cell>
          <cell r="B43" t="str">
            <v>FEB</v>
          </cell>
          <cell r="C43">
            <v>1.6695131282539999</v>
          </cell>
          <cell r="D43">
            <v>2.5848590992424998</v>
          </cell>
        </row>
        <row r="44">
          <cell r="A44" t="str">
            <v/>
          </cell>
          <cell r="B44" t="str">
            <v>MAR</v>
          </cell>
          <cell r="C44">
            <v>0.23010540920799999</v>
          </cell>
          <cell r="D44">
            <v>2.0965152638842501</v>
          </cell>
        </row>
        <row r="45">
          <cell r="A45" t="str">
            <v/>
          </cell>
          <cell r="B45" t="str">
            <v>ABR</v>
          </cell>
          <cell r="C45">
            <v>5.4652119319960004</v>
          </cell>
          <cell r="D45">
            <v>2.2194761416256701</v>
          </cell>
        </row>
        <row r="46">
          <cell r="A46" t="str">
            <v/>
          </cell>
          <cell r="B46" t="str">
            <v>MAY</v>
          </cell>
          <cell r="C46">
            <v>1.111378291748</v>
          </cell>
          <cell r="D46">
            <v>2.2321851142977498</v>
          </cell>
        </row>
        <row r="47">
          <cell r="A47" t="str">
            <v/>
          </cell>
          <cell r="B47" t="str">
            <v>JUN</v>
          </cell>
          <cell r="C47">
            <v>2.4527730429560002</v>
          </cell>
          <cell r="D47">
            <v>2.14475105638425</v>
          </cell>
        </row>
        <row r="48">
          <cell r="A48" t="str">
            <v/>
          </cell>
          <cell r="B48" t="str">
            <v>JUL</v>
          </cell>
          <cell r="C48">
            <v>-1.7358286718210001</v>
          </cell>
          <cell r="D48">
            <v>1.63788782851758</v>
          </cell>
        </row>
        <row r="49">
          <cell r="A49" t="str">
            <v/>
          </cell>
          <cell r="B49" t="str">
            <v>AGO</v>
          </cell>
          <cell r="C49">
            <v>2.2416878357560002</v>
          </cell>
          <cell r="D49">
            <v>1.5418986661262499</v>
          </cell>
        </row>
        <row r="50">
          <cell r="A50" t="str">
            <v/>
          </cell>
          <cell r="B50" t="str">
            <v>SEP</v>
          </cell>
          <cell r="C50">
            <v>-1.3006739395589999</v>
          </cell>
          <cell r="D50">
            <v>1.21932533525392</v>
          </cell>
        </row>
        <row r="51">
          <cell r="A51" t="str">
            <v/>
          </cell>
          <cell r="B51" t="str">
            <v>OCT</v>
          </cell>
          <cell r="C51">
            <v>-4.9677662024230003</v>
          </cell>
          <cell r="D51">
            <v>0.70122450411375004</v>
          </cell>
        </row>
        <row r="52">
          <cell r="A52" t="str">
            <v/>
          </cell>
          <cell r="B52" t="str">
            <v>NOV</v>
          </cell>
          <cell r="C52">
            <v>-2.988221285471</v>
          </cell>
          <cell r="D52">
            <v>0.361561490860833</v>
          </cell>
        </row>
        <row r="53">
          <cell r="A53" t="str">
            <v/>
          </cell>
          <cell r="B53" t="str">
            <v>DIC</v>
          </cell>
          <cell r="C53">
            <v>-3.4848418140419999</v>
          </cell>
          <cell r="D53">
            <v>-0.240043981029083</v>
          </cell>
        </row>
        <row r="54">
          <cell r="A54" t="str">
            <v>2017</v>
          </cell>
          <cell r="B54" t="str">
            <v>ENE</v>
          </cell>
          <cell r="C54">
            <v>-2.5298799266069998</v>
          </cell>
          <cell r="D54">
            <v>-0.31971185000041702</v>
          </cell>
        </row>
        <row r="55">
          <cell r="A55" t="str">
            <v/>
          </cell>
          <cell r="B55" t="str">
            <v>FEB</v>
          </cell>
          <cell r="C55">
            <v>-1.157186566452</v>
          </cell>
          <cell r="D55">
            <v>-0.55527015789258305</v>
          </cell>
        </row>
        <row r="56">
          <cell r="A56" t="str">
            <v/>
          </cell>
          <cell r="B56" t="str">
            <v>MAR</v>
          </cell>
          <cell r="C56">
            <v>6.9683654010130001</v>
          </cell>
          <cell r="D56">
            <v>6.2515080911667402E-3</v>
          </cell>
        </row>
        <row r="57">
          <cell r="A57" t="str">
            <v/>
          </cell>
          <cell r="B57" t="str">
            <v>ABR</v>
          </cell>
          <cell r="C57">
            <v>-4.3191117300949999</v>
          </cell>
          <cell r="D57">
            <v>-0.80910879708308303</v>
          </cell>
        </row>
        <row r="58">
          <cell r="A58" t="str">
            <v/>
          </cell>
          <cell r="B58" t="str">
            <v>MAY</v>
          </cell>
          <cell r="C58">
            <v>4.2380905961649997</v>
          </cell>
          <cell r="D58">
            <v>-0.54854943838166703</v>
          </cell>
        </row>
        <row r="59">
          <cell r="A59" t="str">
            <v/>
          </cell>
          <cell r="B59" t="str">
            <v>JUN</v>
          </cell>
          <cell r="C59">
            <v>5.4636859192429998</v>
          </cell>
          <cell r="D59">
            <v>-0.29764003202441702</v>
          </cell>
        </row>
        <row r="60">
          <cell r="A60" t="str">
            <v/>
          </cell>
          <cell r="B60" t="str">
            <v>JUL</v>
          </cell>
          <cell r="C60">
            <v>1.5273909852259999</v>
          </cell>
          <cell r="D60">
            <v>-2.5705060603833301E-2</v>
          </cell>
        </row>
        <row r="61">
          <cell r="A61" t="str">
            <v/>
          </cell>
          <cell r="B61" t="str">
            <v>AGO</v>
          </cell>
          <cell r="C61">
            <v>2.6932640655109998</v>
          </cell>
          <cell r="D61">
            <v>1.1926291875750001E-2</v>
          </cell>
        </row>
        <row r="62">
          <cell r="A62" t="str">
            <v/>
          </cell>
          <cell r="B62" t="str">
            <v>SEP</v>
          </cell>
          <cell r="C62">
            <v>0.181208587384</v>
          </cell>
          <cell r="D62">
            <v>0.13541650245433301</v>
          </cell>
        </row>
        <row r="63">
          <cell r="A63" t="str">
            <v/>
          </cell>
          <cell r="B63" t="str">
            <v>OCT</v>
          </cell>
          <cell r="C63">
            <v>1.267641743128</v>
          </cell>
          <cell r="D63">
            <v>0.65503383125025005</v>
          </cell>
        </row>
        <row r="64">
          <cell r="A64" t="str">
            <v/>
          </cell>
          <cell r="B64" t="str">
            <v>NOV</v>
          </cell>
          <cell r="C64">
            <v>0.98409371659199996</v>
          </cell>
          <cell r="D64">
            <v>0.98606008142216695</v>
          </cell>
        </row>
        <row r="65">
          <cell r="A65" t="str">
            <v/>
          </cell>
          <cell r="B65" t="str">
            <v>DIC</v>
          </cell>
          <cell r="C65">
            <v>2.1471746307820001</v>
          </cell>
          <cell r="D65">
            <v>1.4553947851575</v>
          </cell>
        </row>
        <row r="66">
          <cell r="A66" t="str">
            <v>2018</v>
          </cell>
          <cell r="B66" t="str">
            <v>ENE</v>
          </cell>
          <cell r="C66">
            <v>5.5887659521910003</v>
          </cell>
          <cell r="D66">
            <v>2.1319486083906698</v>
          </cell>
        </row>
        <row r="67">
          <cell r="A67" t="str">
            <v/>
          </cell>
          <cell r="B67" t="str">
            <v>FEB</v>
          </cell>
          <cell r="C67">
            <v>3.5435873085780001</v>
          </cell>
          <cell r="D67">
            <v>2.5236797646431701</v>
          </cell>
        </row>
        <row r="68">
          <cell r="A68" t="str">
            <v/>
          </cell>
          <cell r="B68" t="str">
            <v>MAR</v>
          </cell>
          <cell r="C68">
            <v>-1.2426325072990001</v>
          </cell>
          <cell r="D68">
            <v>1.8394299389505</v>
          </cell>
        </row>
        <row r="69">
          <cell r="A69" t="str">
            <v/>
          </cell>
          <cell r="B69" t="str">
            <v>ABR</v>
          </cell>
          <cell r="C69">
            <v>8.1366238901679999</v>
          </cell>
          <cell r="D69">
            <v>2.8774079073057499</v>
          </cell>
        </row>
        <row r="70">
          <cell r="A70" t="str">
            <v/>
          </cell>
          <cell r="B70" t="str">
            <v>MAY</v>
          </cell>
          <cell r="C70">
            <v>2.6076118314240002</v>
          </cell>
          <cell r="D70">
            <v>2.7415346769106699</v>
          </cell>
        </row>
        <row r="71">
          <cell r="A71" t="str">
            <v/>
          </cell>
          <cell r="B71" t="str">
            <v>JUN</v>
          </cell>
          <cell r="C71">
            <v>1.9203482929469999</v>
          </cell>
          <cell r="D71">
            <v>2.446256541386</v>
          </cell>
        </row>
        <row r="72">
          <cell r="A72" t="str">
            <v/>
          </cell>
          <cell r="B72" t="str">
            <v>JUL</v>
          </cell>
          <cell r="C72">
            <v>2.9982546931980001</v>
          </cell>
          <cell r="D72">
            <v>2.56882851705033</v>
          </cell>
        </row>
        <row r="73">
          <cell r="A73" t="str">
            <v/>
          </cell>
          <cell r="B73" t="str">
            <v>AGO</v>
          </cell>
          <cell r="C73">
            <v>3.8494768891889999</v>
          </cell>
          <cell r="D73">
            <v>2.6651795856901699</v>
          </cell>
        </row>
        <row r="74">
          <cell r="A74" t="str">
            <v/>
          </cell>
          <cell r="B74" t="str">
            <v>SEP</v>
          </cell>
          <cell r="C74">
            <v>1.614512839034</v>
          </cell>
          <cell r="D74">
            <v>2.7846216066610001</v>
          </cell>
        </row>
        <row r="75">
          <cell r="A75" t="str">
            <v/>
          </cell>
          <cell r="B75" t="str">
            <v>OCT</v>
          </cell>
          <cell r="C75">
            <v>4.5580379523410004</v>
          </cell>
          <cell r="D75">
            <v>3.0588212907620802</v>
          </cell>
        </row>
        <row r="76">
          <cell r="A76" t="str">
            <v/>
          </cell>
          <cell r="B76" t="str">
            <v>NOV</v>
          </cell>
          <cell r="C76">
            <v>0.72265866940900003</v>
          </cell>
          <cell r="D76">
            <v>3.03703503683017</v>
          </cell>
        </row>
        <row r="77">
          <cell r="A77" t="str">
            <v/>
          </cell>
          <cell r="B77" t="str">
            <v>DIC</v>
          </cell>
          <cell r="C77">
            <v>-7.5721453603680002</v>
          </cell>
          <cell r="D77">
            <v>2.2270917042343301</v>
          </cell>
        </row>
        <row r="78">
          <cell r="A78" t="str">
            <v>2019</v>
          </cell>
          <cell r="B78" t="str">
            <v>ENE</v>
          </cell>
          <cell r="C78">
            <v>-5.0513538577999997</v>
          </cell>
          <cell r="D78">
            <v>1.34041505340175</v>
          </cell>
        </row>
        <row r="79">
          <cell r="A79" t="str">
            <v/>
          </cell>
          <cell r="B79" t="str">
            <v>FEB</v>
          </cell>
          <cell r="C79">
            <v>-0.69676986880000003</v>
          </cell>
          <cell r="D79">
            <v>0.98705195528691703</v>
          </cell>
        </row>
        <row r="80">
          <cell r="A80" t="str">
            <v/>
          </cell>
          <cell r="B80" t="str">
            <v>MAR</v>
          </cell>
          <cell r="C80">
            <v>4.85179044778</v>
          </cell>
          <cell r="D80">
            <v>1.49492053487683</v>
          </cell>
        </row>
        <row r="81">
          <cell r="A81" t="str">
            <v/>
          </cell>
          <cell r="B81" t="str">
            <v>ABR</v>
          </cell>
          <cell r="C81">
            <v>1.9652816050049999</v>
          </cell>
          <cell r="D81">
            <v>0.98064201111325</v>
          </cell>
        </row>
        <row r="82">
          <cell r="A82" t="str">
            <v/>
          </cell>
          <cell r="B82" t="str">
            <v>MAY</v>
          </cell>
          <cell r="C82">
            <v>4.2528657534779999</v>
          </cell>
          <cell r="D82">
            <v>1.1177465046177499</v>
          </cell>
        </row>
        <row r="83">
          <cell r="A83" t="str">
            <v/>
          </cell>
          <cell r="B83" t="str">
            <v>JUN</v>
          </cell>
          <cell r="C83">
            <v>0.26740488785799998</v>
          </cell>
          <cell r="D83">
            <v>0.98000122086033303</v>
          </cell>
        </row>
        <row r="84">
          <cell r="A84" t="str">
            <v/>
          </cell>
          <cell r="B84" t="str">
            <v>JUL</v>
          </cell>
          <cell r="C84">
            <v>2.672903853702</v>
          </cell>
          <cell r="D84">
            <v>0.95288865090233299</v>
          </cell>
        </row>
        <row r="85">
          <cell r="A85" t="str">
            <v/>
          </cell>
          <cell r="B85" t="str">
            <v>AGO</v>
          </cell>
          <cell r="C85">
            <v>0.793382519733</v>
          </cell>
          <cell r="D85">
            <v>0.69821412011433304</v>
          </cell>
        </row>
        <row r="86">
          <cell r="A86" t="str">
            <v/>
          </cell>
          <cell r="B86" t="str">
            <v>SEP</v>
          </cell>
          <cell r="C86">
            <v>2.9897275165839998</v>
          </cell>
          <cell r="D86">
            <v>0.81281534324350002</v>
          </cell>
        </row>
        <row r="87">
          <cell r="A87" t="str">
            <v/>
          </cell>
          <cell r="B87" t="str">
            <v>OCT</v>
          </cell>
          <cell r="C87">
            <v>0.92041310814599997</v>
          </cell>
          <cell r="D87">
            <v>0.509679939560583</v>
          </cell>
        </row>
        <row r="88">
          <cell r="A88" t="str">
            <v/>
          </cell>
          <cell r="B88" t="str">
            <v>NOV</v>
          </cell>
          <cell r="C88">
            <v>2.9662704489360001</v>
          </cell>
          <cell r="D88">
            <v>0.69664758785449998</v>
          </cell>
        </row>
        <row r="89">
          <cell r="A89" t="str">
            <v/>
          </cell>
          <cell r="B89" t="str">
            <v>DIC</v>
          </cell>
          <cell r="C89">
            <v>6.4082799540700002</v>
          </cell>
          <cell r="D89">
            <v>1.8616830307243299</v>
          </cell>
        </row>
        <row r="90">
          <cell r="A90" t="str">
            <v>2020</v>
          </cell>
          <cell r="B90" t="str">
            <v>ENE</v>
          </cell>
          <cell r="C90">
            <v>8.0890825542E-2</v>
          </cell>
          <cell r="D90">
            <v>2.2893700876695</v>
          </cell>
        </row>
        <row r="91">
          <cell r="A91" t="str">
            <v/>
          </cell>
          <cell r="B91" t="str">
            <v>FEB</v>
          </cell>
          <cell r="C91">
            <v>-3.0964322631950001</v>
          </cell>
          <cell r="D91">
            <v>2.0893982214699198</v>
          </cell>
        </row>
        <row r="92">
          <cell r="A92" t="str">
            <v/>
          </cell>
          <cell r="B92" t="str">
            <v>MAR</v>
          </cell>
          <cell r="C92">
            <v>-6.3259482579919997</v>
          </cell>
          <cell r="D92">
            <v>1.1579199959889199</v>
          </cell>
        </row>
        <row r="93">
          <cell r="A93" t="str">
            <v/>
          </cell>
          <cell r="B93" t="str">
            <v>ABR</v>
          </cell>
          <cell r="C93">
            <v>-25.914185188264</v>
          </cell>
          <cell r="D93">
            <v>-1.16536890345017</v>
          </cell>
        </row>
        <row r="94">
          <cell r="A94" t="str">
            <v/>
          </cell>
          <cell r="B94" t="str">
            <v>MAY</v>
          </cell>
          <cell r="C94">
            <v>-26.136705902117999</v>
          </cell>
          <cell r="D94">
            <v>-3.69783320808317</v>
          </cell>
        </row>
        <row r="95">
          <cell r="A95" t="str">
            <v/>
          </cell>
          <cell r="B95" t="str">
            <v>JUN</v>
          </cell>
          <cell r="C95">
            <v>-15.338098920145001</v>
          </cell>
          <cell r="D95">
            <v>-4.99829185875008</v>
          </cell>
        </row>
        <row r="96">
          <cell r="A96" t="str">
            <v/>
          </cell>
          <cell r="B96" t="str">
            <v>JUL</v>
          </cell>
          <cell r="C96">
            <v>-5.8945519230060004</v>
          </cell>
          <cell r="D96">
            <v>-5.7122465068090804</v>
          </cell>
        </row>
        <row r="97">
          <cell r="A97" t="str">
            <v/>
          </cell>
          <cell r="B97" t="str">
            <v>AGO</v>
          </cell>
          <cell r="C97">
            <v>-10.593888816277</v>
          </cell>
          <cell r="D97">
            <v>-6.6611857848099199</v>
          </cell>
        </row>
        <row r="98">
          <cell r="A98" t="str">
            <v/>
          </cell>
          <cell r="B98" t="str">
            <v>SEP</v>
          </cell>
          <cell r="C98">
            <v>-6.0034671041890002</v>
          </cell>
          <cell r="D98">
            <v>-7.4106186698743297</v>
          </cell>
        </row>
        <row r="99">
          <cell r="A99" t="str">
            <v/>
          </cell>
          <cell r="B99" t="str">
            <v>OCT</v>
          </cell>
          <cell r="C99">
            <v>-5.6042285703930004</v>
          </cell>
          <cell r="D99">
            <v>-7.9543388097525796</v>
          </cell>
        </row>
        <row r="100">
          <cell r="A100" t="str">
            <v/>
          </cell>
          <cell r="B100" t="str">
            <v>NOV</v>
          </cell>
          <cell r="C100">
            <v>-6.4654474568189997</v>
          </cell>
          <cell r="D100">
            <v>-8.7403153018988302</v>
          </cell>
        </row>
      </sheetData>
      <sheetData sheetId="6">
        <row r="6">
          <cell r="A6" t="str">
            <v>Hidalgo</v>
          </cell>
          <cell r="B6">
            <v>-24.697081877075</v>
          </cell>
        </row>
        <row r="7">
          <cell r="A7" t="str">
            <v>Quintana Roo</v>
          </cell>
          <cell r="B7">
            <v>-12.293263225373</v>
          </cell>
        </row>
        <row r="8">
          <cell r="A8" t="str">
            <v>Chiapas</v>
          </cell>
          <cell r="B8">
            <v>-11.776564571023</v>
          </cell>
        </row>
        <row r="9">
          <cell r="A9" t="str">
            <v>Veracruz</v>
          </cell>
          <cell r="B9">
            <v>-11.619830722007</v>
          </cell>
        </row>
        <row r="10">
          <cell r="A10" t="str">
            <v>Ciudad de México</v>
          </cell>
          <cell r="B10">
            <v>-10.227257860059</v>
          </cell>
        </row>
        <row r="11">
          <cell r="A11" t="str">
            <v>Colima</v>
          </cell>
          <cell r="B11">
            <v>-8.1141181652109999</v>
          </cell>
        </row>
        <row r="12">
          <cell r="A12" t="str">
            <v>Morelos</v>
          </cell>
          <cell r="B12">
            <v>-7.1709796789049998</v>
          </cell>
        </row>
        <row r="13">
          <cell r="A13" t="str">
            <v>Tabasco</v>
          </cell>
          <cell r="B13">
            <v>-6.775941695058</v>
          </cell>
        </row>
        <row r="14">
          <cell r="A14" t="str">
            <v>Jalisco</v>
          </cell>
          <cell r="B14">
            <v>-6.4654474568189997</v>
          </cell>
        </row>
        <row r="15">
          <cell r="A15" t="str">
            <v>Coahuila</v>
          </cell>
          <cell r="B15">
            <v>-6.4073751974449999</v>
          </cell>
        </row>
        <row r="16">
          <cell r="A16" t="str">
            <v>Yucatán</v>
          </cell>
          <cell r="B16">
            <v>-6.3712510286260002</v>
          </cell>
        </row>
        <row r="17">
          <cell r="A17" t="str">
            <v>Guerrero</v>
          </cell>
          <cell r="B17">
            <v>-5.2735834138320001</v>
          </cell>
        </row>
        <row r="18">
          <cell r="A18" t="str">
            <v>Puebla</v>
          </cell>
          <cell r="B18">
            <v>-4.8168636661260003</v>
          </cell>
        </row>
        <row r="19">
          <cell r="A19" t="str">
            <v>Tlaxcala</v>
          </cell>
          <cell r="B19">
            <v>-4.4140895636139996</v>
          </cell>
        </row>
        <row r="20">
          <cell r="A20" t="str">
            <v>Sinaloa</v>
          </cell>
          <cell r="B20">
            <v>-4.199930742676</v>
          </cell>
        </row>
        <row r="21">
          <cell r="A21" t="str">
            <v>Querétaro</v>
          </cell>
          <cell r="B21">
            <v>-3.7984228636489998</v>
          </cell>
        </row>
        <row r="22">
          <cell r="A22" t="str">
            <v>Baja California Sur</v>
          </cell>
          <cell r="B22">
            <v>-3.7286109265520002</v>
          </cell>
        </row>
        <row r="23">
          <cell r="A23" t="str">
            <v>Guanajuato</v>
          </cell>
          <cell r="B23">
            <v>-3.3049783494380001</v>
          </cell>
        </row>
        <row r="24">
          <cell r="A24" t="str">
            <v>Campeche</v>
          </cell>
          <cell r="B24">
            <v>-2.8918063354800001</v>
          </cell>
        </row>
        <row r="25">
          <cell r="A25" t="str">
            <v>Nacional</v>
          </cell>
          <cell r="B25">
            <v>-2.1411529703049998</v>
          </cell>
        </row>
        <row r="26">
          <cell r="A26" t="str">
            <v>Nayarit</v>
          </cell>
          <cell r="B26">
            <v>-1.987548794729</v>
          </cell>
        </row>
        <row r="27">
          <cell r="A27" t="str">
            <v>Zacatecas</v>
          </cell>
          <cell r="B27">
            <v>-1.5584342690990001</v>
          </cell>
        </row>
        <row r="28">
          <cell r="A28" t="str">
            <v>Estado de México</v>
          </cell>
          <cell r="B28">
            <v>-1.5046624247830001</v>
          </cell>
        </row>
        <row r="29">
          <cell r="A29" t="str">
            <v>San Luis Potosí</v>
          </cell>
          <cell r="B29">
            <v>-0.11520033867399999</v>
          </cell>
        </row>
        <row r="30">
          <cell r="A30" t="str">
            <v>Durango</v>
          </cell>
          <cell r="B30">
            <v>0.50375948351900002</v>
          </cell>
        </row>
        <row r="31">
          <cell r="A31" t="str">
            <v>Tamaulipas</v>
          </cell>
          <cell r="B31">
            <v>0.54004273030500005</v>
          </cell>
        </row>
        <row r="32">
          <cell r="A32" t="str">
            <v>Nuevo León</v>
          </cell>
          <cell r="B32">
            <v>0.96322395263299998</v>
          </cell>
        </row>
        <row r="33">
          <cell r="A33" t="str">
            <v>Oaxaca</v>
          </cell>
          <cell r="B33">
            <v>3.8756263936590001</v>
          </cell>
        </row>
        <row r="34">
          <cell r="A34" t="str">
            <v>Chihuahua</v>
          </cell>
          <cell r="B34">
            <v>7.1956534298500001</v>
          </cell>
        </row>
        <row r="35">
          <cell r="A35" t="str">
            <v>Aguascalientes</v>
          </cell>
          <cell r="B35">
            <v>8.0856883173469996</v>
          </cell>
        </row>
        <row r="36">
          <cell r="A36" t="str">
            <v>Baja California</v>
          </cell>
          <cell r="B36">
            <v>10.159310881022</v>
          </cell>
        </row>
        <row r="37">
          <cell r="A37" t="str">
            <v>Sonora</v>
          </cell>
          <cell r="B37">
            <v>10.513366513362</v>
          </cell>
        </row>
        <row r="38">
          <cell r="A38" t="str">
            <v>Michoacán</v>
          </cell>
          <cell r="B38">
            <v>10.704669445072</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IIEG">
    <a:dk1>
      <a:sysClr val="windowText" lastClr="000000"/>
    </a:dk1>
    <a:lt1>
      <a:sysClr val="window" lastClr="FFFFFF"/>
    </a:lt1>
    <a:dk2>
      <a:srgbClr val="7F7F7F"/>
    </a:dk2>
    <a:lt2>
      <a:srgbClr val="EEECE1"/>
    </a:lt2>
    <a:accent1>
      <a:srgbClr val="FBBB27"/>
    </a:accent1>
    <a:accent2>
      <a:srgbClr val="7C848E"/>
    </a:accent2>
    <a:accent3>
      <a:srgbClr val="FAD496"/>
    </a:accent3>
    <a:accent4>
      <a:srgbClr val="BDCFD6"/>
    </a:accent4>
    <a:accent5>
      <a:srgbClr val="95682B"/>
    </a:accent5>
    <a:accent6>
      <a:srgbClr val="393D3F"/>
    </a:accent6>
    <a:hlink>
      <a:srgbClr val="004A98"/>
    </a:hlink>
    <a:folHlink>
      <a:srgbClr val="00953B"/>
    </a:folHlink>
  </a:clrScheme>
  <a:fontScheme name="Clásico de Offic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IIEG">
    <a:dk1>
      <a:sysClr val="windowText" lastClr="000000"/>
    </a:dk1>
    <a:lt1>
      <a:sysClr val="window" lastClr="FFFFFF"/>
    </a:lt1>
    <a:dk2>
      <a:srgbClr val="7F7F7F"/>
    </a:dk2>
    <a:lt2>
      <a:srgbClr val="EEECE1"/>
    </a:lt2>
    <a:accent1>
      <a:srgbClr val="FBBB27"/>
    </a:accent1>
    <a:accent2>
      <a:srgbClr val="7C848E"/>
    </a:accent2>
    <a:accent3>
      <a:srgbClr val="FAD496"/>
    </a:accent3>
    <a:accent4>
      <a:srgbClr val="BDCFD6"/>
    </a:accent4>
    <a:accent5>
      <a:srgbClr val="95682B"/>
    </a:accent5>
    <a:accent6>
      <a:srgbClr val="393D3F"/>
    </a:accent6>
    <a:hlink>
      <a:srgbClr val="004A98"/>
    </a:hlink>
    <a:folHlink>
      <a:srgbClr val="00953B"/>
    </a:folHlink>
  </a:clrScheme>
  <a:fontScheme name="Clásico de Offic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IIEG">
    <a:dk1>
      <a:sysClr val="windowText" lastClr="000000"/>
    </a:dk1>
    <a:lt1>
      <a:sysClr val="window" lastClr="FFFFFF"/>
    </a:lt1>
    <a:dk2>
      <a:srgbClr val="7F7F7F"/>
    </a:dk2>
    <a:lt2>
      <a:srgbClr val="EEECE1"/>
    </a:lt2>
    <a:accent1>
      <a:srgbClr val="FBBB27"/>
    </a:accent1>
    <a:accent2>
      <a:srgbClr val="7C848E"/>
    </a:accent2>
    <a:accent3>
      <a:srgbClr val="FAD496"/>
    </a:accent3>
    <a:accent4>
      <a:srgbClr val="BDCFD6"/>
    </a:accent4>
    <a:accent5>
      <a:srgbClr val="95682B"/>
    </a:accent5>
    <a:accent6>
      <a:srgbClr val="393D3F"/>
    </a:accent6>
    <a:hlink>
      <a:srgbClr val="004A98"/>
    </a:hlink>
    <a:folHlink>
      <a:srgbClr val="00953B"/>
    </a:folHlink>
  </a:clrScheme>
  <a:fontScheme name="Clásico de Offic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IIEG">
    <a:dk1>
      <a:sysClr val="windowText" lastClr="000000"/>
    </a:dk1>
    <a:lt1>
      <a:sysClr val="window" lastClr="FFFFFF"/>
    </a:lt1>
    <a:dk2>
      <a:srgbClr val="7F7F7F"/>
    </a:dk2>
    <a:lt2>
      <a:srgbClr val="EEECE1"/>
    </a:lt2>
    <a:accent1>
      <a:srgbClr val="FBBB27"/>
    </a:accent1>
    <a:accent2>
      <a:srgbClr val="7C848E"/>
    </a:accent2>
    <a:accent3>
      <a:srgbClr val="FAD496"/>
    </a:accent3>
    <a:accent4>
      <a:srgbClr val="BDCFD6"/>
    </a:accent4>
    <a:accent5>
      <a:srgbClr val="95682B"/>
    </a:accent5>
    <a:accent6>
      <a:srgbClr val="393D3F"/>
    </a:accent6>
    <a:hlink>
      <a:srgbClr val="004A98"/>
    </a:hlink>
    <a:folHlink>
      <a:srgbClr val="00953B"/>
    </a:folHlink>
  </a:clrScheme>
  <a:fontScheme name="Clásico de Offic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IIEG">
    <a:dk1>
      <a:sysClr val="windowText" lastClr="000000"/>
    </a:dk1>
    <a:lt1>
      <a:sysClr val="window" lastClr="FFFFFF"/>
    </a:lt1>
    <a:dk2>
      <a:srgbClr val="7F7F7F"/>
    </a:dk2>
    <a:lt2>
      <a:srgbClr val="EEECE1"/>
    </a:lt2>
    <a:accent1>
      <a:srgbClr val="FBBB27"/>
    </a:accent1>
    <a:accent2>
      <a:srgbClr val="7C848E"/>
    </a:accent2>
    <a:accent3>
      <a:srgbClr val="FAD496"/>
    </a:accent3>
    <a:accent4>
      <a:srgbClr val="BDCFD6"/>
    </a:accent4>
    <a:accent5>
      <a:srgbClr val="95682B"/>
    </a:accent5>
    <a:accent6>
      <a:srgbClr val="393D3F"/>
    </a:accent6>
    <a:hlink>
      <a:srgbClr val="004A98"/>
    </a:hlink>
    <a:folHlink>
      <a:srgbClr val="00953B"/>
    </a:folHlink>
  </a:clrScheme>
  <a:fontScheme name="Clásico de Offic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IIEG">
    <a:dk1>
      <a:sysClr val="windowText" lastClr="000000"/>
    </a:dk1>
    <a:lt1>
      <a:sysClr val="window" lastClr="FFFFFF"/>
    </a:lt1>
    <a:dk2>
      <a:srgbClr val="7F7F7F"/>
    </a:dk2>
    <a:lt2>
      <a:srgbClr val="EEECE1"/>
    </a:lt2>
    <a:accent1>
      <a:srgbClr val="FBBB27"/>
    </a:accent1>
    <a:accent2>
      <a:srgbClr val="7C848E"/>
    </a:accent2>
    <a:accent3>
      <a:srgbClr val="FAD496"/>
    </a:accent3>
    <a:accent4>
      <a:srgbClr val="BDCFD6"/>
    </a:accent4>
    <a:accent5>
      <a:srgbClr val="95682B"/>
    </a:accent5>
    <a:accent6>
      <a:srgbClr val="393D3F"/>
    </a:accent6>
    <a:hlink>
      <a:srgbClr val="004A98"/>
    </a:hlink>
    <a:folHlink>
      <a:srgbClr val="00953B"/>
    </a:folHlink>
  </a:clrScheme>
  <a:fontScheme name="Clásico de Offic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8.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9.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0.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1.bin"/></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2.bin"/></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3.bin"/></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4.bin"/></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5.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46.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7.bin"/></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48.bin"/></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57.xml.rels><?xml version="1.0" encoding="UTF-8" standalone="yes"?>
<Relationships xmlns="http://schemas.openxmlformats.org/package/2006/relationships"><Relationship Id="rId3" Type="http://schemas.openxmlformats.org/officeDocument/2006/relationships/drawing" Target="../drawings/drawing120.xml"/><Relationship Id="rId2" Type="http://schemas.openxmlformats.org/officeDocument/2006/relationships/printerSettings" Target="../printerSettings/printerSettings49.bin"/><Relationship Id="rId1" Type="http://schemas.openxmlformats.org/officeDocument/2006/relationships/hyperlink" Target="https://www.inegi.org.mx/programas/sacrificioganado/default.html" TargetMode="External"/></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50.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51.bin"/></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52.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53.bin"/></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5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5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56.bin"/></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2.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3.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4.bin"/></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5.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6.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7.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6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3"/>
  <dimension ref="A1:B172"/>
  <sheetViews>
    <sheetView tabSelected="1" zoomScaleNormal="100" workbookViewId="0">
      <selection activeCell="B5" sqref="B5"/>
    </sheetView>
  </sheetViews>
  <sheetFormatPr baseColWidth="10" defaultRowHeight="12.75" x14ac:dyDescent="0.2"/>
  <cols>
    <col min="1" max="1" width="15.7109375" style="3" customWidth="1"/>
    <col min="2" max="2" width="75.7109375" style="3" customWidth="1"/>
    <col min="3" max="16384" width="11.42578125" style="3"/>
  </cols>
  <sheetData>
    <row r="1" spans="1:2" ht="15" x14ac:dyDescent="0.25">
      <c r="A1" s="566" t="s">
        <v>481</v>
      </c>
    </row>
    <row r="2" spans="1:2" x14ac:dyDescent="0.2">
      <c r="A2" s="6" t="s">
        <v>1447</v>
      </c>
    </row>
    <row r="4" spans="1:2" ht="14.25" x14ac:dyDescent="0.2">
      <c r="A4" s="567" t="s">
        <v>482</v>
      </c>
      <c r="B4" s="567" t="s">
        <v>483</v>
      </c>
    </row>
    <row r="5" spans="1:2" ht="15" x14ac:dyDescent="0.25">
      <c r="A5" s="7" t="s">
        <v>484</v>
      </c>
      <c r="B5" s="569" t="s">
        <v>1277</v>
      </c>
    </row>
    <row r="6" spans="1:2" ht="15" x14ac:dyDescent="0.25">
      <c r="A6" s="7" t="s">
        <v>485</v>
      </c>
      <c r="B6" s="569" t="s">
        <v>1279</v>
      </c>
    </row>
    <row r="7" spans="1:2" ht="15" x14ac:dyDescent="0.25">
      <c r="A7" s="7" t="s">
        <v>486</v>
      </c>
      <c r="B7" s="569" t="s">
        <v>1281</v>
      </c>
    </row>
    <row r="8" spans="1:2" ht="15" x14ac:dyDescent="0.25">
      <c r="A8" s="7" t="s">
        <v>487</v>
      </c>
      <c r="B8" s="569" t="s">
        <v>1283</v>
      </c>
    </row>
    <row r="9" spans="1:2" ht="15" x14ac:dyDescent="0.25">
      <c r="A9" s="7" t="s">
        <v>488</v>
      </c>
      <c r="B9" s="569" t="s">
        <v>1285</v>
      </c>
    </row>
    <row r="10" spans="1:2" ht="15" x14ac:dyDescent="0.25">
      <c r="A10" s="7" t="s">
        <v>489</v>
      </c>
      <c r="B10" s="569" t="s">
        <v>1287</v>
      </c>
    </row>
    <row r="11" spans="1:2" ht="15" x14ac:dyDescent="0.25">
      <c r="A11" s="7" t="s">
        <v>490</v>
      </c>
      <c r="B11" s="569" t="s">
        <v>1289</v>
      </c>
    </row>
    <row r="12" spans="1:2" ht="15" x14ac:dyDescent="0.25">
      <c r="A12" s="7" t="s">
        <v>491</v>
      </c>
      <c r="B12" s="569" t="s">
        <v>1291</v>
      </c>
    </row>
    <row r="13" spans="1:2" ht="15" x14ac:dyDescent="0.25">
      <c r="A13" s="7" t="s">
        <v>492</v>
      </c>
      <c r="B13" s="569" t="s">
        <v>1292</v>
      </c>
    </row>
    <row r="14" spans="1:2" ht="15" x14ac:dyDescent="0.25">
      <c r="A14" s="7" t="s">
        <v>493</v>
      </c>
      <c r="B14" s="569" t="s">
        <v>1293</v>
      </c>
    </row>
    <row r="15" spans="1:2" ht="15" x14ac:dyDescent="0.25">
      <c r="A15" s="7" t="s">
        <v>494</v>
      </c>
      <c r="B15" s="569" t="s">
        <v>1294</v>
      </c>
    </row>
    <row r="16" spans="1:2" ht="15" x14ac:dyDescent="0.25">
      <c r="A16" s="7" t="s">
        <v>495</v>
      </c>
      <c r="B16" s="569" t="s">
        <v>1296</v>
      </c>
    </row>
    <row r="17" spans="1:2" ht="15" x14ac:dyDescent="0.25">
      <c r="A17" s="7" t="s">
        <v>496</v>
      </c>
      <c r="B17" s="569" t="s">
        <v>1298</v>
      </c>
    </row>
    <row r="18" spans="1:2" ht="15" x14ac:dyDescent="0.25">
      <c r="A18" s="7" t="s">
        <v>497</v>
      </c>
      <c r="B18" s="569" t="s">
        <v>1300</v>
      </c>
    </row>
    <row r="19" spans="1:2" ht="15" x14ac:dyDescent="0.25">
      <c r="A19" s="7" t="s">
        <v>498</v>
      </c>
      <c r="B19" s="569" t="s">
        <v>1302</v>
      </c>
    </row>
    <row r="20" spans="1:2" ht="15" x14ac:dyDescent="0.25">
      <c r="A20" s="7" t="s">
        <v>499</v>
      </c>
      <c r="B20" s="569" t="s">
        <v>1304</v>
      </c>
    </row>
    <row r="21" spans="1:2" ht="15" x14ac:dyDescent="0.25">
      <c r="A21" s="7" t="s">
        <v>500</v>
      </c>
      <c r="B21" s="569" t="s">
        <v>1306</v>
      </c>
    </row>
    <row r="22" spans="1:2" ht="15" x14ac:dyDescent="0.25">
      <c r="A22" s="7" t="s">
        <v>501</v>
      </c>
      <c r="B22" s="569" t="s">
        <v>1308</v>
      </c>
    </row>
    <row r="23" spans="1:2" ht="15" x14ac:dyDescent="0.25">
      <c r="A23" s="7" t="s">
        <v>502</v>
      </c>
      <c r="B23" s="569" t="s">
        <v>1310</v>
      </c>
    </row>
    <row r="24" spans="1:2" ht="15" x14ac:dyDescent="0.25">
      <c r="A24" s="7" t="s">
        <v>503</v>
      </c>
      <c r="B24" s="569" t="s">
        <v>1312</v>
      </c>
    </row>
    <row r="25" spans="1:2" ht="15" x14ac:dyDescent="0.25">
      <c r="A25" s="7" t="s">
        <v>716</v>
      </c>
      <c r="B25" s="569" t="s">
        <v>1314</v>
      </c>
    </row>
    <row r="26" spans="1:2" ht="15" x14ac:dyDescent="0.25">
      <c r="A26" s="7" t="s">
        <v>717</v>
      </c>
      <c r="B26" s="569" t="s">
        <v>1316</v>
      </c>
    </row>
    <row r="27" spans="1:2" ht="15" x14ac:dyDescent="0.25">
      <c r="A27" s="7" t="s">
        <v>718</v>
      </c>
      <c r="B27" s="569" t="s">
        <v>1318</v>
      </c>
    </row>
    <row r="28" spans="1:2" ht="15" x14ac:dyDescent="0.25">
      <c r="A28" s="7" t="s">
        <v>719</v>
      </c>
      <c r="B28" s="569" t="s">
        <v>1320</v>
      </c>
    </row>
    <row r="29" spans="1:2" ht="15" x14ac:dyDescent="0.25">
      <c r="A29" s="7" t="s">
        <v>720</v>
      </c>
      <c r="B29" s="569" t="s">
        <v>1322</v>
      </c>
    </row>
    <row r="30" spans="1:2" ht="15" x14ac:dyDescent="0.25">
      <c r="A30" s="7" t="s">
        <v>721</v>
      </c>
      <c r="B30" s="569" t="s">
        <v>1324</v>
      </c>
    </row>
    <row r="31" spans="1:2" ht="15" x14ac:dyDescent="0.25">
      <c r="A31" s="7" t="s">
        <v>722</v>
      </c>
      <c r="B31" s="569" t="s">
        <v>1326</v>
      </c>
    </row>
    <row r="32" spans="1:2" ht="15" x14ac:dyDescent="0.25">
      <c r="A32" s="7" t="s">
        <v>723</v>
      </c>
      <c r="B32" s="569" t="s">
        <v>1328</v>
      </c>
    </row>
    <row r="33" spans="1:2" ht="15" x14ac:dyDescent="0.25">
      <c r="A33" s="7" t="s">
        <v>724</v>
      </c>
      <c r="B33" s="569" t="s">
        <v>1330</v>
      </c>
    </row>
    <row r="34" spans="1:2" ht="15" x14ac:dyDescent="0.25">
      <c r="A34" s="7" t="s">
        <v>725</v>
      </c>
      <c r="B34" s="569" t="s">
        <v>1332</v>
      </c>
    </row>
    <row r="35" spans="1:2" ht="15" x14ac:dyDescent="0.25">
      <c r="A35" s="7" t="s">
        <v>726</v>
      </c>
      <c r="B35" s="569" t="s">
        <v>1334</v>
      </c>
    </row>
    <row r="36" spans="1:2" ht="15" x14ac:dyDescent="0.25">
      <c r="A36" s="7" t="s">
        <v>727</v>
      </c>
      <c r="B36" s="569" t="s">
        <v>1336</v>
      </c>
    </row>
    <row r="37" spans="1:2" ht="15" x14ac:dyDescent="0.25">
      <c r="A37" s="7" t="s">
        <v>728</v>
      </c>
      <c r="B37" s="569" t="s">
        <v>1338</v>
      </c>
    </row>
    <row r="38" spans="1:2" ht="15" x14ac:dyDescent="0.25">
      <c r="A38" s="7" t="s">
        <v>729</v>
      </c>
      <c r="B38" s="569" t="s">
        <v>1340</v>
      </c>
    </row>
    <row r="39" spans="1:2" ht="15" x14ac:dyDescent="0.25">
      <c r="A39" s="7" t="s">
        <v>1448</v>
      </c>
      <c r="B39" s="569" t="s">
        <v>1342</v>
      </c>
    </row>
    <row r="40" spans="1:2" ht="15" x14ac:dyDescent="0.25">
      <c r="A40" s="7" t="s">
        <v>1449</v>
      </c>
      <c r="B40" s="569" t="s">
        <v>1344</v>
      </c>
    </row>
    <row r="41" spans="1:2" ht="15" x14ac:dyDescent="0.25">
      <c r="A41" s="7" t="s">
        <v>1450</v>
      </c>
      <c r="B41" s="569" t="s">
        <v>1346</v>
      </c>
    </row>
    <row r="42" spans="1:2" ht="15" x14ac:dyDescent="0.25">
      <c r="A42" s="8" t="s">
        <v>504</v>
      </c>
      <c r="B42" s="569" t="s">
        <v>1276</v>
      </c>
    </row>
    <row r="43" spans="1:2" ht="15" x14ac:dyDescent="0.25">
      <c r="A43" s="8" t="s">
        <v>505</v>
      </c>
      <c r="B43" s="569" t="s">
        <v>1278</v>
      </c>
    </row>
    <row r="44" spans="1:2" ht="15" x14ac:dyDescent="0.25">
      <c r="A44" s="8" t="s">
        <v>1451</v>
      </c>
      <c r="B44" s="569" t="s">
        <v>1280</v>
      </c>
    </row>
    <row r="45" spans="1:2" ht="15" x14ac:dyDescent="0.25">
      <c r="A45" s="8" t="s">
        <v>1452</v>
      </c>
      <c r="B45" s="569" t="s">
        <v>1282</v>
      </c>
    </row>
    <row r="46" spans="1:2" ht="15" x14ac:dyDescent="0.25">
      <c r="A46" s="8" t="s">
        <v>1453</v>
      </c>
      <c r="B46" s="569" t="s">
        <v>1284</v>
      </c>
    </row>
    <row r="47" spans="1:2" ht="15" x14ac:dyDescent="0.25">
      <c r="A47" s="8" t="s">
        <v>589</v>
      </c>
      <c r="B47" s="569" t="s">
        <v>1286</v>
      </c>
    </row>
    <row r="48" spans="1:2" ht="15" x14ac:dyDescent="0.25">
      <c r="A48" s="8" t="s">
        <v>506</v>
      </c>
      <c r="B48" s="569" t="s">
        <v>1288</v>
      </c>
    </row>
    <row r="49" spans="1:2" ht="15" x14ac:dyDescent="0.25">
      <c r="A49" s="8" t="s">
        <v>507</v>
      </c>
      <c r="B49" s="569" t="s">
        <v>1290</v>
      </c>
    </row>
    <row r="50" spans="1:2" ht="15" x14ac:dyDescent="0.25">
      <c r="A50" s="8" t="s">
        <v>1454</v>
      </c>
      <c r="B50" s="569" t="s">
        <v>1445</v>
      </c>
    </row>
    <row r="51" spans="1:2" ht="15" x14ac:dyDescent="0.25">
      <c r="A51" s="8" t="s">
        <v>730</v>
      </c>
      <c r="B51" s="569" t="s">
        <v>1295</v>
      </c>
    </row>
    <row r="52" spans="1:2" ht="15" x14ac:dyDescent="0.25">
      <c r="A52" s="8" t="s">
        <v>731</v>
      </c>
      <c r="B52" s="569" t="s">
        <v>1297</v>
      </c>
    </row>
    <row r="53" spans="1:2" ht="15" x14ac:dyDescent="0.25">
      <c r="A53" s="8" t="s">
        <v>732</v>
      </c>
      <c r="B53" s="569" t="s">
        <v>1299</v>
      </c>
    </row>
    <row r="54" spans="1:2" ht="15" x14ac:dyDescent="0.25">
      <c r="A54" s="8" t="s">
        <v>508</v>
      </c>
      <c r="B54" s="569" t="s">
        <v>1301</v>
      </c>
    </row>
    <row r="55" spans="1:2" ht="15" x14ac:dyDescent="0.25">
      <c r="A55" s="8" t="s">
        <v>509</v>
      </c>
      <c r="B55" s="569" t="s">
        <v>1303</v>
      </c>
    </row>
    <row r="56" spans="1:2" ht="15" x14ac:dyDescent="0.25">
      <c r="A56" s="8" t="s">
        <v>510</v>
      </c>
      <c r="B56" s="569" t="s">
        <v>1305</v>
      </c>
    </row>
    <row r="57" spans="1:2" ht="15" x14ac:dyDescent="0.25">
      <c r="A57" s="8" t="s">
        <v>511</v>
      </c>
      <c r="B57" s="569" t="s">
        <v>1307</v>
      </c>
    </row>
    <row r="58" spans="1:2" ht="15" x14ac:dyDescent="0.25">
      <c r="A58" s="8" t="s">
        <v>512</v>
      </c>
      <c r="B58" s="569" t="s">
        <v>1309</v>
      </c>
    </row>
    <row r="59" spans="1:2" ht="15" x14ac:dyDescent="0.25">
      <c r="A59" s="8" t="s">
        <v>513</v>
      </c>
      <c r="B59" s="569" t="s">
        <v>1311</v>
      </c>
    </row>
    <row r="60" spans="1:2" ht="15" x14ac:dyDescent="0.25">
      <c r="A60" s="8" t="s">
        <v>514</v>
      </c>
      <c r="B60" s="569" t="s">
        <v>1313</v>
      </c>
    </row>
    <row r="61" spans="1:2" ht="15" x14ac:dyDescent="0.25">
      <c r="A61" s="8" t="s">
        <v>515</v>
      </c>
      <c r="B61" s="569" t="s">
        <v>1315</v>
      </c>
    </row>
    <row r="62" spans="1:2" ht="15" x14ac:dyDescent="0.25">
      <c r="A62" s="8" t="s">
        <v>516</v>
      </c>
      <c r="B62" s="569" t="s">
        <v>1317</v>
      </c>
    </row>
    <row r="63" spans="1:2" ht="15" x14ac:dyDescent="0.25">
      <c r="A63" s="8" t="s">
        <v>517</v>
      </c>
      <c r="B63" s="569" t="s">
        <v>1319</v>
      </c>
    </row>
    <row r="64" spans="1:2" ht="15" x14ac:dyDescent="0.25">
      <c r="A64" s="8" t="s">
        <v>518</v>
      </c>
      <c r="B64" s="569" t="s">
        <v>1321</v>
      </c>
    </row>
    <row r="65" spans="1:2" ht="15" x14ac:dyDescent="0.25">
      <c r="A65" s="8" t="s">
        <v>519</v>
      </c>
      <c r="B65" s="569" t="s">
        <v>1323</v>
      </c>
    </row>
    <row r="66" spans="1:2" ht="15" x14ac:dyDescent="0.25">
      <c r="A66" s="8" t="s">
        <v>520</v>
      </c>
      <c r="B66" s="569" t="s">
        <v>1325</v>
      </c>
    </row>
    <row r="67" spans="1:2" ht="15" x14ac:dyDescent="0.25">
      <c r="A67" s="8" t="s">
        <v>521</v>
      </c>
      <c r="B67" s="569" t="s">
        <v>1327</v>
      </c>
    </row>
    <row r="68" spans="1:2" ht="15" x14ac:dyDescent="0.25">
      <c r="A68" s="8" t="s">
        <v>522</v>
      </c>
      <c r="B68" s="569" t="s">
        <v>1329</v>
      </c>
    </row>
    <row r="69" spans="1:2" ht="15" x14ac:dyDescent="0.25">
      <c r="A69" s="8" t="s">
        <v>523</v>
      </c>
      <c r="B69" s="569" t="s">
        <v>1331</v>
      </c>
    </row>
    <row r="70" spans="1:2" ht="15" x14ac:dyDescent="0.25">
      <c r="A70" s="8" t="s">
        <v>524</v>
      </c>
      <c r="B70" s="569" t="s">
        <v>1333</v>
      </c>
    </row>
    <row r="71" spans="1:2" ht="15" x14ac:dyDescent="0.25">
      <c r="A71" s="8" t="s">
        <v>525</v>
      </c>
      <c r="B71" s="569" t="s">
        <v>1335</v>
      </c>
    </row>
    <row r="72" spans="1:2" ht="15" x14ac:dyDescent="0.25">
      <c r="A72" s="8" t="s">
        <v>526</v>
      </c>
      <c r="B72" s="569" t="s">
        <v>1337</v>
      </c>
    </row>
    <row r="73" spans="1:2" ht="15" x14ac:dyDescent="0.25">
      <c r="A73" s="8" t="s">
        <v>527</v>
      </c>
      <c r="B73" s="569" t="s">
        <v>1339</v>
      </c>
    </row>
    <row r="74" spans="1:2" ht="15" x14ac:dyDescent="0.25">
      <c r="A74" s="8" t="s">
        <v>528</v>
      </c>
      <c r="B74" s="569" t="s">
        <v>1341</v>
      </c>
    </row>
    <row r="75" spans="1:2" ht="15" x14ac:dyDescent="0.25">
      <c r="A75" s="8" t="s">
        <v>529</v>
      </c>
      <c r="B75" s="569" t="s">
        <v>1343</v>
      </c>
    </row>
    <row r="76" spans="1:2" ht="15" x14ac:dyDescent="0.25">
      <c r="A76" s="8" t="s">
        <v>530</v>
      </c>
      <c r="B76" s="569" t="s">
        <v>1345</v>
      </c>
    </row>
    <row r="77" spans="1:2" ht="15" x14ac:dyDescent="0.25">
      <c r="A77" s="8" t="s">
        <v>531</v>
      </c>
      <c r="B77" s="569" t="s">
        <v>1347</v>
      </c>
    </row>
    <row r="78" spans="1:2" ht="15" x14ac:dyDescent="0.25">
      <c r="A78" s="8" t="s">
        <v>532</v>
      </c>
      <c r="B78" s="569" t="s">
        <v>1348</v>
      </c>
    </row>
    <row r="79" spans="1:2" ht="15" x14ac:dyDescent="0.25">
      <c r="A79" s="8" t="s">
        <v>533</v>
      </c>
      <c r="B79" s="569" t="s">
        <v>1349</v>
      </c>
    </row>
    <row r="80" spans="1:2" ht="15" x14ac:dyDescent="0.25">
      <c r="A80" s="8" t="s">
        <v>534</v>
      </c>
      <c r="B80" s="569" t="s">
        <v>1350</v>
      </c>
    </row>
    <row r="81" spans="1:2" ht="15" x14ac:dyDescent="0.25">
      <c r="A81" s="8" t="s">
        <v>535</v>
      </c>
      <c r="B81" s="569" t="s">
        <v>1351</v>
      </c>
    </row>
    <row r="82" spans="1:2" ht="15" x14ac:dyDescent="0.25">
      <c r="A82" s="8" t="s">
        <v>536</v>
      </c>
      <c r="B82" s="569" t="s">
        <v>1352</v>
      </c>
    </row>
    <row r="83" spans="1:2" ht="15" x14ac:dyDescent="0.25">
      <c r="A83" s="8" t="s">
        <v>537</v>
      </c>
      <c r="B83" s="569" t="s">
        <v>1353</v>
      </c>
    </row>
    <row r="84" spans="1:2" ht="15" x14ac:dyDescent="0.25">
      <c r="A84" s="8" t="s">
        <v>626</v>
      </c>
      <c r="B84" s="569" t="s">
        <v>1354</v>
      </c>
    </row>
    <row r="85" spans="1:2" ht="15" x14ac:dyDescent="0.25">
      <c r="A85" s="8" t="s">
        <v>627</v>
      </c>
      <c r="B85" s="569" t="s">
        <v>1355</v>
      </c>
    </row>
    <row r="86" spans="1:2" ht="15" x14ac:dyDescent="0.25">
      <c r="A86" s="8" t="s">
        <v>628</v>
      </c>
      <c r="B86" s="569" t="s">
        <v>1356</v>
      </c>
    </row>
    <row r="87" spans="1:2" ht="15" x14ac:dyDescent="0.25">
      <c r="A87" s="8" t="s">
        <v>629</v>
      </c>
      <c r="B87" s="569" t="s">
        <v>1357</v>
      </c>
    </row>
    <row r="88" spans="1:2" ht="15" x14ac:dyDescent="0.25">
      <c r="A88" s="8" t="s">
        <v>538</v>
      </c>
      <c r="B88" s="569" t="s">
        <v>1358</v>
      </c>
    </row>
    <row r="89" spans="1:2" ht="15" x14ac:dyDescent="0.25">
      <c r="A89" s="8" t="s">
        <v>539</v>
      </c>
      <c r="B89" s="569" t="s">
        <v>1359</v>
      </c>
    </row>
    <row r="90" spans="1:2" ht="15" x14ac:dyDescent="0.25">
      <c r="A90" s="8" t="s">
        <v>540</v>
      </c>
      <c r="B90" s="569" t="s">
        <v>1360</v>
      </c>
    </row>
    <row r="91" spans="1:2" ht="15" x14ac:dyDescent="0.25">
      <c r="A91" s="8" t="s">
        <v>541</v>
      </c>
      <c r="B91" s="569" t="s">
        <v>1361</v>
      </c>
    </row>
    <row r="92" spans="1:2" ht="15" x14ac:dyDescent="0.25">
      <c r="A92" s="8" t="s">
        <v>542</v>
      </c>
      <c r="B92" s="569" t="s">
        <v>1362</v>
      </c>
    </row>
    <row r="93" spans="1:2" ht="15" x14ac:dyDescent="0.25">
      <c r="A93" s="8" t="s">
        <v>543</v>
      </c>
      <c r="B93" s="569" t="s">
        <v>1363</v>
      </c>
    </row>
    <row r="94" spans="1:2" ht="15" x14ac:dyDescent="0.25">
      <c r="A94" s="8" t="s">
        <v>544</v>
      </c>
      <c r="B94" s="569" t="s">
        <v>1364</v>
      </c>
    </row>
    <row r="95" spans="1:2" ht="15" x14ac:dyDescent="0.25">
      <c r="A95" s="8" t="s">
        <v>545</v>
      </c>
      <c r="B95" s="569" t="s">
        <v>1365</v>
      </c>
    </row>
    <row r="96" spans="1:2" ht="15" x14ac:dyDescent="0.25">
      <c r="A96" s="8" t="s">
        <v>657</v>
      </c>
      <c r="B96" s="569" t="s">
        <v>1366</v>
      </c>
    </row>
    <row r="97" spans="1:2" ht="15" x14ac:dyDescent="0.25">
      <c r="A97" s="8" t="s">
        <v>658</v>
      </c>
      <c r="B97" s="569" t="s">
        <v>1367</v>
      </c>
    </row>
    <row r="98" spans="1:2" ht="15" x14ac:dyDescent="0.25">
      <c r="A98" s="8" t="s">
        <v>659</v>
      </c>
      <c r="B98" s="569" t="s">
        <v>1368</v>
      </c>
    </row>
    <row r="99" spans="1:2" ht="15" x14ac:dyDescent="0.25">
      <c r="A99" s="8" t="s">
        <v>546</v>
      </c>
      <c r="B99" s="569" t="s">
        <v>1369</v>
      </c>
    </row>
    <row r="100" spans="1:2" ht="15" x14ac:dyDescent="0.25">
      <c r="A100" s="8" t="s">
        <v>547</v>
      </c>
      <c r="B100" s="569" t="s">
        <v>1370</v>
      </c>
    </row>
    <row r="101" spans="1:2" ht="15" x14ac:dyDescent="0.25">
      <c r="A101" s="8" t="s">
        <v>1455</v>
      </c>
      <c r="B101" s="569" t="s">
        <v>1371</v>
      </c>
    </row>
    <row r="102" spans="1:2" ht="15" x14ac:dyDescent="0.25">
      <c r="A102" s="8" t="s">
        <v>1456</v>
      </c>
      <c r="B102" s="569" t="s">
        <v>1372</v>
      </c>
    </row>
    <row r="103" spans="1:2" ht="15" x14ac:dyDescent="0.25">
      <c r="A103" s="8" t="s">
        <v>1457</v>
      </c>
      <c r="B103" s="569" t="s">
        <v>1373</v>
      </c>
    </row>
    <row r="104" spans="1:2" ht="15" x14ac:dyDescent="0.25">
      <c r="A104" s="8" t="s">
        <v>548</v>
      </c>
      <c r="B104" s="569" t="s">
        <v>1374</v>
      </c>
    </row>
    <row r="105" spans="1:2" ht="15" x14ac:dyDescent="0.25">
      <c r="A105" s="8" t="s">
        <v>549</v>
      </c>
      <c r="B105" s="569" t="s">
        <v>1375</v>
      </c>
    </row>
    <row r="106" spans="1:2" ht="15" x14ac:dyDescent="0.25">
      <c r="A106" s="8" t="s">
        <v>733</v>
      </c>
      <c r="B106" s="569" t="s">
        <v>1376</v>
      </c>
    </row>
    <row r="107" spans="1:2" ht="15" x14ac:dyDescent="0.25">
      <c r="A107" s="8" t="s">
        <v>1458</v>
      </c>
      <c r="B107" s="569" t="s">
        <v>1446</v>
      </c>
    </row>
    <row r="108" spans="1:2" ht="15" x14ac:dyDescent="0.25">
      <c r="A108" s="8" t="s">
        <v>550</v>
      </c>
      <c r="B108" s="569" t="s">
        <v>1377</v>
      </c>
    </row>
    <row r="109" spans="1:2" ht="15" x14ac:dyDescent="0.25">
      <c r="A109" s="8" t="s">
        <v>551</v>
      </c>
      <c r="B109" s="569" t="s">
        <v>1378</v>
      </c>
    </row>
    <row r="110" spans="1:2" ht="15" x14ac:dyDescent="0.25">
      <c r="A110" s="8" t="s">
        <v>552</v>
      </c>
      <c r="B110" s="569" t="s">
        <v>1379</v>
      </c>
    </row>
    <row r="111" spans="1:2" ht="15" x14ac:dyDescent="0.25">
      <c r="A111" s="8" t="s">
        <v>553</v>
      </c>
      <c r="B111" s="569" t="s">
        <v>1380</v>
      </c>
    </row>
    <row r="112" spans="1:2" ht="15" x14ac:dyDescent="0.25">
      <c r="A112" s="8" t="s">
        <v>554</v>
      </c>
      <c r="B112" s="569" t="s">
        <v>1381</v>
      </c>
    </row>
    <row r="113" spans="1:2" ht="15" x14ac:dyDescent="0.25">
      <c r="A113" s="8" t="s">
        <v>555</v>
      </c>
      <c r="B113" s="569" t="s">
        <v>1382</v>
      </c>
    </row>
    <row r="114" spans="1:2" ht="15" x14ac:dyDescent="0.25">
      <c r="A114" s="8" t="s">
        <v>556</v>
      </c>
      <c r="B114" s="569" t="s">
        <v>1383</v>
      </c>
    </row>
    <row r="115" spans="1:2" ht="15" x14ac:dyDescent="0.25">
      <c r="A115" s="8" t="s">
        <v>557</v>
      </c>
      <c r="B115" s="569" t="s">
        <v>1384</v>
      </c>
    </row>
    <row r="116" spans="1:2" ht="15" x14ac:dyDescent="0.25">
      <c r="A116" s="8" t="s">
        <v>558</v>
      </c>
      <c r="B116" s="569" t="s">
        <v>1385</v>
      </c>
    </row>
    <row r="117" spans="1:2" ht="15" x14ac:dyDescent="0.25">
      <c r="A117" s="8" t="s">
        <v>559</v>
      </c>
      <c r="B117" s="569" t="s">
        <v>1386</v>
      </c>
    </row>
    <row r="118" spans="1:2" ht="15" x14ac:dyDescent="0.25">
      <c r="A118" s="8" t="s">
        <v>560</v>
      </c>
      <c r="B118" s="569" t="s">
        <v>1387</v>
      </c>
    </row>
    <row r="119" spans="1:2" ht="15" x14ac:dyDescent="0.25">
      <c r="A119" s="8" t="s">
        <v>561</v>
      </c>
      <c r="B119" s="569" t="s">
        <v>1388</v>
      </c>
    </row>
    <row r="120" spans="1:2" ht="15" x14ac:dyDescent="0.25">
      <c r="A120" s="8" t="s">
        <v>562</v>
      </c>
      <c r="B120" s="569" t="s">
        <v>1389</v>
      </c>
    </row>
    <row r="121" spans="1:2" ht="15" x14ac:dyDescent="0.25">
      <c r="A121" s="8" t="s">
        <v>563</v>
      </c>
      <c r="B121" s="569" t="s">
        <v>1390</v>
      </c>
    </row>
    <row r="122" spans="1:2" ht="15" x14ac:dyDescent="0.25">
      <c r="A122" s="8" t="s">
        <v>564</v>
      </c>
      <c r="B122" s="569" t="s">
        <v>1391</v>
      </c>
    </row>
    <row r="123" spans="1:2" ht="15" x14ac:dyDescent="0.25">
      <c r="A123" s="8" t="s">
        <v>565</v>
      </c>
      <c r="B123" s="569" t="s">
        <v>1392</v>
      </c>
    </row>
    <row r="124" spans="1:2" ht="15" x14ac:dyDescent="0.25">
      <c r="A124" s="8" t="s">
        <v>566</v>
      </c>
      <c r="B124" s="569" t="s">
        <v>1393</v>
      </c>
    </row>
    <row r="125" spans="1:2" ht="15" x14ac:dyDescent="0.25">
      <c r="A125" s="8" t="s">
        <v>567</v>
      </c>
      <c r="B125" s="569" t="s">
        <v>1394</v>
      </c>
    </row>
    <row r="126" spans="1:2" ht="15" x14ac:dyDescent="0.25">
      <c r="A126" s="8" t="s">
        <v>568</v>
      </c>
      <c r="B126" s="569" t="s">
        <v>1395</v>
      </c>
    </row>
    <row r="127" spans="1:2" ht="15" x14ac:dyDescent="0.25">
      <c r="A127" s="8" t="s">
        <v>569</v>
      </c>
      <c r="B127" s="569" t="s">
        <v>1396</v>
      </c>
    </row>
    <row r="128" spans="1:2" ht="15" x14ac:dyDescent="0.25">
      <c r="A128" s="8" t="s">
        <v>570</v>
      </c>
      <c r="B128" s="569" t="s">
        <v>1397</v>
      </c>
    </row>
    <row r="129" spans="1:2" ht="15" x14ac:dyDescent="0.25">
      <c r="A129" s="8" t="s">
        <v>571</v>
      </c>
      <c r="B129" s="569" t="s">
        <v>1398</v>
      </c>
    </row>
    <row r="130" spans="1:2" ht="15" x14ac:dyDescent="0.25">
      <c r="A130" s="8" t="s">
        <v>572</v>
      </c>
      <c r="B130" s="569" t="s">
        <v>1399</v>
      </c>
    </row>
    <row r="131" spans="1:2" ht="15" x14ac:dyDescent="0.25">
      <c r="A131" s="8" t="s">
        <v>573</v>
      </c>
      <c r="B131" s="569" t="s">
        <v>1400</v>
      </c>
    </row>
    <row r="132" spans="1:2" ht="15" x14ac:dyDescent="0.25">
      <c r="A132" s="8" t="s">
        <v>574</v>
      </c>
      <c r="B132" s="569" t="s">
        <v>1401</v>
      </c>
    </row>
    <row r="133" spans="1:2" ht="15" x14ac:dyDescent="0.25">
      <c r="A133" s="8" t="s">
        <v>575</v>
      </c>
      <c r="B133" s="569" t="s">
        <v>1402</v>
      </c>
    </row>
    <row r="134" spans="1:2" ht="15" x14ac:dyDescent="0.25">
      <c r="A134" s="8" t="s">
        <v>578</v>
      </c>
      <c r="B134" s="569" t="s">
        <v>1403</v>
      </c>
    </row>
    <row r="135" spans="1:2" ht="15" x14ac:dyDescent="0.25">
      <c r="A135" s="8" t="s">
        <v>579</v>
      </c>
      <c r="B135" s="569" t="s">
        <v>1404</v>
      </c>
    </row>
    <row r="136" spans="1:2" ht="15" x14ac:dyDescent="0.25">
      <c r="A136" s="8" t="s">
        <v>580</v>
      </c>
      <c r="B136" s="569" t="s">
        <v>1405</v>
      </c>
    </row>
    <row r="137" spans="1:2" ht="15" x14ac:dyDescent="0.25">
      <c r="A137" s="8" t="s">
        <v>581</v>
      </c>
      <c r="B137" s="569" t="s">
        <v>1406</v>
      </c>
    </row>
    <row r="138" spans="1:2" ht="15" x14ac:dyDescent="0.25">
      <c r="A138" s="8" t="s">
        <v>582</v>
      </c>
      <c r="B138" s="569" t="s">
        <v>1407</v>
      </c>
    </row>
    <row r="139" spans="1:2" ht="15" x14ac:dyDescent="0.25">
      <c r="A139" s="8" t="s">
        <v>583</v>
      </c>
      <c r="B139" s="569" t="s">
        <v>1408</v>
      </c>
    </row>
    <row r="140" spans="1:2" ht="15" x14ac:dyDescent="0.25">
      <c r="A140" s="8" t="s">
        <v>584</v>
      </c>
      <c r="B140" s="569" t="s">
        <v>1409</v>
      </c>
    </row>
    <row r="141" spans="1:2" ht="15" x14ac:dyDescent="0.25">
      <c r="A141" s="8" t="s">
        <v>585</v>
      </c>
      <c r="B141" s="569" t="s">
        <v>1410</v>
      </c>
    </row>
    <row r="142" spans="1:2" ht="15" x14ac:dyDescent="0.25">
      <c r="A142" s="8" t="s">
        <v>630</v>
      </c>
      <c r="B142" s="569" t="s">
        <v>1411</v>
      </c>
    </row>
    <row r="143" spans="1:2" ht="15" x14ac:dyDescent="0.25">
      <c r="A143" s="8" t="s">
        <v>631</v>
      </c>
      <c r="B143" s="569" t="s">
        <v>1412</v>
      </c>
    </row>
    <row r="144" spans="1:2" ht="15" x14ac:dyDescent="0.25">
      <c r="A144" s="8" t="s">
        <v>632</v>
      </c>
      <c r="B144" s="569" t="s">
        <v>1413</v>
      </c>
    </row>
    <row r="145" spans="1:2" ht="15" x14ac:dyDescent="0.25">
      <c r="A145" s="8" t="s">
        <v>633</v>
      </c>
      <c r="B145" s="569" t="s">
        <v>1414</v>
      </c>
    </row>
    <row r="146" spans="1:2" ht="15" x14ac:dyDescent="0.25">
      <c r="A146" s="8" t="s">
        <v>634</v>
      </c>
      <c r="B146" s="569" t="s">
        <v>1415</v>
      </c>
    </row>
    <row r="147" spans="1:2" ht="15" x14ac:dyDescent="0.25">
      <c r="A147" s="8" t="s">
        <v>635</v>
      </c>
      <c r="B147" s="569" t="s">
        <v>1416</v>
      </c>
    </row>
    <row r="148" spans="1:2" ht="15" x14ac:dyDescent="0.25">
      <c r="A148" s="8" t="s">
        <v>636</v>
      </c>
      <c r="B148" s="569" t="s">
        <v>1417</v>
      </c>
    </row>
    <row r="149" spans="1:2" ht="15" x14ac:dyDescent="0.25">
      <c r="A149" s="8" t="s">
        <v>637</v>
      </c>
      <c r="B149" s="569" t="s">
        <v>1418</v>
      </c>
    </row>
    <row r="150" spans="1:2" ht="15" x14ac:dyDescent="0.25">
      <c r="A150" s="8" t="s">
        <v>638</v>
      </c>
      <c r="B150" s="569" t="s">
        <v>1419</v>
      </c>
    </row>
    <row r="151" spans="1:2" ht="15" x14ac:dyDescent="0.25">
      <c r="A151" s="8" t="s">
        <v>639</v>
      </c>
      <c r="B151" s="569" t="s">
        <v>1420</v>
      </c>
    </row>
    <row r="152" spans="1:2" ht="15" x14ac:dyDescent="0.25">
      <c r="A152" s="8" t="s">
        <v>640</v>
      </c>
      <c r="B152" s="569" t="s">
        <v>1421</v>
      </c>
    </row>
    <row r="153" spans="1:2" ht="15" x14ac:dyDescent="0.25">
      <c r="A153" s="8" t="s">
        <v>660</v>
      </c>
      <c r="B153" s="569" t="s">
        <v>1422</v>
      </c>
    </row>
    <row r="154" spans="1:2" ht="15" x14ac:dyDescent="0.25">
      <c r="A154" s="8" t="s">
        <v>661</v>
      </c>
      <c r="B154" s="569" t="s">
        <v>1423</v>
      </c>
    </row>
    <row r="155" spans="1:2" ht="15" x14ac:dyDescent="0.25">
      <c r="A155" s="8" t="s">
        <v>662</v>
      </c>
      <c r="B155" s="569" t="s">
        <v>1424</v>
      </c>
    </row>
    <row r="156" spans="1:2" ht="15" x14ac:dyDescent="0.25">
      <c r="A156" s="8" t="s">
        <v>663</v>
      </c>
      <c r="B156" s="569" t="s">
        <v>1425</v>
      </c>
    </row>
    <row r="157" spans="1:2" ht="15" x14ac:dyDescent="0.25">
      <c r="A157" s="8" t="s">
        <v>664</v>
      </c>
      <c r="B157" s="569" t="s">
        <v>1426</v>
      </c>
    </row>
    <row r="158" spans="1:2" ht="15" x14ac:dyDescent="0.25">
      <c r="A158" s="8" t="s">
        <v>665</v>
      </c>
      <c r="B158" s="569" t="s">
        <v>1427</v>
      </c>
    </row>
    <row r="159" spans="1:2" ht="15" x14ac:dyDescent="0.25">
      <c r="A159" s="8" t="s">
        <v>1459</v>
      </c>
      <c r="B159" s="569" t="s">
        <v>1428</v>
      </c>
    </row>
    <row r="160" spans="1:2" ht="15" x14ac:dyDescent="0.25">
      <c r="A160" s="8" t="s">
        <v>1460</v>
      </c>
      <c r="B160" s="569" t="s">
        <v>1429</v>
      </c>
    </row>
    <row r="161" spans="1:2" ht="15" x14ac:dyDescent="0.25">
      <c r="A161" s="8" t="s">
        <v>1461</v>
      </c>
      <c r="B161" s="569" t="s">
        <v>1430</v>
      </c>
    </row>
    <row r="162" spans="1:2" ht="15" x14ac:dyDescent="0.25">
      <c r="A162" s="8" t="s">
        <v>1462</v>
      </c>
      <c r="B162" s="569" t="s">
        <v>1431</v>
      </c>
    </row>
    <row r="163" spans="1:2" ht="15" x14ac:dyDescent="0.25">
      <c r="A163" s="8" t="s">
        <v>1463</v>
      </c>
      <c r="B163" s="569" t="s">
        <v>1432</v>
      </c>
    </row>
    <row r="164" spans="1:2" ht="15" x14ac:dyDescent="0.25">
      <c r="A164" s="8" t="s">
        <v>1464</v>
      </c>
      <c r="B164" s="569" t="s">
        <v>1433</v>
      </c>
    </row>
    <row r="165" spans="1:2" ht="15" x14ac:dyDescent="0.25">
      <c r="A165" s="8" t="s">
        <v>1465</v>
      </c>
      <c r="B165" s="569" t="s">
        <v>1434</v>
      </c>
    </row>
    <row r="166" spans="1:2" ht="15" x14ac:dyDescent="0.25">
      <c r="A166" s="8" t="s">
        <v>1466</v>
      </c>
      <c r="B166" s="569" t="s">
        <v>1435</v>
      </c>
    </row>
    <row r="167" spans="1:2" ht="15" x14ac:dyDescent="0.25">
      <c r="A167" s="8" t="s">
        <v>1467</v>
      </c>
      <c r="B167" s="569" t="s">
        <v>1436</v>
      </c>
    </row>
    <row r="168" spans="1:2" ht="15" x14ac:dyDescent="0.25">
      <c r="A168" s="8" t="s">
        <v>1468</v>
      </c>
      <c r="B168" s="569" t="s">
        <v>1444</v>
      </c>
    </row>
    <row r="169" spans="1:2" ht="15" x14ac:dyDescent="0.25">
      <c r="A169" s="8" t="s">
        <v>1469</v>
      </c>
      <c r="B169" s="569" t="s">
        <v>1443</v>
      </c>
    </row>
    <row r="170" spans="1:2" ht="15" x14ac:dyDescent="0.25">
      <c r="A170" s="8" t="s">
        <v>1470</v>
      </c>
      <c r="B170" s="569" t="s">
        <v>1442</v>
      </c>
    </row>
    <row r="171" spans="1:2" ht="15" x14ac:dyDescent="0.25">
      <c r="A171" s="8" t="s">
        <v>1471</v>
      </c>
      <c r="B171" s="569" t="s">
        <v>1441</v>
      </c>
    </row>
    <row r="172" spans="1:2" ht="15" x14ac:dyDescent="0.25">
      <c r="A172" s="8" t="s">
        <v>1472</v>
      </c>
      <c r="B172" s="569" t="s">
        <v>1440</v>
      </c>
    </row>
  </sheetData>
  <hyperlinks>
    <hyperlink ref="B5" location="Start2" display="Tabla 1. Proporción de muertes de los establecimientos, por sector de actividad económica y tamaño del establecimiento, mayo 2019-septiembre 2020" xr:uid="{2C33E266-A444-485D-AE76-C58ECEC8B09A}"/>
    <hyperlink ref="B6" location="Start3" display="Tabla 2. Proporción de nacimientos de los establecimientos, por sector de actividad económica y tamaño del establecimiento, mayo 2019-septiembre 2020" xr:uid="{C7393AB5-D9B9-4F1D-AB34-649E9A52D0DC}"/>
    <hyperlink ref="B7" location="Start4" display="Tabla 3. Trabajadores asegurados en el IMSS del sector primario por grupo y tipo de empleo en febrero de 2021" xr:uid="{75A0ABD1-A859-4A61-9835-CE380452B39E}"/>
    <hyperlink ref="B8" location="Start5" display="Tabla 4. Establecimientos del sector primaria por subsector" xr:uid="{A7519CD5-3D31-4EA9-A43B-85B0EAA3EB6E}"/>
    <hyperlink ref="B9" location="Start6" display="Tabla 5. Población femenina de 15 años y más de Jalisco por condición de actividad económica, IV trimestre de 2019 y 2020" xr:uid="{CDF7E89D-BD8A-4D31-A8EE-3D958A465355}"/>
    <hyperlink ref="B10" location="Start7" display="Tabla 6. Población Económicamente Activa femenina de Jalisco según condición de ocupación, IV trimestre de 2019 y 2020" xr:uid="{BEE00DC6-250E-4434-ABE4-6DD1D1A48891}"/>
    <hyperlink ref="B11" location="Start8" display="Tabla 7. Ingreso laboral promedio mensual por nivel educativo y género, Jalisco IV trimestre 2020" xr:uid="{F109DF55-C84D-481C-B46F-3CAF6158FB81}"/>
    <hyperlink ref="B12" location="Start9" display="Tabla 8. Ingreso laboral promedio mensual por nivel educativo y género, Nacional IV trimestre 2020" xr:uid="{A9DD2E62-F298-431F-9BB6-39E5EF0D047E}"/>
    <hyperlink ref="B13" location="Start10" display="Tabla 9. Mujeres trabajadoras con y sin hijos en Jalisco y su salario promedio mensual, IV trimestre de 2020" xr:uid="{548FF41B-A8A0-48F5-9E93-5ACC2AB49DE3}"/>
    <hyperlink ref="B14" location="Start11" display="Tabla 10. Mujeres trabajadoras con y sin hijos sin remuneración en Jalisco, IV trimestre de 2020" xr:uid="{8FB590A2-B573-452C-A573-746FFB5C446A}"/>
    <hyperlink ref="B15" location="Start12" display="Tabla 11. Promedio de años de escolaridad de las madres trabajadoras y de las mujeres sin hijos en Jalisco, IV trimestre de 2020" xr:uid="{1B0A15C3-D1EC-457A-BCAC-5BE41BF653FD}"/>
    <hyperlink ref="B16" location="Start13" display="Tabla 12. Trabajadores por cuenta propia por género e ingreso en Jalisco, IV trimestre de 2020" xr:uid="{FA152CEE-85E3-43EB-845D-4956C39523C8}"/>
    <hyperlink ref="B17" location="Start14" display="Tabla 13. Empleadores por género e ingreso en Jalisco, IV trimestre de 2020" xr:uid="{6412525F-233E-410B-8FB0-538B3F806803}"/>
    <hyperlink ref="B18" location="Start15" display="Tabla 14. Trabajadores independientes por género y escolaridad en Jalisco, IV trimestre de 2020" xr:uid="{EE0E837C-3E99-43CE-9B48-7CAA338B5DFE}"/>
    <hyperlink ref="B19" location="Start16" display="Tabla 15. Trabajadores independientes por sector y género, Jalisco IV trimestre 2020" xr:uid="{C73AEADB-E95B-4BDC-A686-263C21920C11}"/>
    <hyperlink ref="B20" location="Start17" display="Tabla 16. Exportaciones de Jalisco por subsector en el cuarto trimestre de 2020, millones de dólares" xr:uid="{E563CA11-F409-4251-B32A-224408745D1F}"/>
    <hyperlink ref="B21" location="Start18" display="Tabla 17. Exportaciones de Jalisco por subsector, 2020, millones de dólares" xr:uid="{23858E03-BF82-448B-881C-2361BFF2CF00}"/>
    <hyperlink ref="B22" location="Start19" display="Tabla 18. Indicador de Confianza del Consumidor Jalisciense, nivel del indicador y subíndices, febrero y diciembre de 2020, enero y febrero de 2021" xr:uid="{C1197464-9240-4DE9-9BAA-5B8575D7A4CA}"/>
    <hyperlink ref="B23" location="Start20" display="Tabla 19. Empleos en Jalisco por sector de actividad económica, febrero 2021 vs enero 2021" xr:uid="{08647617-FD0D-44F8-A123-8A91CC207CC4}"/>
    <hyperlink ref="B24" location="Start21" display="Tabla 20. Empleos en Jalisco por sector de actividad económica, primer bimestre de 2021" xr:uid="{8B2C46CB-8D4E-410E-9FFF-EA156FCC51BF}"/>
    <hyperlink ref="B25" location="Start22" display="Tabla 21. Empleos en Jalisco por sector de actividad económica, anual febrero 2021 vs febrero 2020" xr:uid="{11FB397F-1FDB-46D9-83DD-DA6AAEC196FF}"/>
    <hyperlink ref="B26" location="Start23" display="Tabla 22. Trabajadores asegurados en el IMSS en Jalisco por sector de actividad económica y sexo, febrero 2021 vs enero 2020" xr:uid="{39316E0B-56D8-4235-BD18-FBF2F9B7FF08}"/>
    <hyperlink ref="B27" location="Start24" display="Tabla 23. Empleos en Jalisco por grupos de edad febrero 2021 vs enero 2021" xr:uid="{17188ABA-BBD9-4E7E-8D64-C09965D89069}"/>
    <hyperlink ref="B28" location="Start25" display="Tabla 24. Patrones registrados en el IMSS en Jalisco por división económica, febrero 2021 vs enero 2021" xr:uid="{DA2B34CB-9FA2-4BEF-841A-981B8D107822}"/>
    <hyperlink ref="B29" location="Start26" display="Tabla 25. Patrones registrados en el IMSS en Jalisco por división económica, primer bimestre de 2021" xr:uid="{10E04791-39ED-445F-A28A-7432F6F00B74}"/>
    <hyperlink ref="B30" location="Start27" display="Tabla 26. Patrones registrados en el IMSS en Jalisco por división económica, febrero 2021 vs febrero 2020" xr:uid="{D95A6033-8D6A-4C91-9CA7-386C4D90091F}"/>
    <hyperlink ref="B31" location="Start28" display="Tabla 27. Patrones registrados en el IMSS en Jalisco por división económica, febrero 2021 vs marzo 2020" xr:uid="{C59ADE71-AD77-44C2-B58A-5D11044655DB}"/>
    <hyperlink ref="B32" location="Start29" display="Tabla 28. Patrones registrados en el IMSS en Jalisco por tamaño, febrero 2021 vs enero 2021" xr:uid="{D116754C-ED32-42D4-8F78-8BF878FEDF30}"/>
    <hyperlink ref="B33" location="Start30" display="Tabla 29. Patrones registrados en el IMSS en Jalisco por tamaño, febrero 2021 vs febrero 2020" xr:uid="{9AD420B4-B993-4087-A9FA-CACD8997D233}"/>
    <hyperlink ref="B34" location="Start31" display="Tabla 30. Patrones registrados en el IMSS en Jalisco por tamaño, febrero 2021 vs marzo 2020" xr:uid="{D71E9D96-AE13-4C7F-AEA0-647210185451}"/>
    <hyperlink ref="B35" location="Start32" display="Tabla 31. Participación porcentual y variación anual del valor de la producción de principales subsectores manufactureros en Jalisco en términos reales, enero 2021" xr:uid="{2EFD760B-6A91-4554-9B66-19ACB7D6C932}"/>
    <hyperlink ref="B36" location="Start33" display="Tabla 32. Participación porcentual y variación anual del personal ocupado en principales subsectores manufactureros en Jalisco, enero 2021" xr:uid="{7BFEE0DF-FA8D-4BDE-836D-ED0026347F76}"/>
    <hyperlink ref="B37" location="Start34" display="Tabla 33. Indicadores de empresas comerciales de Jalisco, variación porcentual anual, últimos doce meses" xr:uid="{BA8B3F15-183B-428A-AB79-33418353B76D}"/>
    <hyperlink ref="B38" location="Start35" display="Tabla 34. Número de cabezas sacrificadas. Nacional y Jalisco, anual 2019-2020, enero-2021" xr:uid="{F0E5CCF1-6CB8-49B9-A4E6-14126B3C69C7}"/>
    <hyperlink ref="B39" location="Start36" display="Tabla 35. Producción de carne en canal. Nacional y Jalisco, anual 2019-2020, enero-2021, toneladas" xr:uid="{C9A75AD6-A23F-4707-977C-975C0D5F2CFE}"/>
    <hyperlink ref="B40" location="Start37" display="Tabla 36. Valor de producción de carne en canal, nacional y Jalisco, anual 2019-2020, enero 2021, miles de pesos" xr:uid="{CFB9EEC8-0C5C-4EFC-80E2-55F2BCDEDB1E}"/>
    <hyperlink ref="B41" location="Start38" display="Tabla 37. Distribución del total de empleos de municipios, febrero de 2021" xr:uid="{57B97EAC-A10C-41B0-9BB7-846292ED07D3}"/>
    <hyperlink ref="B42" location="Start39" display="Figura 1. Índice de Expectativas Empresariales segundo semestre de 2019 - primer semestre de 2021" xr:uid="{3BD6DC3B-2D46-404F-A117-84DD607656C0}"/>
    <hyperlink ref="B43" location="Start40" display="Figura 2. Estimaciones del total de establecimientos en Jalisco: muertes, nacimientos, población inicial y población actual, 2019-septiembre 2020" xr:uid="{ACA0685C-0455-4A45-A30E-CAB223EBE44C}"/>
    <hyperlink ref="B44" location="Start41" display="Figura 3. Proporción de los establecimiento muertos, nacidos y sobrevivientes, a nivel nacional y Jalisco, por tamaño del establecimiento, mayo 2019-septiembre 2020" xr:uid="{308EEA7C-2181-4E8D-B4B3-1DE7B52B00EC}"/>
    <hyperlink ref="B45" location="Start42" display="Figura 4. Proporción de sobrevivencia de los establecimientos de Jalisco y a nivel nacional, por sector formal e informal, mayo 2019-septiembre 2020" xr:uid="{C3CC2FD1-07A5-4817-8356-60723C3CC514}"/>
    <hyperlink ref="B46" location="Start43" display="Figura 5. Proporción de establecimientos de Jalisco según acciones implementadas durante la contingencia de COVID-19, por tamaño del establecimiento, 2020" xr:uid="{1EF73D7B-B3A7-4D66-88EE-0B37B35921AE}"/>
    <hyperlink ref="B47" location="Start44" display="Figura 6. Proporción de establecimientos muertos y sobrevivientes de Jalisco de acuerdo con sus características, 2020" xr:uid="{D2313B6F-8F03-4952-B205-A293AE55F8ED}"/>
    <hyperlink ref="B48" location="Start45" display="Figura 7. PIB del sector primario de Jalisco, 2003 – 2019" xr:uid="{F7F8F253-A44B-4D5D-B558-117B29F661F9}"/>
    <hyperlink ref="B49" location="Start46" display="Figura 8. Trabajadores asegurados en el IMSS pertenecientes al sector primario, enero 1998 – febrero 2021" xr:uid="{E0131168-DBB8-4890-9A73-FC04FE618588}"/>
    <hyperlink ref="B50" location="Start47" display="Figura 9-11. Sector primario" xr:uid="{E31E39A3-8FFE-425C-9347-C3E12D061D7B}"/>
    <hyperlink ref="B51" location="Start48" display="Figura 12. Exportaciones trimestrales del sector primario de Jalisco, 2007 T1 – 2020 T2, miles de dólares" xr:uid="{0A6F58AB-BE93-4686-A204-104631AF599F}"/>
    <hyperlink ref="B52" location="Start49" display="Figura 13. Distribución porcentual de la población femenina de 15 años y más de Jalisco por condición de actividad económica, IV trimestre de 2020" xr:uid="{0F50FCC1-84BA-42D5-A092-649356582AB1}"/>
    <hyperlink ref="B53" location="Start50" display="Figura 14. Distribución porcentual de la Población Económicamente Activa femenina de Jalisco según condición de ocupación, IV trimestre de 2020" xr:uid="{C0DC9A98-6509-4F64-B397-F375BF2399C3}"/>
    <hyperlink ref="B54" location="Start51" display="Figura 15. Tasa de participación laboral por género y entidad federativa, IV trimestre 2020" xr:uid="{DD1F281B-01EB-4264-9592-4EF2921B2DA6}"/>
    <hyperlink ref="B55" location="Start52" display="Figura 16. Población ocupada en Jalisco por género, IV Trimestre 2020" xr:uid="{A10756B2-5E70-4CF3-B06C-785311F06182}"/>
    <hyperlink ref="B56" location="Start53" display="Figura 17. Población femenina ocupada de 15 años y más según grupos de edad, Jalisco al IV trimestre de 2020" xr:uid="{6124EA4D-140C-4B57-BF55-0B0D1C8896BF}"/>
    <hyperlink ref="B57" location="Start54" display="Figura 18. Población ocupada de 15 años y más por sector de actividad económica, Jalisco al IV trimestre de 2020" xr:uid="{B61765AE-4420-4E2A-8A97-A0453F2A4B3A}"/>
    <hyperlink ref="B58" location="Start55" display="Figura 19. Población femenina ocupada de 15 años y más según nivel de ingreso, Jalisco al IV trimestre de 2019 y 2020" xr:uid="{AD1C2F9B-93FE-4E40-B1F8-01B47A6513CF}"/>
    <hyperlink ref="B59" location="Start56" display="Figura 20. Tasa de informalidad laboral por género y entidad federativa, Nacional IV trimestre 2020" xr:uid="{76C72D97-3358-4958-B700-18B8A82A2A7C}"/>
    <hyperlink ref="B60" location="Start57" display="Figura 21. Ingreso promedio mensual de madres trabajadoras y de trabajadoras sin hijos, IV trimestre de 2020" xr:uid="{08264067-0639-45F7-8B13-DA509B7DCAA8}"/>
    <hyperlink ref="B61" location="Start58" display="Figura 22. Trabajadores independientes por tipo de trabajo en Jalisco, IV trimestre de 2020" xr:uid="{322709B5-8ED7-4F37-8CCB-F7BA42CD01FB}"/>
    <hyperlink ref="B62" location="Start59" display="Figura 23. Exportaciones trimestrales de Jalisco del cuarto trimestre, 2007 – 2020, millones de dólares" xr:uid="{AE73412D-7FC5-4B3B-9D1C-E007840B1B15}"/>
    <hyperlink ref="B63" location="Start60" display="Figura 24. Exportaciones trimestrales de Jalisco, 2018-2020, millones de dólares" xr:uid="{ECE4DE7D-1FFF-419A-A11A-13EA937E4945}"/>
    <hyperlink ref="B64" location="Start61" display="Figura 25. Exportaciones del cuarto trimestre de 2020, por entidad federativa, millones de dólares" xr:uid="{D15737F3-12E9-4784-A167-F6E738C287B6}"/>
    <hyperlink ref="B65" location="Start62" display="Figura 26. Exportaciones del subsector “Fabricación de equipo de computación, comunicación, medición y de otros equipos, componentes y accesorios electrónicos” en el cuarto trimestre de 2020, millones de dólares" xr:uid="{CDEC8F92-F300-47CF-AC77-E217001A356B}"/>
    <hyperlink ref="B66" location="Start63" display="Figura 27. Exportaciones anuales de Jalisco, 2007 – 2020, millones de dólares" xr:uid="{1FF0829D-133A-412E-BC3F-1F1A36CD5D29}"/>
    <hyperlink ref="B67" location="Start64" display="Figura 28. Exportaciones totales 2020, por entidad federativa, millones de dólares" xr:uid="{313B77F2-4D2C-46F1-B3E0-50CD460391CD}"/>
    <hyperlink ref="B68" location="Start65" display="Figura 29. Indicador de Confianza del Consumidor Jalisciense, febrero de 2020 a febrero de 2021" xr:uid="{BEDAEB54-3D18-4E28-B820-DE43CBB7EB5F}"/>
    <hyperlink ref="B69" location="Start66" display="Figura 30. Porcentaje de cuentas Infonavit en cartera vencida en Jalisco y a nivel nacional, enero 2018 – enero 2021" xr:uid="{9EF85AC0-E404-419F-A0A0-768810F59D7F}"/>
    <hyperlink ref="B70" location="Start67" display="Figura 31. Porcentaje de cuentas en cartera vencida de Infonavit por entidad federativa, enero 2021" xr:uid="{9D5ED4C2-0427-4326-BF00-6C6744FC3BE0}"/>
    <hyperlink ref="B71" location="Start68" display="Figura 32. Porcentaje de saldos en cartera vencida y prórroga, Jalisco y Nacional, enero 2018 – enero 2021" xr:uid="{A2327C0F-C63F-4906-BE5B-56BBC65652AD}"/>
    <hyperlink ref="B72" location="Start69" display="Figura 33. Porcentaje del saldo en cartera vencida de Infonavit por entidad federativa, enero 2021" xr:uid="{163DA172-6A2F-4E27-A865-C5817D137526}"/>
    <hyperlink ref="B73" location="Start70" display="Figura 34. Financiamientos otorgados para vivienda nueva y usada en Jalisco durante enero, 2013–2021" xr:uid="{79C5929F-72CE-4615-8A14-11C4C4A4812D}"/>
    <hyperlink ref="B74" location="Start71" display="Figura 35. Variación anual de los financiamientos otorgados, enero 2020" xr:uid="{B708C98B-B4B3-448D-B892-1D0B8D544C49}"/>
    <hyperlink ref="B75" location="Start72" display="Figura 36. Distribución de financiamientos otorgados para viviendas en Jalisco en el mes de enero de 2021, por modalidad" xr:uid="{EB5382F0-AC38-450E-88C2-D83A3BB0AFA4}"/>
    <hyperlink ref="B76" location="Start73" display="Figura 37. Financiamientos otorgados por organismo y valor de la vivienda, enero 2021" xr:uid="{A9D851BB-EEA5-4384-AFFA-6841056BC9F4}"/>
    <hyperlink ref="B77" location="Start74" display="Figura 38. Inflación mensual a tasa anual, enero 2013 - febrero 2021" xr:uid="{1B323DFA-96DC-4B12-A7E9-D56D8A4A8669}"/>
    <hyperlink ref="B78" location="Start75" display="Figura 39. Inflación anual por ciudades, febrero 2021" xr:uid="{B4B127B2-9241-4040-A2AA-83A8932A5F60}"/>
    <hyperlink ref="B79" location="Start76" display="Figura 40. Inflación mensual a tasa anual por entidad federativa, febrero 2021" xr:uid="{38F30405-BFB0-4E22-813F-53E755ED60A5}"/>
    <hyperlink ref="B80" location="Start77" display="Figura 41. Variación anual del índice de precios por objeto de gasto en Jalisco, octubre 2020-febrero 2021" xr:uid="{A9014736-70C0-48C2-BC6D-1AEDC8F88679}"/>
    <hyperlink ref="B81" location="Start78" display="Figura 42. Inflación anual del rubro de alimentos, bebidas y tabaco por entidad federativa, febrero de 2021" xr:uid="{6304ED7F-49D0-407B-9718-5308C41C9F15}"/>
    <hyperlink ref="B82" location="Start79" display="Figura 43. Inflación anual del rubro de ropa, calzado y accesorios por entidad federativa, febrero de 2021" xr:uid="{01368F5D-06F1-40DC-856E-0069C8887E1F}"/>
    <hyperlink ref="B83" location="Start80" display="Figura 44. Inflación anual del rubro de gasto en vivienda por entidad federativa, febrero de 2021" xr:uid="{69135F29-C140-4326-9ABB-AF9E9A3ECD45}"/>
    <hyperlink ref="B84" location="Start81" display="Figura 45. Inflación anual del rubro de muebles, aparatos y accesorios domésticos por entidad federativa, febrero de 2021" xr:uid="{FE5FACC8-680B-456F-899F-69795A91ED46}"/>
    <hyperlink ref="B85" location="Start82" display="Figura 46. Inflación anual del rubro de gasto en salud y cuidado personal por entidad federativa, febrero de 2021" xr:uid="{FF6D9118-3C1B-4B5A-BF6B-AFB923F3501D}"/>
    <hyperlink ref="B86" location="Start83" display="Figura 47. Inflación anual del rubro de gasto en transporte por entidad federativa, febrero de 2021" xr:uid="{210BFD92-B2C3-474A-AC96-931A9342A276}"/>
    <hyperlink ref="B87" location="Start84" display="Figura 48. Inflación anual del rubro de educación y esparcimiento por entidad federativa, febrero 2021" xr:uid="{08EADB84-062B-4B8C-BC07-F956BEA207B3}"/>
    <hyperlink ref="B88" location="Start85" display="Figura 49. Inflación anual del rubro de otros servicios por entidad federativa, febrero 2021" xr:uid="{9E799867-4E2E-410C-8CE9-A49F77DA79E4}"/>
    <hyperlink ref="B89" location="Start86" display="Figura 50. Precio promedio mensual de la gasolina regular, premium y diésel en Jalisco, enero 2021-febrero 2021, pesos constantes" xr:uid="{04970B46-F6F1-477C-9A82-A98D1C618C60}"/>
    <hyperlink ref="B90" location="Start87" display="Figura 51. Precio promedio mensual de la gasolina regular en Jalisco y México, enero 2017 - febrero 2021, a pesos constantes" xr:uid="{BDB8C34C-30E8-497B-91D6-7041E6BA0A78}"/>
    <hyperlink ref="B91" location="Start88" display="Figura 52. Precio promedio mensual de la gasolina premium Jalisco y México, enero 2017 a febrero 2021, a pesos constantes" xr:uid="{4124A185-5D45-49ED-BB52-335E0019F532}"/>
    <hyperlink ref="B92" location="Start89" display="Figura 53. Precio promedio mensual de diésel en Jalisco y México, enero 2017 - febrero 2021, a pesos constantes" xr:uid="{891D7FEE-31B9-4EF2-9F3A-FC57713FF5E1}"/>
    <hyperlink ref="B93" location="Start90" display="Figura 54. Precio promedio gasolina regular, premium, diésel, febrero de 2021" xr:uid="{3865F652-A666-4B34-9F93-7979926A4916}"/>
    <hyperlink ref="B94" location="Start91" display="Figura 55. Tasa de desocupación de Jalisco en febrero, 2006-2021" xr:uid="{77C4E16C-92B0-4117-B8A9-0B697D579E11}"/>
    <hyperlink ref="B95" location="Start92" display="Figura 56. Tasa de desocupación mensual por entidad federativa, febrero de 2021" xr:uid="{1175FB34-CA08-48D4-9316-7C7E94C4366E}"/>
    <hyperlink ref="B96" location="Start93" display="Figura 57. Variación mensual en puntos porcentuales de la tasa de desocupación por entidad federativa, febrero de 2021" xr:uid="{E962FFA8-BB18-434E-8A00-C9F6FA4E48BD}"/>
    <hyperlink ref="B97" location="Start94" display="Figura 58. Empleos formales generados en febrero en Jalisco, 2000-2021" xr:uid="{D3AC55DE-55C9-4A3A-B169-CC2B3C89BA24}"/>
    <hyperlink ref="B98" location="Start95" display="Figura 59. Empleos formales generados en Jalisco de enero de 2020 a febrero de 2021" xr:uid="{8FC65B4A-661F-4481-A181-D75D526F41C9}"/>
    <hyperlink ref="B99" location="Start96" display="Figura 60. Empleos formales generados en febrero 2021 por entidad federativa" xr:uid="{9EF63AD8-8DE6-486A-964A-466FBCE3832A}"/>
    <hyperlink ref="B100" location="Start97" display="Figura 61. Variación porcentual mensual de empleos generados por entidad federativa, febrero de 2021" xr:uid="{452F9938-A7AC-485B-BDB8-73EE87FFD6A6}"/>
    <hyperlink ref="B101" location="Start98" display="Figura 62. Empleos nuevos en los últimos siete meses (agosto 2020-febrero 2021) por entidad federativa" xr:uid="{EF58CBB8-B27B-49B2-A63E-2AF18E9610CF}"/>
    <hyperlink ref="B102" location="Start99" display="Figura 63. Variación porcentual anual de empleo formal, febrero 2021" xr:uid="{194E1609-D81A-454C-B5E3-EE8F7769B54D}"/>
    <hyperlink ref="B103" location="Start100" display="Figura 64. Empleos nuevos formales acumulados, primer bimestre, 2000 - 2021" xr:uid="{30FA41CD-67AD-4A5E-8D09-29C0FD265EB6}"/>
    <hyperlink ref="B104" location="Start101" display="Figura 65. Empleos generados por entidad federativa, acumulado primer bimestre de 2021" xr:uid="{061301E5-F683-4807-BB65-E02DD6A6E3F4}"/>
    <hyperlink ref="B105" location="Start102" display="Figura 66. Variación porcentual acumulado primer bimestre de 2021" xr:uid="{327B1173-37A3-4BC4-BA9A-F14B75ED7C1E}"/>
    <hyperlink ref="B106" location="Start103" display="Figura 67. Empleos formales temporales y permanentes por entidad federativa, febrero 2021" xr:uid="{B4EC756C-C399-4C04-B3AE-9030D9B28269}"/>
    <hyperlink ref="B107" location="Start104" display="Figura 68-71. Empleo municipal" xr:uid="{242C149C-5B83-42D3-B935-269DEEA28C51}"/>
    <hyperlink ref="B108" location="Start105" display="Figura 72. Trabajadores asegurados en Jalisco por sector, cierre 2013-2020 y febrero de 2021" xr:uid="{F113F76E-83BC-4F3B-8DF8-58E5566E431B}"/>
    <hyperlink ref="B109" location="Start106" display="Figura 73. Porcentaje de participación de trabajadores asegurados por división de actividad económica en Jalisco, febrero de 2021" xr:uid="{FA96F588-938A-4995-B862-0F3A63D45223}"/>
    <hyperlink ref="B110" location="Start107" display="Figura 74. Serie histórica de trabajadores asegurados del sector agricultura, ganadería, silvicultura, pesca y caza de Jalisco, cierre 2013-2020 y febrero de 2021" xr:uid="{1F2D00C3-436A-414E-8DF7-EE57AC5CB7E5}"/>
    <hyperlink ref="B111" location="Start108" display="Figura 75. Distribución porcentual de los trabajadores asegurados del sector agropecuario de Jalisco por subsector, febrero de 2021" xr:uid="{158EC3FD-F21C-4D28-B4F9-5F7BE3F644FA}"/>
    <hyperlink ref="B112" location="Start109" display="Figura 76. Serie histórica del empleo formal en el sector industria de la transformación de Jalisco, cierre 2013-2020 y febrero de 2021" xr:uid="{6CB19348-A6CA-4A50-BB35-E39435FF714F}"/>
    <hyperlink ref="B113" location="Start110" display="Figura 77. Distribución porcentual de los trabajadores asegurados del sector industria de la transformación de Jalisco por subsector, febrero de 2021" xr:uid="{84702FC6-5929-465A-A329-5B4FDF89410C}"/>
    <hyperlink ref="B114" location="Start111" display="Figura 78. Serie histórica de los trabajadores asegurados en el IMSS del sector comercio de Jalisco, cierre 2013-2020 y febrero 2021" xr:uid="{8612F0A7-FCBE-4C27-9EBF-E627FC5D4C8E}"/>
    <hyperlink ref="B115" location="Start112" display="Figura 79. Distribución porcentual de los trabajadores asegurados del sector comercio de Jalisco por subsector, febrero 2021" xr:uid="{457ADC80-A8DE-49EE-A8A8-07F785178316}"/>
    <hyperlink ref="B116" location="Start113" display="Figura 80. Serie histórica de los trabajadores asegurados al IMSS del sector servicios de Jalisco, cierre 2013-2020 y febrero 2021" xr:uid="{7473E86C-6A79-465B-BC43-AD4EE7593F2D}"/>
    <hyperlink ref="B117" location="Start114" display="Figura 81. Porcentaje de participación de los trabajadores asegurados del sector servicios, febrero 2021" xr:uid="{C052FFBE-E5B5-42DB-BDC6-7407B42A7360}"/>
    <hyperlink ref="B118" location="Start115" display="Figura 82. Distribución porcentual de trabajadores asegurados en el IMSS por sector de actividad económica, febrero 2021 (hombres)" xr:uid="{ED181CCD-3242-4FE3-B2D0-793A297069ED}"/>
    <hyperlink ref="B119" location="Start116" display="Figura 83. Distribución porcentual de trabajadoras aseguradas en el IMSS por sector de actividad económica, febrero 2021 (mujeres)" xr:uid="{6E5CD167-0B93-451A-B2CE-F0F1937EC7F2}"/>
    <hyperlink ref="B120" location="Start117" display="Figura 84. Distribución porcentual de trabajadores asegurados en el IMSS grupo de edad, febrero 2021" xr:uid="{4776D7BA-1043-4763-9938-89A19C761DC4}"/>
    <hyperlink ref="B121" location="Start118" display="Figura 85. Patrones registrados en el IMSS en Jalisco, cierre 2013-2020 y febrero de 2021" xr:uid="{E5B6CB2C-9B92-44FB-954A-186F496CEE48}"/>
    <hyperlink ref="B122" location="Start119" display="Figura 86. Patrones de Jalisco registrados en el IMSS, por división económica, febrero de 2021" xr:uid="{D5D5E9B9-1C63-457C-BDBD-93E07B093DDA}"/>
    <hyperlink ref="B123" location="Start120" display="Figura 87. Patrones nuevos registrados ante el IMSS, por delegación, febrero de 2021" xr:uid="{5A461196-0DAB-4DD9-B5D3-73183CB620B9}"/>
    <hyperlink ref="B124" location="Start121" display="Figura 88. Variación mensual de patrones nuevos registrados ante el IMSS, por delegación, febrero de 2021" xr:uid="{6867586D-B0FF-46E4-AA3B-D80C43E4D0CC}"/>
    <hyperlink ref="B125" location="Start122" display="Figura 89. Variación anual absoluta de patrones nuevos registrados ante el IMSS, por delegación, febrero, 2020-2021" xr:uid="{CFE0928A-5487-4CC8-8980-7808475B1B51}"/>
    <hyperlink ref="B126" location="Start123" display="Figura 90. Variación porcentual anual de patrones nuevos registrados ante el IMSS, por delegación, febrero de 2021" xr:uid="{D958D293-F900-4F63-8C34-BCB3937A1522}"/>
    <hyperlink ref="B127" location="Start124" display="Figura 91. Patrones nuevos registrados ante el IMSS, por delegación, primer bimestre de 2021" xr:uid="{1805BD6B-3E5D-432E-8B49-A2AC85E00242}"/>
    <hyperlink ref="B128" location="Start125" display="Figura 92. Variación porcentual acumulado de patrones nuevos registrados ante el IMSS, por delegación, primer bimestre de 2021" xr:uid="{E8C9D677-B33E-449D-985C-8F497233B895}"/>
    <hyperlink ref="B129" location="Start126" display="Figura 93. Indicador Mensual de la Actividad Industrial de Jalisco. Variación porcentual anual y variación promedio anual, enero 2013-noviembre 2020" xr:uid="{628CB97F-642C-4E3B-860E-8CCFD46B8E9D}"/>
    <hyperlink ref="B130" location="Start127" display="Figura 94. Variación porcentual anual del IMAIEF por entidad federativa, noviembre 2020" xr:uid="{F4AD38D5-C9FD-45C4-A3AB-62326E3DDA6D}"/>
    <hyperlink ref="B131" location="Start128" display="Figura 95. Variación porcentual con respecto al mismo periodo del año anterior del IMAIEF de actividades secundarias, industria de la construcción e industrias manufactureras de Jalisco, noviembre 2020" xr:uid="{B486E48E-B277-4B58-9275-34D58181076B}"/>
    <hyperlink ref="B132" location="Start129" display="Figura 96. Indicador Mensual de la Industria de la Construcción de Jalisco, variación porcentual anual y variación promedio anual, enero 2013-noviembre 2020" xr:uid="{3F4E4B19-D315-419D-B8E6-7322C348F4F8}"/>
    <hyperlink ref="B133" location="Start130" display="Figura 97. Variación porcentual anual del IMAIEF de la industria de la construcción por entidad federativa, noviembre 2020" xr:uid="{575C74D7-926F-457F-9011-B8AF7993A32E}"/>
    <hyperlink ref="B134" location="Start131" display="Figura 98. Indicador Mensual de las Industrias Manufactureras de Jalisco, variación porcentual anual y variación promedio anual, enero 2013-noviembre 2020" xr:uid="{87295923-37FB-4EBF-9068-57825CE31F10}"/>
    <hyperlink ref="B135" location="Start132" display="Figura 99. Variación porcentual anual del IMAIEF de las industrias manufactureras por entidad federativa, noviembre 2020" xr:uid="{8E47C636-14A4-40FE-A583-38963F62220D}"/>
    <hyperlink ref="B136" location="Start133" display="Figura 100. Valor de la producción de la industria de la construcción en Jalisco, cifras mensuales en millones de pesos constantes, enero 2006-enero 2021" xr:uid="{B74A6248-FBFA-46AD-84A2-100E76A75F5C}"/>
    <hyperlink ref="B137" location="Start134" display="Figura 101. Valor de la producción de la industria de la construcción en Jalisco, cifras mensuales en millones de pesos constantes, enero 2013-enero 2021" xr:uid="{E803F853-444D-4ACF-B2CF-30B1A4E3297B}"/>
    <hyperlink ref="B138" location="Start135" display="Figura 102. Variación porcentual anual de la producción de los últimos doce meses de la industria de la construcción en Jalisco, enero 2013-enero 2021" xr:uid="{B6EF20BE-B4B7-4274-B4B7-644D5E7B77C2}"/>
    <hyperlink ref="B139" location="Start136" display="Figura 103. Distribución porcentual de la producción de la industria de la construcción por entidad federativa, enero 2021" xr:uid="{F975F117-5929-4F8C-8739-50090793BB9C}"/>
    <hyperlink ref="B140" location="Start137" display="Figura 104. Variación porcentual anual de la producción de la industria de la construcción por entidad federativa, enero 2021" xr:uid="{DF258395-C861-4BAC-973C-48B904BA215A}"/>
    <hyperlink ref="B141" location="Start138" display="Figura 105. Variación porcentual mensual de la producción de la industria de la construcción por entidad federativa, enero 2021" xr:uid="{82F98FF9-0A13-481D-B5DA-9A3C9F5C04AB}"/>
    <hyperlink ref="B142" location="Start139" display="Figura 106. Variación porcentual anual del personal ocupado de la industria manufacturera por entidad federativa, enero de 2021" xr:uid="{473D01DF-9733-49DB-B560-BDC416800BE0}"/>
    <hyperlink ref="B143" location="Start140" display="Figura 107. Variación porcentual anual de las horas trabajadas por el personal ocupado total en la industria manufacturera por entidad federativa, enero 2021" xr:uid="{A4DF73BC-C9DB-4F21-B590-D64324117781}"/>
    <hyperlink ref="B144" location="Start141" display="Figura 108. Ingresos provenientes del mercado extranjero que obtuvieron los establecimientos manufactureros del programa IMMEX en Jalisco. Cifras mensuales en millones de pesos, enero 2013-enero 2021" xr:uid="{6FDF3FC6-4E48-495C-A15C-B0C18D8C2F01}"/>
    <hyperlink ref="B145" location="Start142" display="Figura 109. Ingresos provenientes del mercado extranjero que obtuvieron los establecimientos no manufactureros en el programa IMMEX en Jalisco Cifras mensuales en millones de pesos, enero 2013-enero 2021" xr:uid="{4EA7B7D2-5C87-490C-AE2D-27F7F7575BE3}"/>
    <hyperlink ref="B146" location="Start143" display="Figura 110. Ingresos provenientes del mercado extranjero que obtuvieron los establecimientos manufactureros y no manufactureros en el programa IMMEX en Jalisco. Cifras acumuladas anuales en millones de pesos y su variación anual, enero 2013-enero 2021" xr:uid="{E62BEA6A-6970-4ED1-8F2C-FBEE52BF6D3F}"/>
    <hyperlink ref="B147" location="Start144" display="Figura 111. Número de establecimientos manufactureros y no manufactureros en el programa IMMEX en Jalisco, enero 2013-enero 2021" xr:uid="{74F12CB1-5D6C-437E-B9B4-2E4BC3C55616}"/>
    <hyperlink ref="B148" location="Start145" display="Figura 112. Distribución porcentual de los establecimientos manufactureros y no manufactureros con programa IMMEX por entidad federativa, enero 2021" xr:uid="{BBEB23E4-9AF4-4BEC-A768-E1983DC8EA0D}"/>
    <hyperlink ref="B149" location="Start146" display="Figura 113. Personal ocupado en establecimientos manufactureros y no manufactureros en el programa IMMEX en Jalisco, enero 2013-enero 2021" xr:uid="{090B035C-4F28-4E36-B655-8EC6F6B0325B}"/>
    <hyperlink ref="B150" location="Start147" display="Figura 114. Variación porcentual anual del personal ocupado en establecimientos manufactureros y no manufactureros en el programa IMMEX en Jalisco, enero 2013-enero 2021" xr:uid="{5E32F040-53E1-4868-A058-E88D7FDD4F84}"/>
    <hyperlink ref="B151" location="Start148" display="Figura 115. Distribución porcentual del personal ocupado de los establecimientos manufactureros y no manufactureros con programa IMMEX por entidad federativa, enero 2021" xr:uid="{505B1AD8-5DEC-4C7D-B60E-DE561008C876}"/>
    <hyperlink ref="B152" location="Start149" display="Figura 116. Variación porcentual anual de los ingresos por suministro de bienes y servicios de empresas de comercio al por mayor por entidad federativa, enero de 2021" xr:uid="{8B66011C-49AB-4577-B8A4-39341211ADD0}"/>
    <hyperlink ref="B153" location="Start150" display="Figura 117. Variación porcentual anual del personal ocupado de las empresas de comercio al por mayor, enero de 2021" xr:uid="{0E03EFED-534C-4B4C-8F82-02FC55CEB817}"/>
    <hyperlink ref="B154" location="Start151" display="Figura 118. Variación porcentual anual de los ingresos por suministro de bienes y servicios de empresas de comercio al por menor por entidad federativa, enero de 2021" xr:uid="{8CE39A83-2955-4414-B1D5-8C85037F314C}"/>
    <hyperlink ref="B155" location="Start152" display="Figura 119. Variación porcentual anual del personal ocupado de las empresas de comercio al por menor, enero de 2021" xr:uid="{3B56EE89-1D1F-4D56-BD0D-3AEB4F923D24}"/>
    <hyperlink ref="B156" location="Start153" display="Figura 120. Unidades vendidas eléctricos e híbridos (conectables y no conectables) en Jalisco, mensual 2016-2020" xr:uid="{568E18C5-A6B2-4E75-BB84-7DFBF72B84B8}"/>
    <hyperlink ref="B157" location="Start154" display="Figura 121. Distribución porcentual de unidades vendidas de vehículos híbridos (conectables y no conectables) en Jalisco en diciembre 2020" xr:uid="{4E7BD4F8-1544-4D1D-A376-AF0B407467EC}"/>
    <hyperlink ref="B158" location="Start155" display="Figura 122. Vehículos híbridos y eléctricos vendidos por entidad federativa, diciembre 2020" xr:uid="{B6B2CD45-F624-46F8-9E5A-A15E64DFE2E4}"/>
    <hyperlink ref="B159" location="Start156" display="Figura 123. Vehículos híbridos y eléctricos vendidos por cada millón de habitantes por entidad federativa, diciembre 2020" xr:uid="{52C86B31-446C-4434-B2D4-E17F649AFEBC}"/>
    <hyperlink ref="B160" location="Start157" display="Figura 124. Número de cabezas sacrificadas en Jalisco en enero 2008 – 2021" xr:uid="{78F8CC95-7605-4992-A4E2-2B161EF1241C}"/>
    <hyperlink ref="B161" location="Start158" display="Figura 125. Producción de carne en canal en Jalisco en enero 2008 – 2021, toneladas" xr:uid="{545CB495-3376-4356-840F-89FEF7E1D714}"/>
    <hyperlink ref="B162" location="Start159" display="Figura 126. Número de cabezas sacrificadas en Jalisco en enero-diciembre 2008– 2020" xr:uid="{50F50AA0-562E-4EC5-8D1C-3F1155FEE09F}"/>
    <hyperlink ref="B163" location="Start160" display="Figura 127. Producción de carne en canal en Jalisco enero-diciembre 2008-2020, toneladas" xr:uid="{11614383-32F5-40DD-9BEA-485BDEC1F7C1}"/>
    <hyperlink ref="B164" location="Start161" display="Figura 128. Producción de carne en canal de ganado bovino por entidad federativa, enero 2021, toneladas" xr:uid="{9375D221-B5A6-4033-BEA7-A724BCDDB032}"/>
    <hyperlink ref="B165" location="Start162" display="Figura 129. Producción de carne en canal de ganado porcino por entidad federativa, enero de 2021, toneladas" xr:uid="{90E4D179-36BF-47F5-A552-2F664C0E373A}"/>
    <hyperlink ref="B166" location="Start163" display="Figura 130. Producción de carne en canal de ganado ovino por entidad federativa, enero 2021, toneladas" xr:uid="{4D22AF7E-AE08-4D69-AF76-1D3BB78A7D9A}"/>
    <hyperlink ref="B167" location="Start164" display="Figura 131. Producción de carne en canal de ganado caprino por entidad federativa, enero 2021, toneladas" xr:uid="{E697B723-09C8-4BDA-B2E3-67E719FC438B}"/>
    <hyperlink ref="B168" location="Start165" display="Figura 132. Variación porcentual anual de la producción de carne en canal, Jalisco, enero de 2019 a enero 2021 Bovino" xr:uid="{B25BDD7D-7304-458E-8824-FBAA8CDC20D7}"/>
    <hyperlink ref="B169" location="Start166" display="Figura 132. Variación porcentual anual de la producción de carne en canal, Jalisco, enero de 2019 a enero 2021 Caprino" xr:uid="{5DBED6B3-A58D-44C6-8330-C273C8ECE3D8}"/>
    <hyperlink ref="B170" location="Start167" display="Figura 132. Variación porcentual anual de la producción de carne en canal, Jalisco, enero de 2019 a enero 2021 Ovino" xr:uid="{17065E4E-ABC4-4F4C-8512-9B24942D69C1}"/>
    <hyperlink ref="B171" location="Start168" display="Figura 132. Variación porcentual anual de la producción de carne en canal, Jalisco, enero de 2019 a enero 2021 Porcino" xr:uid="{13D8C88D-E078-4D22-9700-059B306F913D}"/>
    <hyperlink ref="B172" location="Start169" display="Figura 133-144. Empleo Municipal" xr:uid="{849D863F-4C7D-421E-9E1E-543E4F3B5B2F}"/>
  </hyperlink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AABB1-F954-4DF1-990F-20ECA3F0871F}">
  <sheetPr codeName="Hoja19"/>
  <dimension ref="A1:R19"/>
  <sheetViews>
    <sheetView workbookViewId="0">
      <selection activeCell="A9" sqref="A9"/>
    </sheetView>
  </sheetViews>
  <sheetFormatPr baseColWidth="10" defaultRowHeight="12.75" x14ac:dyDescent="0.2"/>
  <cols>
    <col min="1" max="2" width="11.42578125" style="170"/>
    <col min="3" max="4" width="13.140625" style="170" bestFit="1" customWidth="1"/>
    <col min="5" max="16384" width="11.42578125" style="170"/>
  </cols>
  <sheetData>
    <row r="1" spans="1:18" ht="15" x14ac:dyDescent="0.25">
      <c r="A1" s="3" t="s">
        <v>1292</v>
      </c>
      <c r="H1" s="568" t="s">
        <v>39</v>
      </c>
      <c r="I1" s="568"/>
    </row>
    <row r="3" spans="1:18" x14ac:dyDescent="0.2">
      <c r="D3" s="184"/>
      <c r="G3" s="331"/>
    </row>
    <row r="4" spans="1:18" x14ac:dyDescent="0.2">
      <c r="D4" s="184"/>
      <c r="G4" s="331"/>
    </row>
    <row r="5" spans="1:18" x14ac:dyDescent="0.2">
      <c r="D5" s="337"/>
      <c r="G5" s="331"/>
    </row>
    <row r="6" spans="1:18" x14ac:dyDescent="0.2">
      <c r="R6" s="184"/>
    </row>
    <row r="7" spans="1:18" x14ac:dyDescent="0.2">
      <c r="C7" s="335" t="s">
        <v>838</v>
      </c>
      <c r="D7" s="335"/>
      <c r="E7" s="335" t="s">
        <v>839</v>
      </c>
      <c r="F7" s="335"/>
      <c r="R7" s="184"/>
    </row>
    <row r="8" spans="1:18" x14ac:dyDescent="0.2">
      <c r="B8" s="170" t="s">
        <v>840</v>
      </c>
      <c r="C8" s="170" t="s">
        <v>841</v>
      </c>
      <c r="D8" s="170" t="s">
        <v>842</v>
      </c>
      <c r="E8" s="170" t="s">
        <v>841</v>
      </c>
      <c r="F8" s="170" t="s">
        <v>842</v>
      </c>
    </row>
    <row r="9" spans="1:18" x14ac:dyDescent="0.2">
      <c r="B9" s="170" t="s">
        <v>843</v>
      </c>
      <c r="C9" s="332">
        <v>16886</v>
      </c>
      <c r="D9" s="336">
        <v>4540.1222658440829</v>
      </c>
      <c r="E9" s="95">
        <v>95315</v>
      </c>
      <c r="F9" s="336">
        <v>4042.7264823361702</v>
      </c>
      <c r="G9" s="337">
        <f t="shared" ref="G9:G19" si="0">C9+E9</f>
        <v>112201</v>
      </c>
    </row>
    <row r="10" spans="1:18" x14ac:dyDescent="0.2">
      <c r="B10" s="170" t="s">
        <v>844</v>
      </c>
      <c r="C10" s="332">
        <v>60254</v>
      </c>
      <c r="D10" s="336">
        <v>5105.0779861169895</v>
      </c>
      <c r="E10" s="95">
        <v>108357</v>
      </c>
      <c r="F10" s="336">
        <v>6414.0022876949743</v>
      </c>
      <c r="G10" s="337">
        <f t="shared" si="0"/>
        <v>168611</v>
      </c>
    </row>
    <row r="11" spans="1:18" x14ac:dyDescent="0.2">
      <c r="B11" s="170" t="s">
        <v>845</v>
      </c>
      <c r="C11" s="332">
        <v>96018</v>
      </c>
      <c r="D11" s="336">
        <v>6313.2371024833465</v>
      </c>
      <c r="E11" s="95">
        <v>93300</v>
      </c>
      <c r="F11" s="336">
        <v>8761.4334197065546</v>
      </c>
      <c r="G11" s="337">
        <f t="shared" si="0"/>
        <v>189318</v>
      </c>
    </row>
    <row r="12" spans="1:18" x14ac:dyDescent="0.2">
      <c r="B12" s="170" t="s">
        <v>846</v>
      </c>
      <c r="C12" s="332">
        <v>144412</v>
      </c>
      <c r="D12" s="336">
        <v>7122.6283452695061</v>
      </c>
      <c r="E12" s="95">
        <v>59984</v>
      </c>
      <c r="F12" s="336">
        <v>8196.0708895559237</v>
      </c>
      <c r="G12" s="337">
        <f t="shared" si="0"/>
        <v>204396</v>
      </c>
    </row>
    <row r="13" spans="1:18" x14ac:dyDescent="0.2">
      <c r="B13" s="170" t="s">
        <v>847</v>
      </c>
      <c r="C13" s="332">
        <v>130462</v>
      </c>
      <c r="D13" s="336">
        <v>7660.0221801431871</v>
      </c>
      <c r="E13" s="95">
        <v>31809</v>
      </c>
      <c r="F13" s="336">
        <v>8956.9725669497057</v>
      </c>
      <c r="G13" s="337">
        <f t="shared" si="0"/>
        <v>162271</v>
      </c>
    </row>
    <row r="14" spans="1:18" x14ac:dyDescent="0.2">
      <c r="B14" s="170" t="s">
        <v>848</v>
      </c>
      <c r="C14" s="332">
        <v>140930</v>
      </c>
      <c r="D14" s="336">
        <v>7488.918082387816</v>
      </c>
      <c r="E14" s="95">
        <v>23421</v>
      </c>
      <c r="F14" s="336">
        <v>10337.533838312333</v>
      </c>
      <c r="G14" s="337">
        <f t="shared" si="0"/>
        <v>164351</v>
      </c>
    </row>
    <row r="15" spans="1:18" x14ac:dyDescent="0.2">
      <c r="B15" s="170" t="s">
        <v>849</v>
      </c>
      <c r="C15" s="332">
        <v>132082</v>
      </c>
      <c r="D15" s="336">
        <v>6670.7939146599429</v>
      </c>
      <c r="E15" s="95">
        <v>23767</v>
      </c>
      <c r="F15" s="336">
        <v>6791.1678004535152</v>
      </c>
      <c r="G15" s="337">
        <f t="shared" si="0"/>
        <v>155849</v>
      </c>
    </row>
    <row r="16" spans="1:18" x14ac:dyDescent="0.2">
      <c r="B16" s="170" t="s">
        <v>850</v>
      </c>
      <c r="C16" s="332">
        <v>99990</v>
      </c>
      <c r="D16" s="336">
        <v>6076.425724637681</v>
      </c>
      <c r="E16" s="95">
        <v>14990</v>
      </c>
      <c r="F16" s="336">
        <v>11080.105748678141</v>
      </c>
      <c r="G16" s="337">
        <f t="shared" si="0"/>
        <v>114980</v>
      </c>
    </row>
    <row r="17" spans="2:7" x14ac:dyDescent="0.2">
      <c r="B17" s="170" t="s">
        <v>851</v>
      </c>
      <c r="C17" s="332">
        <v>80866</v>
      </c>
      <c r="D17" s="336">
        <v>6143.0855017100339</v>
      </c>
      <c r="E17" s="95">
        <v>7866</v>
      </c>
      <c r="F17" s="336">
        <v>8085.7111295222312</v>
      </c>
      <c r="G17" s="337">
        <f t="shared" si="0"/>
        <v>88732</v>
      </c>
    </row>
    <row r="18" spans="2:7" x14ac:dyDescent="0.2">
      <c r="B18" s="170" t="s">
        <v>852</v>
      </c>
      <c r="C18" s="332">
        <v>69134</v>
      </c>
      <c r="D18" s="336">
        <v>4462.0563370935633</v>
      </c>
      <c r="E18" s="95">
        <v>10784</v>
      </c>
      <c r="F18" s="336">
        <v>6574.3875034255962</v>
      </c>
      <c r="G18" s="337">
        <f t="shared" si="0"/>
        <v>79918</v>
      </c>
    </row>
    <row r="19" spans="2:7" x14ac:dyDescent="0.2">
      <c r="C19" s="337">
        <f>SUM(C9:C18)</f>
        <v>971034</v>
      </c>
      <c r="D19" s="336">
        <v>6549.2299810000004</v>
      </c>
      <c r="E19" s="337">
        <f>SUM(E9:E18)</f>
        <v>469593</v>
      </c>
      <c r="F19" s="336">
        <v>7070.1123729999999</v>
      </c>
      <c r="G19" s="337">
        <f t="shared" si="0"/>
        <v>1440627</v>
      </c>
    </row>
  </sheetData>
  <mergeCells count="3">
    <mergeCell ref="C7:D7"/>
    <mergeCell ref="E7:F7"/>
    <mergeCell ref="H1:I1"/>
  </mergeCells>
  <hyperlinks>
    <hyperlink ref="H1:I1" location="Index!A1" display="Regresar al Índice" xr:uid="{38CE344C-F5C6-4AD0-A2FC-6F6EA2B7E46E}"/>
  </hyperlink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23320-18DE-4E62-898B-DBC5EE8180B4}">
  <sheetPr codeName="Hoja109"/>
  <dimension ref="A1:I68"/>
  <sheetViews>
    <sheetView topLeftCell="B7" workbookViewId="0">
      <selection activeCell="A9" sqref="A9"/>
    </sheetView>
  </sheetViews>
  <sheetFormatPr baseColWidth="10" defaultColWidth="9.140625" defaultRowHeight="12.75" x14ac:dyDescent="0.2"/>
  <cols>
    <col min="1" max="1" width="60.7109375" style="2" customWidth="1"/>
    <col min="2" max="2" width="5.7109375" style="2" customWidth="1"/>
    <col min="3" max="3" width="7.7109375" style="2" customWidth="1"/>
    <col min="4" max="4" width="10.7109375" style="2" customWidth="1"/>
    <col min="5" max="8" width="3.7109375" style="2" customWidth="1"/>
    <col min="9" max="21" width="9.28515625" style="2" customWidth="1"/>
    <col min="22" max="16384" width="9.140625" style="2"/>
  </cols>
  <sheetData>
    <row r="1" spans="1:9" ht="15" x14ac:dyDescent="0.25">
      <c r="A1" t="s">
        <v>1373</v>
      </c>
      <c r="B1" s="2" t="s">
        <v>55</v>
      </c>
      <c r="C1" s="2" t="s">
        <v>55</v>
      </c>
      <c r="D1" s="2" t="s">
        <v>55</v>
      </c>
      <c r="E1" s="2" t="s">
        <v>55</v>
      </c>
      <c r="F1" s="2" t="s">
        <v>55</v>
      </c>
      <c r="G1" s="2" t="s">
        <v>55</v>
      </c>
      <c r="H1" s="568" t="s">
        <v>39</v>
      </c>
      <c r="I1" s="568"/>
    </row>
    <row r="2" spans="1:9" x14ac:dyDescent="0.2">
      <c r="A2" s="2" t="s">
        <v>154</v>
      </c>
      <c r="B2" s="2" t="s">
        <v>55</v>
      </c>
      <c r="C2" s="2" t="s">
        <v>55</v>
      </c>
      <c r="D2" s="2" t="s">
        <v>55</v>
      </c>
      <c r="E2" s="2" t="s">
        <v>55</v>
      </c>
      <c r="F2" s="2" t="s">
        <v>55</v>
      </c>
      <c r="G2" s="2" t="s">
        <v>55</v>
      </c>
      <c r="H2" s="2" t="s">
        <v>55</v>
      </c>
    </row>
    <row r="6" spans="1:9" x14ac:dyDescent="0.2">
      <c r="A6" s="2" t="s">
        <v>1123</v>
      </c>
      <c r="B6" s="2" t="s">
        <v>577</v>
      </c>
      <c r="C6" s="2" t="s">
        <v>0</v>
      </c>
      <c r="D6" s="2" t="s">
        <v>1128</v>
      </c>
    </row>
    <row r="7" spans="1:9" x14ac:dyDescent="0.2">
      <c r="A7" s="2">
        <v>2000</v>
      </c>
      <c r="B7" s="390">
        <v>36557</v>
      </c>
      <c r="C7" s="2">
        <v>995832</v>
      </c>
      <c r="D7" s="12">
        <v>9711</v>
      </c>
      <c r="E7" s="391"/>
    </row>
    <row r="8" spans="1:9" x14ac:dyDescent="0.2">
      <c r="A8" s="2">
        <v>2001</v>
      </c>
      <c r="B8" s="390">
        <v>36923</v>
      </c>
      <c r="C8" s="2">
        <v>1033583</v>
      </c>
      <c r="D8" s="12">
        <v>-632</v>
      </c>
      <c r="E8" s="391"/>
    </row>
    <row r="9" spans="1:9" x14ac:dyDescent="0.2">
      <c r="A9" s="2">
        <v>2002</v>
      </c>
      <c r="B9" s="390">
        <v>37288</v>
      </c>
      <c r="C9" s="2">
        <v>1021306</v>
      </c>
      <c r="D9" s="12">
        <v>9583</v>
      </c>
      <c r="E9" s="391"/>
    </row>
    <row r="10" spans="1:9" x14ac:dyDescent="0.2">
      <c r="A10" s="2">
        <v>2003</v>
      </c>
      <c r="B10" s="390">
        <v>37653</v>
      </c>
      <c r="C10" s="2">
        <v>1034757</v>
      </c>
      <c r="D10" s="12">
        <v>5066</v>
      </c>
      <c r="E10" s="391"/>
    </row>
    <row r="11" spans="1:9" x14ac:dyDescent="0.2">
      <c r="A11" s="2">
        <v>2004</v>
      </c>
      <c r="B11" s="390">
        <v>38018</v>
      </c>
      <c r="C11" s="2">
        <v>1045612</v>
      </c>
      <c r="D11" s="12">
        <v>4331</v>
      </c>
      <c r="E11" s="391"/>
    </row>
    <row r="12" spans="1:9" x14ac:dyDescent="0.2">
      <c r="A12" s="2">
        <v>2005</v>
      </c>
      <c r="B12" s="390">
        <v>38384</v>
      </c>
      <c r="C12" s="2">
        <v>1073734</v>
      </c>
      <c r="D12" s="12">
        <v>10839</v>
      </c>
      <c r="E12" s="391"/>
    </row>
    <row r="13" spans="1:9" x14ac:dyDescent="0.2">
      <c r="A13" s="2">
        <v>2006</v>
      </c>
      <c r="B13" s="390">
        <v>38749</v>
      </c>
      <c r="C13" s="2">
        <v>1109025</v>
      </c>
      <c r="D13" s="12">
        <v>13279</v>
      </c>
      <c r="E13" s="391"/>
    </row>
    <row r="14" spans="1:9" x14ac:dyDescent="0.2">
      <c r="A14" s="2">
        <v>2007</v>
      </c>
      <c r="B14" s="390">
        <v>39114</v>
      </c>
      <c r="C14" s="2">
        <v>1167071</v>
      </c>
      <c r="D14" s="12">
        <v>19928</v>
      </c>
      <c r="E14" s="391"/>
    </row>
    <row r="15" spans="1:9" x14ac:dyDescent="0.2">
      <c r="A15" s="2">
        <v>2008</v>
      </c>
      <c r="B15" s="390">
        <v>39479</v>
      </c>
      <c r="C15" s="2">
        <v>1214066</v>
      </c>
      <c r="D15" s="12">
        <v>19680</v>
      </c>
      <c r="E15" s="391"/>
    </row>
    <row r="16" spans="1:9" x14ac:dyDescent="0.2">
      <c r="A16" s="2">
        <v>2009</v>
      </c>
      <c r="B16" s="390">
        <v>39845</v>
      </c>
      <c r="C16" s="2">
        <v>1194715</v>
      </c>
      <c r="D16" s="12">
        <v>-9875</v>
      </c>
      <c r="E16" s="391"/>
    </row>
    <row r="17" spans="1:5" x14ac:dyDescent="0.2">
      <c r="A17" s="2">
        <v>2010</v>
      </c>
      <c r="B17" s="390">
        <v>40210</v>
      </c>
      <c r="C17" s="2">
        <v>1215559</v>
      </c>
      <c r="D17" s="12">
        <v>7540</v>
      </c>
      <c r="E17" s="391"/>
    </row>
    <row r="18" spans="1:5" x14ac:dyDescent="0.2">
      <c r="A18" s="2">
        <v>2011</v>
      </c>
      <c r="B18" s="390">
        <v>40575</v>
      </c>
      <c r="C18" s="2">
        <v>1274313</v>
      </c>
      <c r="D18" s="12">
        <v>10826</v>
      </c>
      <c r="E18" s="391"/>
    </row>
    <row r="19" spans="1:5" x14ac:dyDescent="0.2">
      <c r="A19" s="2">
        <v>2012</v>
      </c>
      <c r="B19" s="390">
        <v>40940</v>
      </c>
      <c r="C19" s="2">
        <v>1316368</v>
      </c>
      <c r="D19" s="12">
        <v>8086</v>
      </c>
      <c r="E19" s="391"/>
    </row>
    <row r="20" spans="1:5" x14ac:dyDescent="0.2">
      <c r="A20" s="2">
        <v>2013</v>
      </c>
      <c r="B20" s="390">
        <v>41306</v>
      </c>
      <c r="C20" s="2">
        <v>1361492</v>
      </c>
      <c r="D20" s="12">
        <v>11835</v>
      </c>
      <c r="E20" s="391"/>
    </row>
    <row r="21" spans="1:5" x14ac:dyDescent="0.2">
      <c r="A21" s="2">
        <v>2014</v>
      </c>
      <c r="B21" s="390">
        <v>41671</v>
      </c>
      <c r="C21" s="2">
        <v>1402503</v>
      </c>
      <c r="D21" s="12">
        <v>5255</v>
      </c>
      <c r="E21" s="391"/>
    </row>
    <row r="22" spans="1:5" x14ac:dyDescent="0.2">
      <c r="A22" s="2">
        <v>2015</v>
      </c>
      <c r="B22" s="390">
        <v>42036</v>
      </c>
      <c r="C22" s="2">
        <v>1479593</v>
      </c>
      <c r="D22" s="12">
        <v>16253</v>
      </c>
      <c r="E22" s="391"/>
    </row>
    <row r="23" spans="1:5" x14ac:dyDescent="0.2">
      <c r="A23" s="2">
        <v>2016</v>
      </c>
      <c r="B23" s="390">
        <v>42401</v>
      </c>
      <c r="C23" s="2">
        <v>1552349</v>
      </c>
      <c r="D23" s="12">
        <v>17094</v>
      </c>
      <c r="E23" s="391"/>
    </row>
    <row r="24" spans="1:5" x14ac:dyDescent="0.2">
      <c r="A24" s="2">
        <v>2017</v>
      </c>
      <c r="B24" s="390">
        <v>42767</v>
      </c>
      <c r="C24" s="2">
        <v>1640265</v>
      </c>
      <c r="D24" s="12">
        <v>16028</v>
      </c>
      <c r="E24" s="391"/>
    </row>
    <row r="25" spans="1:5" x14ac:dyDescent="0.2">
      <c r="A25" s="2">
        <v>2018</v>
      </c>
      <c r="B25" s="390">
        <v>43132</v>
      </c>
      <c r="C25" s="2">
        <v>1738722</v>
      </c>
      <c r="D25" s="12">
        <v>20854</v>
      </c>
      <c r="E25" s="391"/>
    </row>
    <row r="26" spans="1:5" x14ac:dyDescent="0.2">
      <c r="A26" s="2">
        <v>2019</v>
      </c>
      <c r="B26" s="390">
        <v>43497</v>
      </c>
      <c r="C26" s="2">
        <v>1792233</v>
      </c>
      <c r="D26" s="12">
        <v>31233</v>
      </c>
      <c r="E26" s="391"/>
    </row>
    <row r="27" spans="1:5" x14ac:dyDescent="0.2">
      <c r="A27" s="2">
        <v>2020</v>
      </c>
      <c r="B27" s="390">
        <v>43862</v>
      </c>
      <c r="C27" s="2">
        <v>1837966</v>
      </c>
      <c r="D27" s="12">
        <v>25267</v>
      </c>
      <c r="E27" s="391"/>
    </row>
    <row r="28" spans="1:5" x14ac:dyDescent="0.2">
      <c r="A28" s="2">
        <v>2021</v>
      </c>
      <c r="B28" s="390">
        <v>44228</v>
      </c>
      <c r="C28" s="2">
        <v>1800733</v>
      </c>
      <c r="D28" s="12">
        <v>20366</v>
      </c>
    </row>
    <row r="29" spans="1:5" x14ac:dyDescent="0.2">
      <c r="B29" s="390"/>
      <c r="D29" s="12"/>
    </row>
    <row r="30" spans="1:5" x14ac:dyDescent="0.2">
      <c r="B30" s="390"/>
      <c r="D30" s="12"/>
    </row>
    <row r="31" spans="1:5" x14ac:dyDescent="0.2">
      <c r="B31" s="390"/>
      <c r="D31" s="12"/>
    </row>
    <row r="32" spans="1:5" x14ac:dyDescent="0.2">
      <c r="B32" s="390"/>
      <c r="D32" s="12"/>
    </row>
    <row r="33" spans="2:4" x14ac:dyDescent="0.2">
      <c r="B33" s="390"/>
      <c r="D33" s="12"/>
    </row>
    <row r="34" spans="2:4" x14ac:dyDescent="0.2">
      <c r="B34" s="390"/>
      <c r="D34" s="12"/>
    </row>
    <row r="35" spans="2:4" x14ac:dyDescent="0.2">
      <c r="B35" s="390"/>
      <c r="D35" s="12"/>
    </row>
    <row r="36" spans="2:4" x14ac:dyDescent="0.2">
      <c r="B36" s="390"/>
      <c r="D36" s="12"/>
    </row>
    <row r="37" spans="2:4" x14ac:dyDescent="0.2">
      <c r="B37" s="390"/>
      <c r="D37" s="12"/>
    </row>
    <row r="38" spans="2:4" x14ac:dyDescent="0.2">
      <c r="B38" s="390"/>
      <c r="D38" s="12"/>
    </row>
    <row r="39" spans="2:4" x14ac:dyDescent="0.2">
      <c r="B39" s="390"/>
      <c r="D39" s="12"/>
    </row>
    <row r="40" spans="2:4" x14ac:dyDescent="0.2">
      <c r="B40" s="390"/>
      <c r="D40" s="12"/>
    </row>
    <row r="41" spans="2:4" x14ac:dyDescent="0.2">
      <c r="B41" s="390"/>
      <c r="D41" s="12"/>
    </row>
    <row r="42" spans="2:4" x14ac:dyDescent="0.2">
      <c r="B42" s="390"/>
      <c r="D42" s="12"/>
    </row>
    <row r="43" spans="2:4" x14ac:dyDescent="0.2">
      <c r="B43" s="390"/>
      <c r="D43" s="12"/>
    </row>
    <row r="44" spans="2:4" x14ac:dyDescent="0.2">
      <c r="B44" s="390"/>
      <c r="D44" s="12"/>
    </row>
    <row r="45" spans="2:4" x14ac:dyDescent="0.2">
      <c r="B45" s="390"/>
      <c r="D45" s="12"/>
    </row>
    <row r="46" spans="2:4" x14ac:dyDescent="0.2">
      <c r="B46" s="390"/>
      <c r="D46" s="12"/>
    </row>
    <row r="47" spans="2:4" x14ac:dyDescent="0.2">
      <c r="B47" s="390"/>
      <c r="D47" s="12"/>
    </row>
    <row r="48" spans="2:4" x14ac:dyDescent="0.2">
      <c r="D48" s="12"/>
    </row>
    <row r="49" spans="4:4" x14ac:dyDescent="0.2">
      <c r="D49" s="12"/>
    </row>
    <row r="50" spans="4:4" x14ac:dyDescent="0.2">
      <c r="D50" s="12"/>
    </row>
    <row r="51" spans="4:4" x14ac:dyDescent="0.2">
      <c r="D51" s="12"/>
    </row>
    <row r="52" spans="4:4" x14ac:dyDescent="0.2">
      <c r="D52" s="12"/>
    </row>
    <row r="53" spans="4:4" x14ac:dyDescent="0.2">
      <c r="D53" s="12"/>
    </row>
    <row r="54" spans="4:4" x14ac:dyDescent="0.2">
      <c r="D54" s="12"/>
    </row>
    <row r="55" spans="4:4" x14ac:dyDescent="0.2">
      <c r="D55" s="12"/>
    </row>
    <row r="56" spans="4:4" x14ac:dyDescent="0.2">
      <c r="D56" s="12"/>
    </row>
    <row r="57" spans="4:4" x14ac:dyDescent="0.2">
      <c r="D57" s="12"/>
    </row>
    <row r="58" spans="4:4" x14ac:dyDescent="0.2">
      <c r="D58" s="12"/>
    </row>
    <row r="59" spans="4:4" x14ac:dyDescent="0.2">
      <c r="D59" s="12"/>
    </row>
    <row r="60" spans="4:4" x14ac:dyDescent="0.2">
      <c r="D60" s="12"/>
    </row>
    <row r="61" spans="4:4" x14ac:dyDescent="0.2">
      <c r="D61" s="12"/>
    </row>
    <row r="62" spans="4:4" x14ac:dyDescent="0.2">
      <c r="D62" s="12"/>
    </row>
    <row r="63" spans="4:4" x14ac:dyDescent="0.2">
      <c r="D63" s="12"/>
    </row>
    <row r="64" spans="4:4" x14ac:dyDescent="0.2">
      <c r="D64" s="12"/>
    </row>
    <row r="65" spans="4:4" x14ac:dyDescent="0.2">
      <c r="D65" s="12"/>
    </row>
    <row r="66" spans="4:4" x14ac:dyDescent="0.2">
      <c r="D66" s="12"/>
    </row>
    <row r="67" spans="4:4" x14ac:dyDescent="0.2">
      <c r="D67" s="12"/>
    </row>
    <row r="68" spans="4:4" x14ac:dyDescent="0.2">
      <c r="D68" s="12"/>
    </row>
  </sheetData>
  <mergeCells count="1">
    <mergeCell ref="H1:I1"/>
  </mergeCells>
  <hyperlinks>
    <hyperlink ref="H1:I1" location="Index!A1" display="Regresar al Índice" xr:uid="{8F81011C-0B61-4F38-9A48-27D0AA722FDD}"/>
  </hyperlink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8420F-5756-4958-A146-F5BBFE84575E}">
  <sheetPr codeName="Hoja110"/>
  <dimension ref="A1:I39"/>
  <sheetViews>
    <sheetView workbookViewId="0">
      <selection activeCell="A9" sqref="A9"/>
    </sheetView>
  </sheetViews>
  <sheetFormatPr baseColWidth="10" defaultColWidth="9.140625" defaultRowHeight="12.75" x14ac:dyDescent="0.2"/>
  <cols>
    <col min="1" max="1" width="60.7109375" style="2" customWidth="1"/>
    <col min="2" max="3" width="20.7109375" style="2" customWidth="1"/>
    <col min="4" max="4" width="8.28515625" style="2" bestFit="1" customWidth="1"/>
    <col min="5" max="5" width="4.7109375" style="2" customWidth="1"/>
    <col min="6" max="8" width="3.7109375" style="2" customWidth="1"/>
    <col min="9" max="10" width="9.140625" style="2" customWidth="1"/>
    <col min="11" max="16384" width="9.140625" style="2"/>
  </cols>
  <sheetData>
    <row r="1" spans="1:9" ht="15" x14ac:dyDescent="0.25">
      <c r="A1" t="s">
        <v>1374</v>
      </c>
      <c r="B1" s="2" t="s">
        <v>55</v>
      </c>
      <c r="C1" s="2" t="s">
        <v>55</v>
      </c>
      <c r="D1" s="2" t="s">
        <v>55</v>
      </c>
      <c r="E1" s="2" t="s">
        <v>55</v>
      </c>
      <c r="F1" s="2" t="s">
        <v>55</v>
      </c>
      <c r="G1" s="2" t="s">
        <v>55</v>
      </c>
      <c r="H1" s="568" t="s">
        <v>39</v>
      </c>
      <c r="I1" s="568"/>
    </row>
    <row r="2" spans="1:9" x14ac:dyDescent="0.2">
      <c r="A2" s="2" t="s">
        <v>154</v>
      </c>
      <c r="B2" s="2" t="s">
        <v>55</v>
      </c>
      <c r="C2" s="2" t="s">
        <v>55</v>
      </c>
      <c r="D2" s="2" t="s">
        <v>55</v>
      </c>
      <c r="E2" s="2" t="s">
        <v>55</v>
      </c>
      <c r="F2" s="2" t="s">
        <v>55</v>
      </c>
      <c r="G2" s="2" t="s">
        <v>55</v>
      </c>
      <c r="H2" s="2" t="s">
        <v>55</v>
      </c>
    </row>
    <row r="6" spans="1:9" x14ac:dyDescent="0.2">
      <c r="A6" s="2" t="s">
        <v>55</v>
      </c>
      <c r="B6" s="2" t="s">
        <v>1136</v>
      </c>
      <c r="C6" s="2" t="s">
        <v>1130</v>
      </c>
      <c r="D6" s="2" t="s">
        <v>1137</v>
      </c>
    </row>
    <row r="7" spans="1:9" x14ac:dyDescent="0.2">
      <c r="A7" s="2" t="s">
        <v>9</v>
      </c>
      <c r="B7" s="2">
        <v>3246669</v>
      </c>
      <c r="C7" s="2">
        <v>3216913</v>
      </c>
      <c r="D7" s="12">
        <v>-29756</v>
      </c>
    </row>
    <row r="8" spans="1:9" x14ac:dyDescent="0.2">
      <c r="A8" s="2" t="s">
        <v>15</v>
      </c>
      <c r="B8" s="2">
        <v>146771</v>
      </c>
      <c r="C8" s="2">
        <v>143318</v>
      </c>
      <c r="D8" s="12">
        <v>-3453</v>
      </c>
      <c r="E8" s="2">
        <f>_xlfn.RANK.EQ(D8,$D$8:$D$39,0)</f>
        <v>32</v>
      </c>
    </row>
    <row r="9" spans="1:9" x14ac:dyDescent="0.2">
      <c r="A9" s="2" t="s">
        <v>5</v>
      </c>
      <c r="B9" s="2">
        <v>170112</v>
      </c>
      <c r="C9" s="2">
        <v>167746</v>
      </c>
      <c r="D9" s="12">
        <v>-2366</v>
      </c>
      <c r="E9" s="2">
        <f t="shared" ref="E9:E39" si="0">_xlfn.RANK.EQ(D9,$D$8:$D$39,0)</f>
        <v>31</v>
      </c>
    </row>
    <row r="10" spans="1:9" x14ac:dyDescent="0.2">
      <c r="A10" s="2" t="s">
        <v>31</v>
      </c>
      <c r="B10" s="2">
        <v>725198</v>
      </c>
      <c r="C10" s="2">
        <v>723182</v>
      </c>
      <c r="D10" s="12">
        <v>-2016</v>
      </c>
      <c r="E10" s="2">
        <f t="shared" si="0"/>
        <v>30</v>
      </c>
    </row>
    <row r="11" spans="1:9" x14ac:dyDescent="0.2">
      <c r="A11" s="2" t="s">
        <v>24</v>
      </c>
      <c r="B11" s="2">
        <v>365783</v>
      </c>
      <c r="C11" s="2">
        <v>363772</v>
      </c>
      <c r="D11" s="12">
        <v>-2011</v>
      </c>
      <c r="E11" s="2">
        <f t="shared" si="0"/>
        <v>29</v>
      </c>
    </row>
    <row r="12" spans="1:9" x14ac:dyDescent="0.2">
      <c r="A12" s="2" t="s">
        <v>22</v>
      </c>
      <c r="B12" s="2">
        <v>590229</v>
      </c>
      <c r="C12" s="2">
        <v>589535</v>
      </c>
      <c r="D12" s="12">
        <v>-694</v>
      </c>
      <c r="E12" s="2">
        <f t="shared" si="0"/>
        <v>28</v>
      </c>
    </row>
    <row r="13" spans="1:9" x14ac:dyDescent="0.2">
      <c r="A13" s="2" t="s">
        <v>21</v>
      </c>
      <c r="B13" s="2">
        <v>208539</v>
      </c>
      <c r="C13" s="2">
        <v>208345</v>
      </c>
      <c r="D13" s="12">
        <v>-194</v>
      </c>
      <c r="E13" s="2">
        <f t="shared" si="0"/>
        <v>27</v>
      </c>
    </row>
    <row r="14" spans="1:9" x14ac:dyDescent="0.2">
      <c r="A14" s="2" t="s">
        <v>17</v>
      </c>
      <c r="B14" s="2">
        <v>461602</v>
      </c>
      <c r="C14" s="2">
        <v>462035</v>
      </c>
      <c r="D14" s="12">
        <v>433</v>
      </c>
      <c r="E14" s="2">
        <f t="shared" si="0"/>
        <v>26</v>
      </c>
    </row>
    <row r="15" spans="1:9" x14ac:dyDescent="0.2">
      <c r="A15" s="2" t="s">
        <v>18</v>
      </c>
      <c r="B15" s="2">
        <v>205308</v>
      </c>
      <c r="C15" s="2">
        <v>206050</v>
      </c>
      <c r="D15" s="12">
        <v>742</v>
      </c>
      <c r="E15" s="2">
        <f t="shared" si="0"/>
        <v>25</v>
      </c>
    </row>
    <row r="16" spans="1:9" x14ac:dyDescent="0.2">
      <c r="A16" s="2" t="s">
        <v>33</v>
      </c>
      <c r="B16" s="2">
        <v>187080</v>
      </c>
      <c r="C16" s="2">
        <v>187902</v>
      </c>
      <c r="D16" s="12">
        <v>822</v>
      </c>
      <c r="E16" s="2">
        <f t="shared" si="0"/>
        <v>24</v>
      </c>
    </row>
    <row r="17" spans="1:5" x14ac:dyDescent="0.2">
      <c r="A17" s="2" t="s">
        <v>11</v>
      </c>
      <c r="B17" s="2">
        <v>135945</v>
      </c>
      <c r="C17" s="2">
        <v>137020</v>
      </c>
      <c r="D17" s="12">
        <v>1075</v>
      </c>
      <c r="E17" s="2">
        <f t="shared" si="0"/>
        <v>23</v>
      </c>
    </row>
    <row r="18" spans="1:5" x14ac:dyDescent="0.2">
      <c r="A18" s="2" t="s">
        <v>6</v>
      </c>
      <c r="B18" s="2">
        <v>125731</v>
      </c>
      <c r="C18" s="2">
        <v>127199</v>
      </c>
      <c r="D18" s="12">
        <v>1468</v>
      </c>
      <c r="E18" s="2">
        <f t="shared" si="0"/>
        <v>22</v>
      </c>
    </row>
    <row r="19" spans="1:5" x14ac:dyDescent="0.2">
      <c r="A19" s="2" t="s">
        <v>7</v>
      </c>
      <c r="B19" s="2">
        <v>221463</v>
      </c>
      <c r="C19" s="2">
        <v>223027</v>
      </c>
      <c r="D19" s="12">
        <v>1564</v>
      </c>
      <c r="E19" s="2">
        <f t="shared" si="0"/>
        <v>21</v>
      </c>
    </row>
    <row r="20" spans="1:5" x14ac:dyDescent="0.2">
      <c r="A20" s="2" t="s">
        <v>19</v>
      </c>
      <c r="B20" s="2">
        <v>149477</v>
      </c>
      <c r="C20" s="2">
        <v>151811</v>
      </c>
      <c r="D20" s="12">
        <v>2334</v>
      </c>
      <c r="E20" s="2">
        <f t="shared" si="0"/>
        <v>20</v>
      </c>
    </row>
    <row r="21" spans="1:5" x14ac:dyDescent="0.2">
      <c r="A21" s="2" t="s">
        <v>30</v>
      </c>
      <c r="B21" s="2">
        <v>99057</v>
      </c>
      <c r="C21" s="2">
        <v>101686</v>
      </c>
      <c r="D21" s="12">
        <v>2629</v>
      </c>
      <c r="E21" s="2">
        <f t="shared" si="0"/>
        <v>19</v>
      </c>
    </row>
    <row r="22" spans="1:5" x14ac:dyDescent="0.2">
      <c r="A22" s="2" t="s">
        <v>12</v>
      </c>
      <c r="B22" s="2">
        <v>239136</v>
      </c>
      <c r="C22" s="2">
        <v>241978</v>
      </c>
      <c r="D22" s="12">
        <v>2842</v>
      </c>
      <c r="E22" s="2">
        <f t="shared" si="0"/>
        <v>18</v>
      </c>
    </row>
    <row r="23" spans="1:5" x14ac:dyDescent="0.2">
      <c r="A23" s="2" t="s">
        <v>16</v>
      </c>
      <c r="B23" s="2">
        <v>218499</v>
      </c>
      <c r="C23" s="2">
        <v>222065</v>
      </c>
      <c r="D23" s="12">
        <v>3566</v>
      </c>
      <c r="E23" s="2">
        <f t="shared" si="0"/>
        <v>17</v>
      </c>
    </row>
    <row r="24" spans="1:5" x14ac:dyDescent="0.2">
      <c r="A24" s="2" t="s">
        <v>32</v>
      </c>
      <c r="B24" s="2">
        <v>364449</v>
      </c>
      <c r="C24" s="2">
        <v>368320</v>
      </c>
      <c r="D24" s="12">
        <v>3871</v>
      </c>
      <c r="E24" s="2">
        <f t="shared" si="0"/>
        <v>16</v>
      </c>
    </row>
    <row r="25" spans="1:5" x14ac:dyDescent="0.2">
      <c r="A25" s="2" t="s">
        <v>28</v>
      </c>
      <c r="B25" s="2">
        <v>174213</v>
      </c>
      <c r="C25" s="2">
        <v>179307</v>
      </c>
      <c r="D25" s="12">
        <v>5094</v>
      </c>
      <c r="E25" s="2">
        <f t="shared" si="0"/>
        <v>15</v>
      </c>
    </row>
    <row r="26" spans="1:5" x14ac:dyDescent="0.2">
      <c r="A26" s="2" t="s">
        <v>25</v>
      </c>
      <c r="B26" s="2">
        <v>440501</v>
      </c>
      <c r="C26" s="2">
        <v>447419</v>
      </c>
      <c r="D26" s="12">
        <v>6918</v>
      </c>
      <c r="E26" s="2">
        <f t="shared" si="0"/>
        <v>14</v>
      </c>
    </row>
    <row r="27" spans="1:5" x14ac:dyDescent="0.2">
      <c r="A27" s="2" t="s">
        <v>10</v>
      </c>
      <c r="B27" s="2">
        <v>757473</v>
      </c>
      <c r="C27" s="2">
        <v>766489</v>
      </c>
      <c r="D27" s="12">
        <v>9016</v>
      </c>
      <c r="E27" s="2">
        <f t="shared" si="0"/>
        <v>13</v>
      </c>
    </row>
    <row r="28" spans="1:5" x14ac:dyDescent="0.2">
      <c r="A28" s="2" t="s">
        <v>3</v>
      </c>
      <c r="B28" s="2">
        <v>321424</v>
      </c>
      <c r="C28" s="2">
        <v>330675</v>
      </c>
      <c r="D28" s="12">
        <v>9251</v>
      </c>
      <c r="E28" s="2">
        <f t="shared" si="0"/>
        <v>12</v>
      </c>
    </row>
    <row r="29" spans="1:5" x14ac:dyDescent="0.2">
      <c r="A29" s="2" t="s">
        <v>29</v>
      </c>
      <c r="B29" s="2">
        <v>672536</v>
      </c>
      <c r="C29" s="2">
        <v>682804</v>
      </c>
      <c r="D29" s="12">
        <v>10268</v>
      </c>
      <c r="E29" s="2">
        <f t="shared" si="0"/>
        <v>11</v>
      </c>
    </row>
    <row r="30" spans="1:5" x14ac:dyDescent="0.2">
      <c r="A30" s="2" t="s">
        <v>13</v>
      </c>
      <c r="B30" s="2">
        <v>1593415</v>
      </c>
      <c r="C30" s="2">
        <v>1603856</v>
      </c>
      <c r="D30" s="12">
        <v>10441</v>
      </c>
      <c r="E30" s="2">
        <f t="shared" si="0"/>
        <v>10</v>
      </c>
    </row>
    <row r="31" spans="1:5" x14ac:dyDescent="0.2">
      <c r="A31" s="2" t="s">
        <v>23</v>
      </c>
      <c r="B31" s="2">
        <v>595496</v>
      </c>
      <c r="C31" s="2">
        <v>606706</v>
      </c>
      <c r="D31" s="12">
        <v>11210</v>
      </c>
      <c r="E31" s="2">
        <f t="shared" si="0"/>
        <v>9</v>
      </c>
    </row>
    <row r="32" spans="1:5" x14ac:dyDescent="0.2">
      <c r="A32" s="2" t="s">
        <v>26</v>
      </c>
      <c r="B32" s="2">
        <v>570100</v>
      </c>
      <c r="C32" s="2">
        <v>581325</v>
      </c>
      <c r="D32" s="12">
        <v>11225</v>
      </c>
      <c r="E32" s="2">
        <f t="shared" si="0"/>
        <v>8</v>
      </c>
    </row>
    <row r="33" spans="1:5" x14ac:dyDescent="0.2">
      <c r="A33" s="2" t="s">
        <v>14</v>
      </c>
      <c r="B33" s="2">
        <v>973396</v>
      </c>
      <c r="C33" s="2">
        <v>985130</v>
      </c>
      <c r="D33" s="12">
        <v>11734</v>
      </c>
      <c r="E33" s="2">
        <f t="shared" si="0"/>
        <v>7</v>
      </c>
    </row>
    <row r="34" spans="1:5" x14ac:dyDescent="0.2">
      <c r="A34" s="2" t="s">
        <v>8</v>
      </c>
      <c r="B34" s="2">
        <v>903594</v>
      </c>
      <c r="C34" s="2">
        <v>915962</v>
      </c>
      <c r="D34" s="12">
        <v>12368</v>
      </c>
      <c r="E34" s="2">
        <f t="shared" si="0"/>
        <v>6</v>
      </c>
    </row>
    <row r="35" spans="1:5" x14ac:dyDescent="0.2">
      <c r="A35" s="2" t="s">
        <v>20</v>
      </c>
      <c r="B35" s="2">
        <v>1610359</v>
      </c>
      <c r="C35" s="2">
        <v>1626135</v>
      </c>
      <c r="D35" s="12">
        <v>15776</v>
      </c>
      <c r="E35" s="2">
        <f t="shared" si="0"/>
        <v>5</v>
      </c>
    </row>
    <row r="36" spans="1:5" x14ac:dyDescent="0.2">
      <c r="A36" s="2" t="s">
        <v>0</v>
      </c>
      <c r="B36" s="2">
        <v>1780367</v>
      </c>
      <c r="C36" s="2">
        <v>1800733</v>
      </c>
      <c r="D36" s="12">
        <v>20366</v>
      </c>
      <c r="E36" s="2">
        <f t="shared" si="0"/>
        <v>4</v>
      </c>
    </row>
    <row r="37" spans="1:5" x14ac:dyDescent="0.2">
      <c r="A37" s="2" t="s">
        <v>27</v>
      </c>
      <c r="B37" s="2">
        <v>575636</v>
      </c>
      <c r="C37" s="2">
        <v>597596</v>
      </c>
      <c r="D37" s="12">
        <v>21960</v>
      </c>
      <c r="E37" s="2">
        <f t="shared" si="0"/>
        <v>3</v>
      </c>
    </row>
    <row r="38" spans="1:5" x14ac:dyDescent="0.2">
      <c r="A38" s="2" t="s">
        <v>4</v>
      </c>
      <c r="B38" s="2">
        <v>944174</v>
      </c>
      <c r="C38" s="2">
        <v>970897</v>
      </c>
      <c r="D38" s="12">
        <v>26723</v>
      </c>
      <c r="E38" s="2">
        <f t="shared" si="0"/>
        <v>2</v>
      </c>
    </row>
    <row r="39" spans="1:5" x14ac:dyDescent="0.2">
      <c r="A39" s="2" t="s">
        <v>1</v>
      </c>
      <c r="B39" s="2">
        <v>19773732</v>
      </c>
      <c r="C39" s="2">
        <v>19936938</v>
      </c>
      <c r="D39" s="12">
        <v>163206</v>
      </c>
      <c r="E39" s="2">
        <f t="shared" si="0"/>
        <v>1</v>
      </c>
    </row>
  </sheetData>
  <mergeCells count="1">
    <mergeCell ref="H1:I1"/>
  </mergeCells>
  <hyperlinks>
    <hyperlink ref="H1:I1" location="Index!A1" display="Regresar al Índice" xr:uid="{AC0DD01C-828F-46AB-BF9B-9FF726A53807}"/>
  </hyperlink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D8918-CC83-4AFE-8AA1-90CE143853AB}">
  <sheetPr codeName="Hoja111"/>
  <dimension ref="A1:I39"/>
  <sheetViews>
    <sheetView workbookViewId="0">
      <selection activeCell="A9" sqref="A9"/>
    </sheetView>
  </sheetViews>
  <sheetFormatPr baseColWidth="10" defaultColWidth="9.140625" defaultRowHeight="12.75" x14ac:dyDescent="0.2"/>
  <cols>
    <col min="1" max="1" width="60.7109375" style="2" customWidth="1"/>
    <col min="2" max="3" width="20.7109375" style="2" customWidth="1"/>
    <col min="4" max="4" width="11.7109375" style="2" customWidth="1"/>
    <col min="5" max="5" width="4.7109375" style="2" customWidth="1"/>
    <col min="6" max="8" width="3.7109375" style="2" customWidth="1"/>
    <col min="9" max="10" width="9.140625" style="2" customWidth="1"/>
    <col min="11" max="16384" width="9.140625" style="2"/>
  </cols>
  <sheetData>
    <row r="1" spans="1:9" ht="15" x14ac:dyDescent="0.25">
      <c r="A1" t="s">
        <v>1375</v>
      </c>
      <c r="B1" s="2" t="s">
        <v>55</v>
      </c>
      <c r="C1" s="2" t="s">
        <v>55</v>
      </c>
      <c r="D1" s="2" t="s">
        <v>55</v>
      </c>
      <c r="E1" s="2" t="s">
        <v>55</v>
      </c>
      <c r="F1" s="2" t="s">
        <v>55</v>
      </c>
      <c r="G1" s="2" t="s">
        <v>55</v>
      </c>
      <c r="H1" s="568" t="s">
        <v>39</v>
      </c>
      <c r="I1" s="568"/>
    </row>
    <row r="2" spans="1:9" x14ac:dyDescent="0.2">
      <c r="A2" s="2" t="s">
        <v>154</v>
      </c>
      <c r="B2" s="2" t="s">
        <v>55</v>
      </c>
      <c r="C2" s="2" t="s">
        <v>55</v>
      </c>
      <c r="D2" s="2" t="s">
        <v>55</v>
      </c>
      <c r="E2" s="2" t="s">
        <v>55</v>
      </c>
      <c r="F2" s="2" t="s">
        <v>55</v>
      </c>
      <c r="G2" s="2" t="s">
        <v>55</v>
      </c>
      <c r="H2" s="2" t="s">
        <v>55</v>
      </c>
    </row>
    <row r="6" spans="1:9" x14ac:dyDescent="0.2">
      <c r="A6" s="2" t="s">
        <v>55</v>
      </c>
      <c r="B6" s="2" t="s">
        <v>1136</v>
      </c>
      <c r="C6" s="2" t="s">
        <v>1130</v>
      </c>
      <c r="D6" s="2" t="s">
        <v>1138</v>
      </c>
    </row>
    <row r="7" spans="1:9" x14ac:dyDescent="0.2">
      <c r="A7" s="2" t="s">
        <v>15</v>
      </c>
      <c r="B7" s="2">
        <v>146771</v>
      </c>
      <c r="C7" s="2">
        <v>143318</v>
      </c>
      <c r="D7" s="389">
        <v>-2.35264459600329E-2</v>
      </c>
      <c r="E7" s="2">
        <f>_xlfn.RANK.EQ(D7,$D$7:$D$39,0)</f>
        <v>33</v>
      </c>
    </row>
    <row r="8" spans="1:9" x14ac:dyDescent="0.2">
      <c r="A8" s="2" t="s">
        <v>5</v>
      </c>
      <c r="B8" s="2">
        <v>170112</v>
      </c>
      <c r="C8" s="2">
        <v>167746</v>
      </c>
      <c r="D8" s="389">
        <v>-1.3908483822422799E-2</v>
      </c>
      <c r="E8" s="2">
        <f t="shared" ref="E8:E39" si="0">_xlfn.RANK.EQ(D8,$D$7:$D$39,0)</f>
        <v>32</v>
      </c>
    </row>
    <row r="9" spans="1:9" x14ac:dyDescent="0.2">
      <c r="A9" s="2" t="s">
        <v>9</v>
      </c>
      <c r="B9" s="2">
        <v>3246669</v>
      </c>
      <c r="C9" s="2">
        <v>3216913</v>
      </c>
      <c r="D9" s="389">
        <v>-9.1650858156467896E-3</v>
      </c>
      <c r="E9" s="2">
        <f t="shared" si="0"/>
        <v>31</v>
      </c>
    </row>
    <row r="10" spans="1:9" x14ac:dyDescent="0.2">
      <c r="A10" s="2" t="s">
        <v>24</v>
      </c>
      <c r="B10" s="2">
        <v>365783</v>
      </c>
      <c r="C10" s="2">
        <v>363772</v>
      </c>
      <c r="D10" s="389">
        <v>-5.4977951408348201E-3</v>
      </c>
      <c r="E10" s="2">
        <f t="shared" si="0"/>
        <v>30</v>
      </c>
    </row>
    <row r="11" spans="1:9" x14ac:dyDescent="0.2">
      <c r="A11" s="2" t="s">
        <v>31</v>
      </c>
      <c r="B11" s="2">
        <v>725198</v>
      </c>
      <c r="C11" s="2">
        <v>723182</v>
      </c>
      <c r="D11" s="389">
        <v>-2.7799304465815399E-3</v>
      </c>
      <c r="E11" s="2">
        <f t="shared" si="0"/>
        <v>29</v>
      </c>
    </row>
    <row r="12" spans="1:9" x14ac:dyDescent="0.2">
      <c r="A12" s="2" t="s">
        <v>22</v>
      </c>
      <c r="B12" s="2">
        <v>590229</v>
      </c>
      <c r="C12" s="2">
        <v>589535</v>
      </c>
      <c r="D12" s="389">
        <v>-1.1758148108615999E-3</v>
      </c>
      <c r="E12" s="2">
        <f t="shared" si="0"/>
        <v>28</v>
      </c>
    </row>
    <row r="13" spans="1:9" x14ac:dyDescent="0.2">
      <c r="A13" s="2" t="s">
        <v>21</v>
      </c>
      <c r="B13" s="2">
        <v>208539</v>
      </c>
      <c r="C13" s="2">
        <v>208345</v>
      </c>
      <c r="D13" s="389">
        <v>-9.30281625978857E-4</v>
      </c>
      <c r="E13" s="2">
        <f t="shared" si="0"/>
        <v>27</v>
      </c>
    </row>
    <row r="14" spans="1:9" x14ac:dyDescent="0.2">
      <c r="A14" s="2" t="s">
        <v>17</v>
      </c>
      <c r="B14" s="2">
        <v>461602</v>
      </c>
      <c r="C14" s="2">
        <v>462035</v>
      </c>
      <c r="D14" s="389">
        <v>9.3803753016663495E-4</v>
      </c>
      <c r="E14" s="2">
        <f t="shared" si="0"/>
        <v>26</v>
      </c>
    </row>
    <row r="15" spans="1:9" x14ac:dyDescent="0.2">
      <c r="A15" s="2" t="s">
        <v>18</v>
      </c>
      <c r="B15" s="2">
        <v>205308</v>
      </c>
      <c r="C15" s="2">
        <v>206050</v>
      </c>
      <c r="D15" s="389">
        <v>3.6140822569017401E-3</v>
      </c>
      <c r="E15" s="2">
        <f t="shared" si="0"/>
        <v>25</v>
      </c>
    </row>
    <row r="16" spans="1:9" x14ac:dyDescent="0.2">
      <c r="A16" s="2" t="s">
        <v>33</v>
      </c>
      <c r="B16" s="2">
        <v>187080</v>
      </c>
      <c r="C16" s="2">
        <v>187902</v>
      </c>
      <c r="D16" s="389">
        <v>4.3938422065426001E-3</v>
      </c>
      <c r="E16" s="2">
        <f t="shared" si="0"/>
        <v>24</v>
      </c>
    </row>
    <row r="17" spans="1:5" x14ac:dyDescent="0.2">
      <c r="A17" s="2" t="s">
        <v>13</v>
      </c>
      <c r="B17" s="2">
        <v>1593415</v>
      </c>
      <c r="C17" s="2">
        <v>1603856</v>
      </c>
      <c r="D17" s="389">
        <v>6.55259301563005E-3</v>
      </c>
      <c r="E17" s="2">
        <f t="shared" si="0"/>
        <v>23</v>
      </c>
    </row>
    <row r="18" spans="1:5" x14ac:dyDescent="0.2">
      <c r="A18" s="2" t="s">
        <v>7</v>
      </c>
      <c r="B18" s="2">
        <v>221463</v>
      </c>
      <c r="C18" s="2">
        <v>223027</v>
      </c>
      <c r="D18" s="389">
        <v>7.0621277594902204E-3</v>
      </c>
      <c r="E18" s="2">
        <f t="shared" si="0"/>
        <v>22</v>
      </c>
    </row>
    <row r="19" spans="1:5" x14ac:dyDescent="0.2">
      <c r="A19" s="2" t="s">
        <v>11</v>
      </c>
      <c r="B19" s="2">
        <v>135945</v>
      </c>
      <c r="C19" s="2">
        <v>137020</v>
      </c>
      <c r="D19" s="389">
        <v>7.9076096950971807E-3</v>
      </c>
      <c r="E19" s="2">
        <f t="shared" si="0"/>
        <v>21</v>
      </c>
    </row>
    <row r="20" spans="1:5" x14ac:dyDescent="0.2">
      <c r="A20" s="2" t="s">
        <v>1</v>
      </c>
      <c r="B20" s="2">
        <v>19773732</v>
      </c>
      <c r="C20" s="2">
        <v>19936938</v>
      </c>
      <c r="D20" s="389">
        <v>8.2536771510810496E-3</v>
      </c>
      <c r="E20" s="2">
        <f t="shared" si="0"/>
        <v>20</v>
      </c>
    </row>
    <row r="21" spans="1:5" x14ac:dyDescent="0.2">
      <c r="A21" s="2" t="s">
        <v>20</v>
      </c>
      <c r="B21" s="2">
        <v>1610359</v>
      </c>
      <c r="C21" s="2">
        <v>1626135</v>
      </c>
      <c r="D21" s="389">
        <v>9.7965733106717395E-3</v>
      </c>
      <c r="E21" s="2">
        <f t="shared" si="0"/>
        <v>19</v>
      </c>
    </row>
    <row r="22" spans="1:5" x14ac:dyDescent="0.2">
      <c r="A22" s="2" t="s">
        <v>32</v>
      </c>
      <c r="B22" s="2">
        <v>364449</v>
      </c>
      <c r="C22" s="2">
        <v>368320</v>
      </c>
      <c r="D22" s="389">
        <v>1.06215135725438E-2</v>
      </c>
      <c r="E22" s="2">
        <f t="shared" si="0"/>
        <v>18</v>
      </c>
    </row>
    <row r="23" spans="1:5" x14ac:dyDescent="0.2">
      <c r="A23" s="2" t="s">
        <v>0</v>
      </c>
      <c r="B23" s="2">
        <v>1780367</v>
      </c>
      <c r="C23" s="2">
        <v>1800733</v>
      </c>
      <c r="D23" s="389">
        <v>1.1439214499033E-2</v>
      </c>
      <c r="E23" s="2">
        <f t="shared" si="0"/>
        <v>17</v>
      </c>
    </row>
    <row r="24" spans="1:5" x14ac:dyDescent="0.2">
      <c r="A24" s="2" t="s">
        <v>6</v>
      </c>
      <c r="B24" s="2">
        <v>125731</v>
      </c>
      <c r="C24" s="2">
        <v>127199</v>
      </c>
      <c r="D24" s="389">
        <v>1.1675720387175801E-2</v>
      </c>
      <c r="E24" s="2">
        <f t="shared" si="0"/>
        <v>16</v>
      </c>
    </row>
    <row r="25" spans="1:5" x14ac:dyDescent="0.2">
      <c r="A25" s="2" t="s">
        <v>12</v>
      </c>
      <c r="B25" s="2">
        <v>239136</v>
      </c>
      <c r="C25" s="2">
        <v>241978</v>
      </c>
      <c r="D25" s="389">
        <v>1.18844506891476E-2</v>
      </c>
      <c r="E25" s="2">
        <f t="shared" si="0"/>
        <v>15</v>
      </c>
    </row>
    <row r="26" spans="1:5" x14ac:dyDescent="0.2">
      <c r="A26" s="2" t="s">
        <v>10</v>
      </c>
      <c r="B26" s="2">
        <v>757473</v>
      </c>
      <c r="C26" s="2">
        <v>766489</v>
      </c>
      <c r="D26" s="389">
        <v>1.19027344869058E-2</v>
      </c>
      <c r="E26" s="2">
        <f t="shared" si="0"/>
        <v>14</v>
      </c>
    </row>
    <row r="27" spans="1:5" x14ac:dyDescent="0.2">
      <c r="A27" s="2" t="s">
        <v>14</v>
      </c>
      <c r="B27" s="2">
        <v>973396</v>
      </c>
      <c r="C27" s="2">
        <v>985130</v>
      </c>
      <c r="D27" s="389">
        <v>1.20547033273199E-2</v>
      </c>
      <c r="E27" s="2">
        <f t="shared" si="0"/>
        <v>13</v>
      </c>
    </row>
    <row r="28" spans="1:5" x14ac:dyDescent="0.2">
      <c r="A28" s="2" t="s">
        <v>8</v>
      </c>
      <c r="B28" s="2">
        <v>903594</v>
      </c>
      <c r="C28" s="2">
        <v>915962</v>
      </c>
      <c r="D28" s="389">
        <v>1.36875632197646E-2</v>
      </c>
      <c r="E28" s="2">
        <f t="shared" si="0"/>
        <v>12</v>
      </c>
    </row>
    <row r="29" spans="1:5" x14ac:dyDescent="0.2">
      <c r="A29" s="2" t="s">
        <v>29</v>
      </c>
      <c r="B29" s="2">
        <v>672536</v>
      </c>
      <c r="C29" s="2">
        <v>682804</v>
      </c>
      <c r="D29" s="389">
        <v>1.5267584188801701E-2</v>
      </c>
      <c r="E29" s="2">
        <f t="shared" si="0"/>
        <v>11</v>
      </c>
    </row>
    <row r="30" spans="1:5" x14ac:dyDescent="0.2">
      <c r="A30" s="2" t="s">
        <v>19</v>
      </c>
      <c r="B30" s="2">
        <v>149477</v>
      </c>
      <c r="C30" s="2">
        <v>151811</v>
      </c>
      <c r="D30" s="389">
        <v>1.5614442355680099E-2</v>
      </c>
      <c r="E30" s="2">
        <f t="shared" si="0"/>
        <v>10</v>
      </c>
    </row>
    <row r="31" spans="1:5" x14ac:dyDescent="0.2">
      <c r="A31" s="2" t="s">
        <v>25</v>
      </c>
      <c r="B31" s="2">
        <v>440501</v>
      </c>
      <c r="C31" s="2">
        <v>447419</v>
      </c>
      <c r="D31" s="389">
        <v>1.5704845164937101E-2</v>
      </c>
      <c r="E31" s="2">
        <f t="shared" si="0"/>
        <v>9</v>
      </c>
    </row>
    <row r="32" spans="1:5" x14ac:dyDescent="0.2">
      <c r="A32" s="2" t="s">
        <v>16</v>
      </c>
      <c r="B32" s="2">
        <v>218499</v>
      </c>
      <c r="C32" s="2">
        <v>222065</v>
      </c>
      <c r="D32" s="389">
        <v>1.6320440825816199E-2</v>
      </c>
      <c r="E32" s="2">
        <f t="shared" si="0"/>
        <v>8</v>
      </c>
    </row>
    <row r="33" spans="1:5" x14ac:dyDescent="0.2">
      <c r="A33" s="2" t="s">
        <v>23</v>
      </c>
      <c r="B33" s="2">
        <v>595496</v>
      </c>
      <c r="C33" s="2">
        <v>606706</v>
      </c>
      <c r="D33" s="389">
        <v>1.88246436583956E-2</v>
      </c>
      <c r="E33" s="2">
        <f t="shared" si="0"/>
        <v>7</v>
      </c>
    </row>
    <row r="34" spans="1:5" x14ac:dyDescent="0.2">
      <c r="A34" s="2" t="s">
        <v>26</v>
      </c>
      <c r="B34" s="2">
        <v>570100</v>
      </c>
      <c r="C34" s="2">
        <v>581325</v>
      </c>
      <c r="D34" s="389">
        <v>1.9689528152955701E-2</v>
      </c>
      <c r="E34" s="2">
        <f t="shared" si="0"/>
        <v>6</v>
      </c>
    </row>
    <row r="35" spans="1:5" x14ac:dyDescent="0.2">
      <c r="A35" s="2" t="s">
        <v>30</v>
      </c>
      <c r="B35" s="2">
        <v>99057</v>
      </c>
      <c r="C35" s="2">
        <v>101686</v>
      </c>
      <c r="D35" s="389">
        <v>2.6540274791281699E-2</v>
      </c>
      <c r="E35" s="2">
        <f t="shared" si="0"/>
        <v>5</v>
      </c>
    </row>
    <row r="36" spans="1:5" x14ac:dyDescent="0.2">
      <c r="A36" s="2" t="s">
        <v>4</v>
      </c>
      <c r="B36" s="2">
        <v>944174</v>
      </c>
      <c r="C36" s="2">
        <v>970897</v>
      </c>
      <c r="D36" s="389">
        <v>2.8303045836890299E-2</v>
      </c>
      <c r="E36" s="2">
        <f t="shared" si="0"/>
        <v>4</v>
      </c>
    </row>
    <row r="37" spans="1:5" x14ac:dyDescent="0.2">
      <c r="A37" s="2" t="s">
        <v>3</v>
      </c>
      <c r="B37" s="2">
        <v>321424</v>
      </c>
      <c r="C37" s="2">
        <v>330675</v>
      </c>
      <c r="D37" s="389">
        <v>2.8781298222908099E-2</v>
      </c>
      <c r="E37" s="2">
        <f t="shared" si="0"/>
        <v>3</v>
      </c>
    </row>
    <row r="38" spans="1:5" x14ac:dyDescent="0.2">
      <c r="A38" s="2" t="s">
        <v>28</v>
      </c>
      <c r="B38" s="2">
        <v>174213</v>
      </c>
      <c r="C38" s="2">
        <v>179307</v>
      </c>
      <c r="D38" s="389">
        <v>2.9240068192385199E-2</v>
      </c>
      <c r="E38" s="2">
        <f t="shared" si="0"/>
        <v>2</v>
      </c>
    </row>
    <row r="39" spans="1:5" x14ac:dyDescent="0.2">
      <c r="A39" s="2" t="s">
        <v>27</v>
      </c>
      <c r="B39" s="2">
        <v>575636</v>
      </c>
      <c r="C39" s="2">
        <v>597596</v>
      </c>
      <c r="D39" s="389">
        <v>3.81491081169349E-2</v>
      </c>
      <c r="E39" s="2">
        <f t="shared" si="0"/>
        <v>1</v>
      </c>
    </row>
  </sheetData>
  <mergeCells count="1">
    <mergeCell ref="H1:I1"/>
  </mergeCells>
  <hyperlinks>
    <hyperlink ref="H1:I1" location="Index!A1" display="Regresar al Índice" xr:uid="{28CD9C02-F43E-410B-A5B5-A9F881685B45}"/>
  </hyperlink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5E3E8-91C3-4F1F-A6C1-AC92B6C846A6}">
  <sheetPr codeName="Hoja112"/>
  <dimension ref="A1:I45"/>
  <sheetViews>
    <sheetView topLeftCell="D4" zoomScaleNormal="100" workbookViewId="0">
      <selection activeCell="A9" sqref="A9"/>
    </sheetView>
  </sheetViews>
  <sheetFormatPr baseColWidth="10" defaultColWidth="9.140625" defaultRowHeight="12.75" x14ac:dyDescent="0.2"/>
  <cols>
    <col min="1" max="1" width="60.7109375" style="2" customWidth="1"/>
    <col min="2" max="2" width="17.7109375" style="2" customWidth="1"/>
    <col min="3" max="3" width="14.7109375" style="2" customWidth="1"/>
    <col min="4" max="4" width="8.28515625" style="2" bestFit="1" customWidth="1"/>
    <col min="5" max="5" width="22.7109375" style="2" customWidth="1"/>
    <col min="6" max="6" width="19.7109375" style="2" customWidth="1"/>
    <col min="7" max="7" width="11.7109375" style="2" customWidth="1"/>
    <col min="8" max="8" width="10.7109375" style="2" customWidth="1"/>
    <col min="9" max="16384" width="9.140625" style="2"/>
  </cols>
  <sheetData>
    <row r="1" spans="1:9" ht="15" x14ac:dyDescent="0.25">
      <c r="A1" t="s">
        <v>1376</v>
      </c>
      <c r="B1" s="2" t="s">
        <v>55</v>
      </c>
      <c r="C1" s="2" t="s">
        <v>55</v>
      </c>
      <c r="D1" s="2" t="s">
        <v>55</v>
      </c>
      <c r="E1" s="2" t="s">
        <v>55</v>
      </c>
      <c r="F1" s="2" t="s">
        <v>55</v>
      </c>
      <c r="G1" s="2" t="s">
        <v>55</v>
      </c>
      <c r="H1" s="568" t="s">
        <v>39</v>
      </c>
      <c r="I1" s="568"/>
    </row>
    <row r="2" spans="1:9" x14ac:dyDescent="0.2">
      <c r="A2" s="2" t="s">
        <v>154</v>
      </c>
      <c r="B2" s="2" t="s">
        <v>55</v>
      </c>
      <c r="C2" s="2" t="s">
        <v>55</v>
      </c>
      <c r="D2" s="2" t="s">
        <v>55</v>
      </c>
      <c r="E2" s="2" t="s">
        <v>55</v>
      </c>
      <c r="F2" s="2" t="s">
        <v>55</v>
      </c>
      <c r="G2" s="2" t="s">
        <v>55</v>
      </c>
      <c r="H2" s="2" t="s">
        <v>55</v>
      </c>
    </row>
    <row r="6" spans="1:9" x14ac:dyDescent="0.2">
      <c r="A6" s="2" t="s">
        <v>2</v>
      </c>
      <c r="B6" s="2" t="s">
        <v>1139</v>
      </c>
      <c r="C6" s="2" t="s">
        <v>1140</v>
      </c>
      <c r="D6" s="2" t="s">
        <v>1141</v>
      </c>
      <c r="E6" s="2" t="s">
        <v>1142</v>
      </c>
      <c r="F6" s="2" t="s">
        <v>1143</v>
      </c>
      <c r="G6" s="2" t="s">
        <v>1144</v>
      </c>
      <c r="H6" s="2" t="s">
        <v>1145</v>
      </c>
    </row>
    <row r="7" spans="1:9" x14ac:dyDescent="0.2">
      <c r="A7" s="2" t="s">
        <v>9</v>
      </c>
      <c r="B7" s="12">
        <v>3217900</v>
      </c>
      <c r="C7" s="12">
        <v>3216913</v>
      </c>
      <c r="D7" s="12">
        <v>-987</v>
      </c>
      <c r="E7" s="12">
        <v>2761166</v>
      </c>
      <c r="F7" s="12">
        <v>2764951</v>
      </c>
      <c r="G7" s="12">
        <v>3785</v>
      </c>
      <c r="H7" s="12">
        <v>-4772</v>
      </c>
    </row>
    <row r="8" spans="1:9" x14ac:dyDescent="0.2">
      <c r="A8" s="2" t="s">
        <v>5</v>
      </c>
      <c r="B8" s="12">
        <v>167720</v>
      </c>
      <c r="C8" s="12">
        <v>167746</v>
      </c>
      <c r="D8" s="12">
        <v>26</v>
      </c>
      <c r="E8" s="12">
        <v>121153</v>
      </c>
      <c r="F8" s="12">
        <v>121686</v>
      </c>
      <c r="G8" s="12">
        <v>533</v>
      </c>
      <c r="H8" s="12">
        <v>-507</v>
      </c>
    </row>
    <row r="9" spans="1:9" x14ac:dyDescent="0.2">
      <c r="A9" s="2" t="s">
        <v>15</v>
      </c>
      <c r="B9" s="12">
        <v>142961</v>
      </c>
      <c r="C9" s="12">
        <v>143318</v>
      </c>
      <c r="D9" s="12">
        <v>357</v>
      </c>
      <c r="E9" s="12">
        <v>117194</v>
      </c>
      <c r="F9" s="12">
        <v>117587</v>
      </c>
      <c r="G9" s="12">
        <v>393</v>
      </c>
      <c r="H9" s="12">
        <v>-36</v>
      </c>
    </row>
    <row r="10" spans="1:9" x14ac:dyDescent="0.2">
      <c r="A10" s="2" t="s">
        <v>18</v>
      </c>
      <c r="B10" s="12">
        <v>205548</v>
      </c>
      <c r="C10" s="12">
        <v>206050</v>
      </c>
      <c r="D10" s="12">
        <v>502</v>
      </c>
      <c r="E10" s="12">
        <v>175572</v>
      </c>
      <c r="F10" s="12">
        <v>176070</v>
      </c>
      <c r="G10" s="12">
        <v>498</v>
      </c>
      <c r="H10" s="12">
        <v>4</v>
      </c>
    </row>
    <row r="11" spans="1:9" x14ac:dyDescent="0.2">
      <c r="A11" s="2" t="s">
        <v>11</v>
      </c>
      <c r="B11" s="12">
        <v>136513</v>
      </c>
      <c r="C11" s="12">
        <v>137020</v>
      </c>
      <c r="D11" s="12">
        <v>507</v>
      </c>
      <c r="E11" s="12">
        <v>111126</v>
      </c>
      <c r="F11" s="12">
        <v>111313</v>
      </c>
      <c r="G11" s="12">
        <v>187</v>
      </c>
      <c r="H11" s="12">
        <v>320</v>
      </c>
    </row>
    <row r="12" spans="1:9" x14ac:dyDescent="0.2">
      <c r="A12" s="2" t="s">
        <v>12</v>
      </c>
      <c r="B12" s="12">
        <v>241106</v>
      </c>
      <c r="C12" s="12">
        <v>241978</v>
      </c>
      <c r="D12" s="12">
        <v>872</v>
      </c>
      <c r="E12" s="12">
        <v>218418</v>
      </c>
      <c r="F12" s="12">
        <v>218690</v>
      </c>
      <c r="G12" s="12">
        <v>272</v>
      </c>
      <c r="H12" s="12">
        <v>600</v>
      </c>
    </row>
    <row r="13" spans="1:9" x14ac:dyDescent="0.2">
      <c r="A13" s="2" t="s">
        <v>24</v>
      </c>
      <c r="B13" s="12">
        <v>362807</v>
      </c>
      <c r="C13" s="12">
        <v>363772</v>
      </c>
      <c r="D13" s="12">
        <v>965</v>
      </c>
      <c r="E13" s="12">
        <v>263246</v>
      </c>
      <c r="F13" s="12">
        <v>264185</v>
      </c>
      <c r="G13" s="12">
        <v>939</v>
      </c>
      <c r="H13" s="12">
        <v>26</v>
      </c>
    </row>
    <row r="14" spans="1:9" x14ac:dyDescent="0.2">
      <c r="A14" s="2" t="s">
        <v>6</v>
      </c>
      <c r="B14" s="12">
        <v>126216</v>
      </c>
      <c r="C14" s="12">
        <v>127199</v>
      </c>
      <c r="D14" s="12">
        <v>983</v>
      </c>
      <c r="E14" s="12">
        <v>102320</v>
      </c>
      <c r="F14" s="12">
        <v>102934</v>
      </c>
      <c r="G14" s="12">
        <v>614</v>
      </c>
      <c r="H14" s="12">
        <v>369</v>
      </c>
    </row>
    <row r="15" spans="1:9" x14ac:dyDescent="0.2">
      <c r="A15" s="2" t="s">
        <v>21</v>
      </c>
      <c r="B15" s="12">
        <v>207314</v>
      </c>
      <c r="C15" s="12">
        <v>208345</v>
      </c>
      <c r="D15" s="12">
        <v>1031</v>
      </c>
      <c r="E15" s="12">
        <v>180185</v>
      </c>
      <c r="F15" s="12">
        <v>181032</v>
      </c>
      <c r="G15" s="12">
        <v>847</v>
      </c>
      <c r="H15" s="12">
        <v>184</v>
      </c>
    </row>
    <row r="16" spans="1:9" x14ac:dyDescent="0.2">
      <c r="A16" s="2" t="s">
        <v>16</v>
      </c>
      <c r="B16" s="12">
        <v>221013</v>
      </c>
      <c r="C16" s="12">
        <v>222065</v>
      </c>
      <c r="D16" s="12">
        <v>1052</v>
      </c>
      <c r="E16" s="12">
        <v>181752</v>
      </c>
      <c r="F16" s="12">
        <v>181939</v>
      </c>
      <c r="G16" s="12">
        <v>187</v>
      </c>
      <c r="H16" s="12">
        <v>865</v>
      </c>
    </row>
    <row r="17" spans="1:8" x14ac:dyDescent="0.2">
      <c r="A17" s="2" t="s">
        <v>19</v>
      </c>
      <c r="B17" s="12">
        <v>150458</v>
      </c>
      <c r="C17" s="12">
        <v>151811</v>
      </c>
      <c r="D17" s="12">
        <v>1353</v>
      </c>
      <c r="E17" s="12">
        <v>114658</v>
      </c>
      <c r="F17" s="12">
        <v>115940</v>
      </c>
      <c r="G17" s="12">
        <v>1282</v>
      </c>
      <c r="H17" s="12">
        <v>71</v>
      </c>
    </row>
    <row r="18" spans="1:8" x14ac:dyDescent="0.2">
      <c r="A18" s="2" t="s">
        <v>33</v>
      </c>
      <c r="B18" s="12">
        <v>186492</v>
      </c>
      <c r="C18" s="12">
        <v>187902</v>
      </c>
      <c r="D18" s="12">
        <v>1410</v>
      </c>
      <c r="E18" s="12">
        <v>158581</v>
      </c>
      <c r="F18" s="12">
        <v>159154</v>
      </c>
      <c r="G18" s="12">
        <v>573</v>
      </c>
      <c r="H18" s="12">
        <v>837</v>
      </c>
    </row>
    <row r="19" spans="1:8" x14ac:dyDescent="0.2">
      <c r="A19" s="2" t="s">
        <v>31</v>
      </c>
      <c r="B19" s="12">
        <v>721627</v>
      </c>
      <c r="C19" s="12">
        <v>723182</v>
      </c>
      <c r="D19" s="12">
        <v>1555</v>
      </c>
      <c r="E19" s="12">
        <v>604672</v>
      </c>
      <c r="F19" s="12">
        <v>606319</v>
      </c>
      <c r="G19" s="12">
        <v>1647</v>
      </c>
      <c r="H19" s="12">
        <v>-92</v>
      </c>
    </row>
    <row r="20" spans="1:8" x14ac:dyDescent="0.2">
      <c r="A20" s="2" t="s">
        <v>3</v>
      </c>
      <c r="B20" s="12">
        <v>328665</v>
      </c>
      <c r="C20" s="12">
        <v>330675</v>
      </c>
      <c r="D20" s="12">
        <v>2010</v>
      </c>
      <c r="E20" s="12">
        <v>300666</v>
      </c>
      <c r="F20" s="12">
        <v>302688</v>
      </c>
      <c r="G20" s="12">
        <v>2022</v>
      </c>
      <c r="H20" s="12">
        <v>-12</v>
      </c>
    </row>
    <row r="21" spans="1:8" x14ac:dyDescent="0.2">
      <c r="A21" s="2" t="s">
        <v>30</v>
      </c>
      <c r="B21" s="12">
        <v>99545</v>
      </c>
      <c r="C21" s="12">
        <v>101686</v>
      </c>
      <c r="D21" s="12">
        <v>2141</v>
      </c>
      <c r="E21" s="12">
        <v>78355</v>
      </c>
      <c r="F21" s="12">
        <v>79334</v>
      </c>
      <c r="G21" s="12">
        <v>979</v>
      </c>
      <c r="H21" s="12">
        <v>1162</v>
      </c>
    </row>
    <row r="22" spans="1:8" x14ac:dyDescent="0.2">
      <c r="A22" s="2" t="s">
        <v>8</v>
      </c>
      <c r="B22" s="12">
        <v>913562</v>
      </c>
      <c r="C22" s="12">
        <v>915962</v>
      </c>
      <c r="D22" s="12">
        <v>2400</v>
      </c>
      <c r="E22" s="12">
        <v>832079</v>
      </c>
      <c r="F22" s="12">
        <v>834568</v>
      </c>
      <c r="G22" s="12">
        <v>2489</v>
      </c>
      <c r="H22" s="12">
        <v>-89</v>
      </c>
    </row>
    <row r="23" spans="1:8" x14ac:dyDescent="0.2">
      <c r="A23" s="2" t="s">
        <v>17</v>
      </c>
      <c r="B23" s="12">
        <v>458944</v>
      </c>
      <c r="C23" s="12">
        <v>462035</v>
      </c>
      <c r="D23" s="12">
        <v>3091</v>
      </c>
      <c r="E23" s="12">
        <v>373236</v>
      </c>
      <c r="F23" s="12">
        <v>374766</v>
      </c>
      <c r="G23" s="12">
        <v>1530</v>
      </c>
      <c r="H23" s="12">
        <v>1561</v>
      </c>
    </row>
    <row r="24" spans="1:8" x14ac:dyDescent="0.2">
      <c r="A24" s="2" t="s">
        <v>25</v>
      </c>
      <c r="B24" s="12">
        <v>444131</v>
      </c>
      <c r="C24" s="12">
        <v>447419</v>
      </c>
      <c r="D24" s="12">
        <v>3288</v>
      </c>
      <c r="E24" s="12">
        <v>355678</v>
      </c>
      <c r="F24" s="12">
        <v>357371</v>
      </c>
      <c r="G24" s="12">
        <v>1693</v>
      </c>
      <c r="H24" s="12">
        <v>1595</v>
      </c>
    </row>
    <row r="25" spans="1:8" x14ac:dyDescent="0.2">
      <c r="A25" s="2" t="s">
        <v>22</v>
      </c>
      <c r="B25" s="12">
        <v>586200</v>
      </c>
      <c r="C25" s="12">
        <v>589535</v>
      </c>
      <c r="D25" s="12">
        <v>3335</v>
      </c>
      <c r="E25" s="12">
        <v>501061</v>
      </c>
      <c r="F25" s="12">
        <v>502631</v>
      </c>
      <c r="G25" s="12">
        <v>1570</v>
      </c>
      <c r="H25" s="12">
        <v>1765</v>
      </c>
    </row>
    <row r="26" spans="1:8" x14ac:dyDescent="0.2">
      <c r="A26" s="2" t="s">
        <v>10</v>
      </c>
      <c r="B26" s="12">
        <v>763001</v>
      </c>
      <c r="C26" s="12">
        <v>766489</v>
      </c>
      <c r="D26" s="12">
        <v>3488</v>
      </c>
      <c r="E26" s="12">
        <v>679604</v>
      </c>
      <c r="F26" s="12">
        <v>682135</v>
      </c>
      <c r="G26" s="12">
        <v>2531</v>
      </c>
      <c r="H26" s="12">
        <v>957</v>
      </c>
    </row>
    <row r="27" spans="1:8" x14ac:dyDescent="0.2">
      <c r="A27" s="2" t="s">
        <v>32</v>
      </c>
      <c r="B27" s="12">
        <v>364457</v>
      </c>
      <c r="C27" s="12">
        <v>368320</v>
      </c>
      <c r="D27" s="12">
        <v>3863</v>
      </c>
      <c r="E27" s="12">
        <v>324877</v>
      </c>
      <c r="F27" s="12">
        <v>327607</v>
      </c>
      <c r="G27" s="12">
        <v>2730</v>
      </c>
      <c r="H27" s="12">
        <v>1133</v>
      </c>
    </row>
    <row r="28" spans="1:8" x14ac:dyDescent="0.2">
      <c r="A28" s="2" t="s">
        <v>28</v>
      </c>
      <c r="B28" s="12">
        <v>175361</v>
      </c>
      <c r="C28" s="12">
        <v>179307</v>
      </c>
      <c r="D28" s="12">
        <v>3946</v>
      </c>
      <c r="E28" s="12">
        <v>141390</v>
      </c>
      <c r="F28" s="12">
        <v>143707</v>
      </c>
      <c r="G28" s="12">
        <v>2317</v>
      </c>
      <c r="H28" s="12">
        <v>1629</v>
      </c>
    </row>
    <row r="29" spans="1:8" x14ac:dyDescent="0.2">
      <c r="A29" s="2" t="s">
        <v>26</v>
      </c>
      <c r="B29" s="12">
        <v>577248</v>
      </c>
      <c r="C29" s="12">
        <v>581325</v>
      </c>
      <c r="D29" s="12">
        <v>4077</v>
      </c>
      <c r="E29" s="12">
        <v>459486</v>
      </c>
      <c r="F29" s="12">
        <v>461053</v>
      </c>
      <c r="G29" s="12">
        <v>1567</v>
      </c>
      <c r="H29" s="12">
        <v>2510</v>
      </c>
    </row>
    <row r="30" spans="1:8" x14ac:dyDescent="0.2">
      <c r="A30" s="2" t="s">
        <v>7</v>
      </c>
      <c r="B30" s="12">
        <v>218863</v>
      </c>
      <c r="C30" s="12">
        <v>223027</v>
      </c>
      <c r="D30" s="12">
        <v>4164</v>
      </c>
      <c r="E30" s="12">
        <v>192543</v>
      </c>
      <c r="F30" s="12">
        <v>195390</v>
      </c>
      <c r="G30" s="12">
        <v>2847</v>
      </c>
      <c r="H30" s="12">
        <v>1317</v>
      </c>
    </row>
    <row r="31" spans="1:8" x14ac:dyDescent="0.2">
      <c r="A31" s="2" t="s">
        <v>29</v>
      </c>
      <c r="B31" s="12">
        <v>677274</v>
      </c>
      <c r="C31" s="12">
        <v>682804</v>
      </c>
      <c r="D31" s="12">
        <v>5530</v>
      </c>
      <c r="E31" s="12">
        <v>605095</v>
      </c>
      <c r="F31" s="12">
        <v>609539</v>
      </c>
      <c r="G31" s="12">
        <v>4444</v>
      </c>
      <c r="H31" s="12">
        <v>1086</v>
      </c>
    </row>
    <row r="32" spans="1:8" x14ac:dyDescent="0.2">
      <c r="A32" s="2" t="s">
        <v>23</v>
      </c>
      <c r="B32" s="12">
        <v>600127</v>
      </c>
      <c r="C32" s="12">
        <v>606706</v>
      </c>
      <c r="D32" s="12">
        <v>6579</v>
      </c>
      <c r="E32" s="12">
        <v>490152</v>
      </c>
      <c r="F32" s="12">
        <v>494532</v>
      </c>
      <c r="G32" s="12">
        <v>4380</v>
      </c>
      <c r="H32" s="12">
        <v>2199</v>
      </c>
    </row>
    <row r="33" spans="1:8" x14ac:dyDescent="0.2">
      <c r="A33" s="2" t="s">
        <v>4</v>
      </c>
      <c r="B33" s="12">
        <v>964088</v>
      </c>
      <c r="C33" s="12">
        <v>970897</v>
      </c>
      <c r="D33" s="12">
        <v>6809</v>
      </c>
      <c r="E33" s="12">
        <v>875950</v>
      </c>
      <c r="F33" s="12">
        <v>884214</v>
      </c>
      <c r="G33" s="12">
        <v>8264</v>
      </c>
      <c r="H33" s="12">
        <v>-1455</v>
      </c>
    </row>
    <row r="34" spans="1:8" x14ac:dyDescent="0.2">
      <c r="A34" s="2" t="s">
        <v>20</v>
      </c>
      <c r="B34" s="12">
        <v>1619270</v>
      </c>
      <c r="C34" s="12">
        <v>1626135</v>
      </c>
      <c r="D34" s="12">
        <v>6865</v>
      </c>
      <c r="E34" s="12">
        <v>1457455</v>
      </c>
      <c r="F34" s="12">
        <v>1461726</v>
      </c>
      <c r="G34" s="12">
        <v>4271</v>
      </c>
      <c r="H34" s="12">
        <v>2594</v>
      </c>
    </row>
    <row r="35" spans="1:8" x14ac:dyDescent="0.2">
      <c r="A35" s="2" t="s">
        <v>14</v>
      </c>
      <c r="B35" s="12">
        <v>977981</v>
      </c>
      <c r="C35" s="12">
        <v>985130</v>
      </c>
      <c r="D35" s="12">
        <v>7149</v>
      </c>
      <c r="E35" s="12">
        <v>843790</v>
      </c>
      <c r="F35" s="12">
        <v>849878</v>
      </c>
      <c r="G35" s="12">
        <v>6088</v>
      </c>
      <c r="H35" s="12">
        <v>1061</v>
      </c>
    </row>
    <row r="36" spans="1:8" x14ac:dyDescent="0.2">
      <c r="A36" s="2" t="s">
        <v>13</v>
      </c>
      <c r="B36" s="12">
        <v>1594259</v>
      </c>
      <c r="C36" s="12">
        <v>1603856</v>
      </c>
      <c r="D36" s="12">
        <v>9597</v>
      </c>
      <c r="E36" s="12">
        <v>1341251</v>
      </c>
      <c r="F36" s="12">
        <v>1348047</v>
      </c>
      <c r="G36" s="12">
        <v>6796</v>
      </c>
      <c r="H36" s="12">
        <v>2801</v>
      </c>
    </row>
    <row r="37" spans="1:8" x14ac:dyDescent="0.2">
      <c r="A37" s="2" t="s">
        <v>0</v>
      </c>
      <c r="B37" s="12">
        <v>1787122</v>
      </c>
      <c r="C37" s="12">
        <v>1800733</v>
      </c>
      <c r="D37" s="12">
        <v>13611</v>
      </c>
      <c r="E37" s="12">
        <v>1533494</v>
      </c>
      <c r="F37" s="12">
        <v>1544901</v>
      </c>
      <c r="G37" s="12">
        <v>11407</v>
      </c>
      <c r="H37" s="12">
        <v>2204</v>
      </c>
    </row>
    <row r="38" spans="1:8" x14ac:dyDescent="0.2">
      <c r="A38" s="2" t="s">
        <v>27</v>
      </c>
      <c r="B38" s="12">
        <v>583878</v>
      </c>
      <c r="C38" s="12">
        <v>597596</v>
      </c>
      <c r="D38" s="12">
        <v>13718</v>
      </c>
      <c r="E38" s="12">
        <v>496131</v>
      </c>
      <c r="F38" s="12">
        <v>499390</v>
      </c>
      <c r="G38" s="12">
        <v>3259</v>
      </c>
      <c r="H38" s="12">
        <v>10459</v>
      </c>
    </row>
    <row r="39" spans="1:8" x14ac:dyDescent="0.2">
      <c r="A39" s="2" t="s">
        <v>1</v>
      </c>
      <c r="B39" s="12">
        <v>19821651</v>
      </c>
      <c r="C39" s="12">
        <v>19936938</v>
      </c>
      <c r="D39" s="12">
        <v>115287</v>
      </c>
      <c r="E39" s="12">
        <v>16992336</v>
      </c>
      <c r="F39" s="12">
        <v>17075277</v>
      </c>
      <c r="G39" s="12">
        <v>82941</v>
      </c>
      <c r="H39" s="12">
        <v>32346</v>
      </c>
    </row>
    <row r="40" spans="1:8" x14ac:dyDescent="0.2">
      <c r="G40" s="14">
        <f>G37/D37</f>
        <v>0.83807214752773496</v>
      </c>
      <c r="H40" s="14">
        <f>H37/D37</f>
        <v>0.16192785247226507</v>
      </c>
    </row>
    <row r="45" spans="1:8" x14ac:dyDescent="0.2">
      <c r="E45" s="12"/>
      <c r="F45" s="12"/>
      <c r="G45" s="12"/>
    </row>
  </sheetData>
  <mergeCells count="1">
    <mergeCell ref="H1:I1"/>
  </mergeCells>
  <hyperlinks>
    <hyperlink ref="H1:I1" location="Index!A1" display="Regresar al Índice" xr:uid="{728A3AEA-5400-4517-80BF-E274095FD57F}"/>
  </hyperlink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FFB89-54A3-43D2-87AA-BABAAA81D3C2}">
  <sheetPr codeName="Hoja113"/>
  <dimension ref="A1:J134"/>
  <sheetViews>
    <sheetView workbookViewId="0">
      <selection activeCell="A2" sqref="A2"/>
    </sheetView>
  </sheetViews>
  <sheetFormatPr baseColWidth="10" defaultColWidth="9.140625" defaultRowHeight="12.75" x14ac:dyDescent="0.2"/>
  <cols>
    <col min="1" max="1" width="44.7109375" style="2" customWidth="1"/>
    <col min="2" max="2" width="32.7109375" style="2" customWidth="1"/>
    <col min="3" max="6" width="8.7109375" style="2" customWidth="1"/>
    <col min="7" max="7" width="10" style="2" bestFit="1" customWidth="1"/>
    <col min="8" max="8" width="11.7109375" style="2" customWidth="1"/>
    <col min="9" max="9" width="10.7109375" style="2" customWidth="1"/>
    <col min="10" max="12" width="9.140625" style="2"/>
    <col min="13" max="15" width="11.85546875" style="2" bestFit="1" customWidth="1"/>
    <col min="16" max="16" width="9.140625" style="2"/>
    <col min="17" max="17" width="11.85546875" style="2" bestFit="1" customWidth="1"/>
    <col min="18" max="16384" width="9.140625" style="2"/>
  </cols>
  <sheetData>
    <row r="1" spans="1:10" ht="15" x14ac:dyDescent="0.25">
      <c r="A1" s="565" t="s">
        <v>1446</v>
      </c>
      <c r="B1" s="2" t="s">
        <v>55</v>
      </c>
      <c r="C1" s="2" t="s">
        <v>55</v>
      </c>
      <c r="D1" s="2" t="s">
        <v>55</v>
      </c>
      <c r="E1" s="2" t="s">
        <v>55</v>
      </c>
      <c r="F1" s="2" t="s">
        <v>55</v>
      </c>
      <c r="G1" s="2" t="s">
        <v>55</v>
      </c>
      <c r="H1" s="568" t="s">
        <v>39</v>
      </c>
      <c r="I1" s="568"/>
    </row>
    <row r="2" spans="1:10" x14ac:dyDescent="0.2">
      <c r="A2" s="2" t="s">
        <v>154</v>
      </c>
      <c r="B2" s="2" t="s">
        <v>55</v>
      </c>
      <c r="C2" s="2" t="s">
        <v>55</v>
      </c>
      <c r="D2" s="2" t="s">
        <v>55</v>
      </c>
      <c r="E2" s="2" t="s">
        <v>55</v>
      </c>
      <c r="F2" s="2" t="s">
        <v>55</v>
      </c>
      <c r="G2" s="2" t="s">
        <v>55</v>
      </c>
      <c r="H2" s="2" t="s">
        <v>55</v>
      </c>
    </row>
    <row r="6" spans="1:10" x14ac:dyDescent="0.2">
      <c r="A6" s="2" t="s">
        <v>1162</v>
      </c>
      <c r="B6" s="2" t="s">
        <v>1163</v>
      </c>
      <c r="C6" s="2" t="s">
        <v>1164</v>
      </c>
      <c r="D6" s="2" t="s">
        <v>1165</v>
      </c>
      <c r="E6" s="2" t="s">
        <v>1166</v>
      </c>
      <c r="F6" s="2" t="s">
        <v>1167</v>
      </c>
      <c r="G6" s="2" t="s">
        <v>1141</v>
      </c>
      <c r="H6" s="2" t="s">
        <v>1144</v>
      </c>
      <c r="I6" s="2" t="s">
        <v>1145</v>
      </c>
    </row>
    <row r="7" spans="1:10" x14ac:dyDescent="0.2">
      <c r="A7" s="2">
        <v>67</v>
      </c>
      <c r="B7" s="2" t="s">
        <v>157</v>
      </c>
      <c r="C7" s="12">
        <v>67004</v>
      </c>
      <c r="D7" s="12">
        <v>49095</v>
      </c>
      <c r="E7" s="12">
        <v>67692</v>
      </c>
      <c r="F7" s="12">
        <v>49563</v>
      </c>
      <c r="G7" s="12">
        <v>-688</v>
      </c>
      <c r="H7" s="12">
        <v>-468</v>
      </c>
      <c r="I7" s="12">
        <v>-220</v>
      </c>
      <c r="J7" s="12"/>
    </row>
    <row r="8" spans="1:10" x14ac:dyDescent="0.2">
      <c r="A8" s="2">
        <v>23</v>
      </c>
      <c r="B8" s="2" t="s">
        <v>159</v>
      </c>
      <c r="C8" s="12">
        <v>34240</v>
      </c>
      <c r="D8" s="12">
        <v>22543</v>
      </c>
      <c r="E8" s="12">
        <v>34488</v>
      </c>
      <c r="F8" s="12">
        <v>22625</v>
      </c>
      <c r="G8" s="12">
        <v>-248</v>
      </c>
      <c r="H8" s="12">
        <v>-82</v>
      </c>
      <c r="I8" s="12">
        <v>-166</v>
      </c>
      <c r="J8" s="12"/>
    </row>
    <row r="9" spans="1:10" x14ac:dyDescent="0.2">
      <c r="A9" s="2">
        <v>76</v>
      </c>
      <c r="B9" s="2" t="s">
        <v>220</v>
      </c>
      <c r="C9" s="12">
        <v>93</v>
      </c>
      <c r="D9" s="12">
        <v>59</v>
      </c>
      <c r="E9" s="12">
        <v>340</v>
      </c>
      <c r="F9" s="12">
        <v>294</v>
      </c>
      <c r="G9" s="12">
        <v>-247</v>
      </c>
      <c r="H9" s="12">
        <v>-235</v>
      </c>
      <c r="I9" s="12">
        <v>-12</v>
      </c>
      <c r="J9" s="12"/>
    </row>
    <row r="10" spans="1:10" x14ac:dyDescent="0.2">
      <c r="A10" s="2">
        <v>15</v>
      </c>
      <c r="B10" s="2" t="s">
        <v>268</v>
      </c>
      <c r="C10" s="12">
        <v>11077</v>
      </c>
      <c r="D10" s="12">
        <v>8355</v>
      </c>
      <c r="E10" s="12">
        <v>11240</v>
      </c>
      <c r="F10" s="12">
        <v>8378</v>
      </c>
      <c r="G10" s="12">
        <v>-163</v>
      </c>
      <c r="H10" s="12">
        <v>-23</v>
      </c>
      <c r="I10" s="12">
        <v>-140</v>
      </c>
      <c r="J10" s="12"/>
    </row>
    <row r="11" spans="1:10" x14ac:dyDescent="0.2">
      <c r="A11" s="2">
        <v>79</v>
      </c>
      <c r="B11" s="2" t="s">
        <v>251</v>
      </c>
      <c r="C11" s="12">
        <v>1506</v>
      </c>
      <c r="D11" s="12">
        <v>853</v>
      </c>
      <c r="E11" s="12">
        <v>1609</v>
      </c>
      <c r="F11" s="12">
        <v>952</v>
      </c>
      <c r="G11" s="12">
        <v>-103</v>
      </c>
      <c r="H11" s="12">
        <v>-99</v>
      </c>
      <c r="I11" s="12">
        <v>-4</v>
      </c>
      <c r="J11" s="12"/>
    </row>
    <row r="12" spans="1:10" x14ac:dyDescent="0.2">
      <c r="A12" s="2">
        <v>121</v>
      </c>
      <c r="B12" s="2" t="s">
        <v>162</v>
      </c>
      <c r="C12" s="12">
        <v>7457</v>
      </c>
      <c r="D12" s="12">
        <v>2720</v>
      </c>
      <c r="E12" s="12">
        <v>7548</v>
      </c>
      <c r="F12" s="12">
        <v>2709</v>
      </c>
      <c r="G12" s="12">
        <v>-91</v>
      </c>
      <c r="H12" s="12">
        <v>11</v>
      </c>
      <c r="I12" s="12">
        <v>-102</v>
      </c>
      <c r="J12" s="12"/>
    </row>
    <row r="13" spans="1:10" x14ac:dyDescent="0.2">
      <c r="A13" s="2">
        <v>30</v>
      </c>
      <c r="B13" s="2" t="s">
        <v>181</v>
      </c>
      <c r="C13" s="12">
        <v>5463</v>
      </c>
      <c r="D13" s="12">
        <v>4473</v>
      </c>
      <c r="E13" s="12">
        <v>5550</v>
      </c>
      <c r="F13" s="12">
        <v>4561</v>
      </c>
      <c r="G13" s="12">
        <v>-87</v>
      </c>
      <c r="H13" s="12">
        <v>-88</v>
      </c>
      <c r="I13" s="12">
        <v>1</v>
      </c>
      <c r="J13" s="12"/>
    </row>
    <row r="14" spans="1:10" x14ac:dyDescent="0.2">
      <c r="A14" s="2">
        <v>43</v>
      </c>
      <c r="B14" s="2" t="s">
        <v>172</v>
      </c>
      <c r="C14" s="12">
        <v>2452</v>
      </c>
      <c r="D14" s="12">
        <v>1325</v>
      </c>
      <c r="E14" s="12">
        <v>2532</v>
      </c>
      <c r="F14" s="12">
        <v>1420</v>
      </c>
      <c r="G14" s="12">
        <v>-80</v>
      </c>
      <c r="H14" s="12">
        <v>-95</v>
      </c>
      <c r="I14" s="12">
        <v>15</v>
      </c>
      <c r="J14" s="12"/>
    </row>
    <row r="15" spans="1:10" x14ac:dyDescent="0.2">
      <c r="A15" s="2">
        <v>108</v>
      </c>
      <c r="B15" s="2" t="s">
        <v>171</v>
      </c>
      <c r="C15" s="12">
        <v>3199</v>
      </c>
      <c r="D15" s="12">
        <v>1828</v>
      </c>
      <c r="E15" s="12">
        <v>3255</v>
      </c>
      <c r="F15" s="12">
        <v>1814</v>
      </c>
      <c r="G15" s="12">
        <v>-56</v>
      </c>
      <c r="H15" s="12">
        <v>14</v>
      </c>
      <c r="I15" s="12">
        <v>-70</v>
      </c>
      <c r="J15" s="12"/>
    </row>
    <row r="16" spans="1:10" x14ac:dyDescent="0.2">
      <c r="A16" s="2">
        <v>123</v>
      </c>
      <c r="B16" s="2" t="s">
        <v>163</v>
      </c>
      <c r="C16" s="12">
        <v>2454</v>
      </c>
      <c r="D16" s="12">
        <v>2451</v>
      </c>
      <c r="E16" s="12">
        <v>2480</v>
      </c>
      <c r="F16" s="12">
        <v>2478</v>
      </c>
      <c r="G16" s="12">
        <v>-26</v>
      </c>
      <c r="H16" s="12">
        <v>-27</v>
      </c>
      <c r="I16" s="12">
        <v>1</v>
      </c>
      <c r="J16" s="12"/>
    </row>
    <row r="17" spans="1:10" x14ac:dyDescent="0.2">
      <c r="A17" s="2">
        <v>124</v>
      </c>
      <c r="B17" s="2" t="s">
        <v>240</v>
      </c>
      <c r="C17" s="12">
        <v>6028</v>
      </c>
      <c r="D17" s="12">
        <v>5547</v>
      </c>
      <c r="E17" s="12">
        <v>6051</v>
      </c>
      <c r="F17" s="12">
        <v>5586</v>
      </c>
      <c r="G17" s="12">
        <v>-23</v>
      </c>
      <c r="H17" s="12">
        <v>-39</v>
      </c>
      <c r="I17" s="12">
        <v>16</v>
      </c>
      <c r="J17" s="12"/>
    </row>
    <row r="18" spans="1:10" x14ac:dyDescent="0.2">
      <c r="A18" s="2">
        <v>86</v>
      </c>
      <c r="B18" s="2" t="s">
        <v>168</v>
      </c>
      <c r="C18" s="12">
        <v>2565</v>
      </c>
      <c r="D18" s="12">
        <v>1256</v>
      </c>
      <c r="E18" s="12">
        <v>2586</v>
      </c>
      <c r="F18" s="12">
        <v>1248</v>
      </c>
      <c r="G18" s="12">
        <v>-21</v>
      </c>
      <c r="H18" s="12">
        <v>8</v>
      </c>
      <c r="I18" s="12">
        <v>-29</v>
      </c>
      <c r="J18" s="12"/>
    </row>
    <row r="19" spans="1:10" x14ac:dyDescent="0.2">
      <c r="A19" s="2">
        <v>107</v>
      </c>
      <c r="B19" s="2" t="s">
        <v>267</v>
      </c>
      <c r="C19" s="12">
        <v>338</v>
      </c>
      <c r="D19" s="12">
        <v>90</v>
      </c>
      <c r="E19" s="12">
        <v>356</v>
      </c>
      <c r="F19" s="12">
        <v>94</v>
      </c>
      <c r="G19" s="12">
        <v>-18</v>
      </c>
      <c r="H19" s="12">
        <v>-4</v>
      </c>
      <c r="I19" s="12">
        <v>-14</v>
      </c>
      <c r="J19" s="12"/>
    </row>
    <row r="20" spans="1:10" x14ac:dyDescent="0.2">
      <c r="A20" s="2">
        <v>14</v>
      </c>
      <c r="B20" s="2" t="s">
        <v>266</v>
      </c>
      <c r="C20" s="12">
        <v>568</v>
      </c>
      <c r="D20" s="12">
        <v>338</v>
      </c>
      <c r="E20" s="12">
        <v>586</v>
      </c>
      <c r="F20" s="12">
        <v>351</v>
      </c>
      <c r="G20" s="12">
        <v>-18</v>
      </c>
      <c r="H20" s="12">
        <v>-13</v>
      </c>
      <c r="I20" s="12">
        <v>-5</v>
      </c>
      <c r="J20" s="12"/>
    </row>
    <row r="21" spans="1:10" x14ac:dyDescent="0.2">
      <c r="A21" s="2">
        <v>47</v>
      </c>
      <c r="B21" s="2" t="s">
        <v>192</v>
      </c>
      <c r="C21" s="12">
        <v>1369</v>
      </c>
      <c r="D21" s="12">
        <v>1240</v>
      </c>
      <c r="E21" s="12">
        <v>1386</v>
      </c>
      <c r="F21" s="12">
        <v>1257</v>
      </c>
      <c r="G21" s="12">
        <v>-17</v>
      </c>
      <c r="H21" s="12">
        <v>-17</v>
      </c>
      <c r="I21" s="12">
        <v>0</v>
      </c>
      <c r="J21" s="12"/>
    </row>
    <row r="22" spans="1:10" x14ac:dyDescent="0.2">
      <c r="A22" s="2">
        <v>37</v>
      </c>
      <c r="B22" s="2" t="s">
        <v>211</v>
      </c>
      <c r="C22" s="12">
        <v>2494</v>
      </c>
      <c r="D22" s="12">
        <v>2043</v>
      </c>
      <c r="E22" s="12">
        <v>2510</v>
      </c>
      <c r="F22" s="12">
        <v>2051</v>
      </c>
      <c r="G22" s="12">
        <v>-16</v>
      </c>
      <c r="H22" s="12">
        <v>-8</v>
      </c>
      <c r="I22" s="12">
        <v>-8</v>
      </c>
      <c r="J22" s="12"/>
    </row>
    <row r="23" spans="1:10" x14ac:dyDescent="0.2">
      <c r="A23" s="2">
        <v>113</v>
      </c>
      <c r="B23" s="2" t="s">
        <v>276</v>
      </c>
      <c r="C23" s="12">
        <v>4002</v>
      </c>
      <c r="D23" s="12">
        <v>1559</v>
      </c>
      <c r="E23" s="12">
        <v>4015</v>
      </c>
      <c r="F23" s="12">
        <v>1567</v>
      </c>
      <c r="G23" s="12">
        <v>-13</v>
      </c>
      <c r="H23" s="12">
        <v>-8</v>
      </c>
      <c r="I23" s="12">
        <v>-5</v>
      </c>
      <c r="J23" s="12"/>
    </row>
    <row r="24" spans="1:10" x14ac:dyDescent="0.2">
      <c r="A24" s="2">
        <v>116</v>
      </c>
      <c r="B24" s="2" t="s">
        <v>190</v>
      </c>
      <c r="C24" s="12">
        <v>639</v>
      </c>
      <c r="D24" s="12">
        <v>612</v>
      </c>
      <c r="E24" s="12">
        <v>652</v>
      </c>
      <c r="F24" s="12">
        <v>626</v>
      </c>
      <c r="G24" s="12">
        <v>-13</v>
      </c>
      <c r="H24" s="12">
        <v>-14</v>
      </c>
      <c r="I24" s="12">
        <v>1</v>
      </c>
      <c r="J24" s="12"/>
    </row>
    <row r="25" spans="1:10" x14ac:dyDescent="0.2">
      <c r="A25" s="2">
        <v>29</v>
      </c>
      <c r="B25" s="2" t="s">
        <v>225</v>
      </c>
      <c r="C25" s="12">
        <v>198</v>
      </c>
      <c r="D25" s="12">
        <v>159</v>
      </c>
      <c r="E25" s="12">
        <v>206</v>
      </c>
      <c r="F25" s="12">
        <v>168</v>
      </c>
      <c r="G25" s="12">
        <v>-8</v>
      </c>
      <c r="H25" s="12">
        <v>-9</v>
      </c>
      <c r="I25" s="12">
        <v>1</v>
      </c>
      <c r="J25" s="12"/>
    </row>
    <row r="26" spans="1:10" x14ac:dyDescent="0.2">
      <c r="A26" s="2">
        <v>68</v>
      </c>
      <c r="B26" s="2" t="s">
        <v>231</v>
      </c>
      <c r="C26" s="12">
        <v>136</v>
      </c>
      <c r="D26" s="12">
        <v>123</v>
      </c>
      <c r="E26" s="12">
        <v>144</v>
      </c>
      <c r="F26" s="12">
        <v>130</v>
      </c>
      <c r="G26" s="12">
        <v>-8</v>
      </c>
      <c r="H26" s="12">
        <v>-7</v>
      </c>
      <c r="I26" s="12">
        <v>-1</v>
      </c>
      <c r="J26" s="12"/>
    </row>
    <row r="27" spans="1:10" x14ac:dyDescent="0.2">
      <c r="A27" s="2">
        <v>84</v>
      </c>
      <c r="B27" s="2" t="s">
        <v>252</v>
      </c>
      <c r="C27" s="12">
        <v>404</v>
      </c>
      <c r="D27" s="12">
        <v>355</v>
      </c>
      <c r="E27" s="12">
        <v>412</v>
      </c>
      <c r="F27" s="12">
        <v>355</v>
      </c>
      <c r="G27" s="12">
        <v>-8</v>
      </c>
      <c r="H27" s="12">
        <v>0</v>
      </c>
      <c r="I27" s="12">
        <v>-8</v>
      </c>
      <c r="J27" s="12"/>
    </row>
    <row r="28" spans="1:10" x14ac:dyDescent="0.2">
      <c r="A28" s="2">
        <v>91</v>
      </c>
      <c r="B28" s="2" t="s">
        <v>191</v>
      </c>
      <c r="C28" s="12">
        <v>1724</v>
      </c>
      <c r="D28" s="12">
        <v>1583</v>
      </c>
      <c r="E28" s="12">
        <v>1732</v>
      </c>
      <c r="F28" s="12">
        <v>1597</v>
      </c>
      <c r="G28" s="12">
        <v>-8</v>
      </c>
      <c r="H28" s="12">
        <v>-14</v>
      </c>
      <c r="I28" s="12">
        <v>6</v>
      </c>
      <c r="J28" s="12"/>
    </row>
    <row r="29" spans="1:10" x14ac:dyDescent="0.2">
      <c r="A29" s="2">
        <v>69</v>
      </c>
      <c r="B29" s="2" t="s">
        <v>232</v>
      </c>
      <c r="C29" s="12">
        <v>15</v>
      </c>
      <c r="D29" s="12">
        <v>8</v>
      </c>
      <c r="E29" s="12">
        <v>22</v>
      </c>
      <c r="F29" s="12">
        <v>8</v>
      </c>
      <c r="G29" s="12">
        <v>-7</v>
      </c>
      <c r="H29" s="12">
        <v>0</v>
      </c>
      <c r="I29" s="12">
        <v>-7</v>
      </c>
      <c r="J29" s="12"/>
    </row>
    <row r="30" spans="1:10" x14ac:dyDescent="0.2">
      <c r="A30" s="2">
        <v>96</v>
      </c>
      <c r="B30" s="2" t="s">
        <v>207</v>
      </c>
      <c r="C30" s="12">
        <v>537</v>
      </c>
      <c r="D30" s="12">
        <v>449</v>
      </c>
      <c r="E30" s="12">
        <v>544</v>
      </c>
      <c r="F30" s="12">
        <v>455</v>
      </c>
      <c r="G30" s="12">
        <v>-7</v>
      </c>
      <c r="H30" s="12">
        <v>-6</v>
      </c>
      <c r="I30" s="12">
        <v>-1</v>
      </c>
      <c r="J30" s="12"/>
    </row>
    <row r="31" spans="1:10" x14ac:dyDescent="0.2">
      <c r="A31" s="2">
        <v>1</v>
      </c>
      <c r="B31" s="2" t="s">
        <v>187</v>
      </c>
      <c r="C31" s="12">
        <v>4653</v>
      </c>
      <c r="D31" s="12">
        <v>4349</v>
      </c>
      <c r="E31" s="12">
        <v>4658</v>
      </c>
      <c r="F31" s="12">
        <v>4348</v>
      </c>
      <c r="G31" s="12">
        <v>-5</v>
      </c>
      <c r="H31" s="12">
        <v>1</v>
      </c>
      <c r="I31" s="12">
        <v>-6</v>
      </c>
      <c r="J31" s="12"/>
    </row>
    <row r="32" spans="1:10" x14ac:dyDescent="0.2">
      <c r="A32" s="2">
        <v>17</v>
      </c>
      <c r="B32" s="2" t="s">
        <v>217</v>
      </c>
      <c r="C32" s="12">
        <v>332</v>
      </c>
      <c r="D32" s="12">
        <v>303</v>
      </c>
      <c r="E32" s="12">
        <v>337</v>
      </c>
      <c r="F32" s="12">
        <v>304</v>
      </c>
      <c r="G32" s="12">
        <v>-5</v>
      </c>
      <c r="H32" s="12">
        <v>-1</v>
      </c>
      <c r="I32" s="12">
        <v>-4</v>
      </c>
      <c r="J32" s="12"/>
    </row>
    <row r="33" spans="1:10" x14ac:dyDescent="0.2">
      <c r="A33" s="2">
        <v>20</v>
      </c>
      <c r="B33" s="2" t="s">
        <v>186</v>
      </c>
      <c r="C33" s="12">
        <v>277</v>
      </c>
      <c r="D33" s="12">
        <v>232</v>
      </c>
      <c r="E33" s="12">
        <v>282</v>
      </c>
      <c r="F33" s="12">
        <v>233</v>
      </c>
      <c r="G33" s="12">
        <v>-5</v>
      </c>
      <c r="H33" s="12">
        <v>-1</v>
      </c>
      <c r="I33" s="12">
        <v>-4</v>
      </c>
      <c r="J33" s="12"/>
    </row>
    <row r="34" spans="1:10" x14ac:dyDescent="0.2">
      <c r="A34" s="2">
        <v>45</v>
      </c>
      <c r="B34" s="2" t="s">
        <v>213</v>
      </c>
      <c r="C34" s="12">
        <v>532</v>
      </c>
      <c r="D34" s="12">
        <v>520</v>
      </c>
      <c r="E34" s="12">
        <v>537</v>
      </c>
      <c r="F34" s="12">
        <v>525</v>
      </c>
      <c r="G34" s="12">
        <v>-5</v>
      </c>
      <c r="H34" s="12">
        <v>-5</v>
      </c>
      <c r="I34" s="12">
        <v>0</v>
      </c>
      <c r="J34" s="12"/>
    </row>
    <row r="35" spans="1:10" x14ac:dyDescent="0.2">
      <c r="A35" s="2">
        <v>59</v>
      </c>
      <c r="B35" s="2" t="s">
        <v>253</v>
      </c>
      <c r="C35" s="12">
        <v>890</v>
      </c>
      <c r="D35" s="12">
        <v>748</v>
      </c>
      <c r="E35" s="12">
        <v>895</v>
      </c>
      <c r="F35" s="12">
        <v>758</v>
      </c>
      <c r="G35" s="12">
        <v>-5</v>
      </c>
      <c r="H35" s="12">
        <v>-10</v>
      </c>
      <c r="I35" s="12">
        <v>5</v>
      </c>
      <c r="J35" s="12"/>
    </row>
    <row r="36" spans="1:10" x14ac:dyDescent="0.2">
      <c r="A36" s="2">
        <v>105</v>
      </c>
      <c r="B36" s="2" t="s">
        <v>261</v>
      </c>
      <c r="C36" s="12">
        <v>1923</v>
      </c>
      <c r="D36" s="12">
        <v>1721</v>
      </c>
      <c r="E36" s="12">
        <v>1926</v>
      </c>
      <c r="F36" s="12">
        <v>1705</v>
      </c>
      <c r="G36" s="12">
        <v>-3</v>
      </c>
      <c r="H36" s="12">
        <v>16</v>
      </c>
      <c r="I36" s="12">
        <v>-19</v>
      </c>
      <c r="J36" s="12"/>
    </row>
    <row r="37" spans="1:10" x14ac:dyDescent="0.2">
      <c r="A37" s="2">
        <v>12</v>
      </c>
      <c r="B37" s="2" t="s">
        <v>224</v>
      </c>
      <c r="C37" s="12">
        <v>88</v>
      </c>
      <c r="D37" s="12">
        <v>78</v>
      </c>
      <c r="E37" s="12">
        <v>90</v>
      </c>
      <c r="F37" s="12">
        <v>80</v>
      </c>
      <c r="G37" s="12">
        <v>-2</v>
      </c>
      <c r="H37" s="12">
        <v>-2</v>
      </c>
      <c r="I37" s="12">
        <v>0</v>
      </c>
      <c r="J37" s="12"/>
    </row>
    <row r="38" spans="1:10" x14ac:dyDescent="0.2">
      <c r="A38" s="2">
        <v>27</v>
      </c>
      <c r="B38" s="2" t="s">
        <v>260</v>
      </c>
      <c r="C38" s="12">
        <v>40</v>
      </c>
      <c r="D38" s="12">
        <v>37</v>
      </c>
      <c r="E38" s="12">
        <v>42</v>
      </c>
      <c r="F38" s="12">
        <v>37</v>
      </c>
      <c r="G38" s="12">
        <v>-2</v>
      </c>
      <c r="H38" s="12">
        <v>0</v>
      </c>
      <c r="I38" s="12">
        <v>-2</v>
      </c>
      <c r="J38" s="12"/>
    </row>
    <row r="39" spans="1:10" x14ac:dyDescent="0.2">
      <c r="A39" s="2">
        <v>36</v>
      </c>
      <c r="B39" s="2" t="s">
        <v>208</v>
      </c>
      <c r="C39" s="12">
        <v>707</v>
      </c>
      <c r="D39" s="12">
        <v>633</v>
      </c>
      <c r="E39" s="12">
        <v>709</v>
      </c>
      <c r="F39" s="12">
        <v>632</v>
      </c>
      <c r="G39" s="12">
        <v>-2</v>
      </c>
      <c r="H39" s="12">
        <v>1</v>
      </c>
      <c r="I39" s="12">
        <v>-3</v>
      </c>
      <c r="J39" s="12"/>
    </row>
    <row r="40" spans="1:10" x14ac:dyDescent="0.2">
      <c r="A40" s="2">
        <v>38</v>
      </c>
      <c r="B40" s="2" t="s">
        <v>212</v>
      </c>
      <c r="C40" s="12">
        <v>149</v>
      </c>
      <c r="D40" s="12">
        <v>112</v>
      </c>
      <c r="E40" s="12">
        <v>151</v>
      </c>
      <c r="F40" s="12">
        <v>115</v>
      </c>
      <c r="G40" s="12">
        <v>-2</v>
      </c>
      <c r="H40" s="12">
        <v>-3</v>
      </c>
      <c r="I40" s="12">
        <v>1</v>
      </c>
      <c r="J40" s="12"/>
    </row>
    <row r="41" spans="1:10" x14ac:dyDescent="0.2">
      <c r="A41" s="2">
        <v>52</v>
      </c>
      <c r="B41" s="2" t="s">
        <v>205</v>
      </c>
      <c r="C41" s="12">
        <v>84</v>
      </c>
      <c r="D41" s="12">
        <v>81</v>
      </c>
      <c r="E41" s="12">
        <v>86</v>
      </c>
      <c r="F41" s="12">
        <v>83</v>
      </c>
      <c r="G41" s="12">
        <v>-2</v>
      </c>
      <c r="H41" s="12">
        <v>-2</v>
      </c>
      <c r="I41" s="12">
        <v>0</v>
      </c>
      <c r="J41" s="12"/>
    </row>
    <row r="42" spans="1:10" x14ac:dyDescent="0.2">
      <c r="A42" s="2">
        <v>64</v>
      </c>
      <c r="B42" s="2" t="s">
        <v>258</v>
      </c>
      <c r="C42" s="12">
        <v>473</v>
      </c>
      <c r="D42" s="12">
        <v>423</v>
      </c>
      <c r="E42" s="12">
        <v>475</v>
      </c>
      <c r="F42" s="12">
        <v>426</v>
      </c>
      <c r="G42" s="12">
        <v>-2</v>
      </c>
      <c r="H42" s="12">
        <v>-3</v>
      </c>
      <c r="I42" s="12">
        <v>1</v>
      </c>
      <c r="J42" s="12"/>
    </row>
    <row r="43" spans="1:10" x14ac:dyDescent="0.2">
      <c r="A43" s="2">
        <v>74</v>
      </c>
      <c r="B43" s="2" t="s">
        <v>234</v>
      </c>
      <c r="C43" s="12">
        <v>823</v>
      </c>
      <c r="D43" s="12">
        <v>787</v>
      </c>
      <c r="E43" s="12">
        <v>825</v>
      </c>
      <c r="F43" s="12">
        <v>788</v>
      </c>
      <c r="G43" s="12">
        <v>-2</v>
      </c>
      <c r="H43" s="12">
        <v>-1</v>
      </c>
      <c r="I43" s="12">
        <v>-1</v>
      </c>
      <c r="J43" s="12"/>
    </row>
    <row r="44" spans="1:10" x14ac:dyDescent="0.2">
      <c r="A44" s="2">
        <v>104</v>
      </c>
      <c r="B44" s="2" t="s">
        <v>222</v>
      </c>
      <c r="C44" s="12">
        <v>48</v>
      </c>
      <c r="D44" s="12">
        <v>40</v>
      </c>
      <c r="E44" s="12">
        <v>49</v>
      </c>
      <c r="F44" s="12">
        <v>40</v>
      </c>
      <c r="G44" s="12">
        <v>-1</v>
      </c>
      <c r="H44" s="12">
        <v>0</v>
      </c>
      <c r="I44" s="12">
        <v>-1</v>
      </c>
      <c r="J44" s="12"/>
    </row>
    <row r="45" spans="1:10" x14ac:dyDescent="0.2">
      <c r="A45" s="2">
        <v>125</v>
      </c>
      <c r="B45" s="2" t="s">
        <v>206</v>
      </c>
      <c r="C45" s="12">
        <v>662</v>
      </c>
      <c r="D45" s="12">
        <v>598</v>
      </c>
      <c r="E45" s="12">
        <v>663</v>
      </c>
      <c r="F45" s="12">
        <v>601</v>
      </c>
      <c r="G45" s="12">
        <v>-1</v>
      </c>
      <c r="H45" s="12">
        <v>-3</v>
      </c>
      <c r="I45" s="12">
        <v>2</v>
      </c>
      <c r="J45" s="12"/>
    </row>
    <row r="46" spans="1:10" x14ac:dyDescent="0.2">
      <c r="A46" s="2">
        <v>34</v>
      </c>
      <c r="B46" s="2" t="s">
        <v>250</v>
      </c>
      <c r="C46" s="12">
        <v>7</v>
      </c>
      <c r="D46" s="12">
        <v>7</v>
      </c>
      <c r="E46" s="12">
        <v>8</v>
      </c>
      <c r="F46" s="12">
        <v>8</v>
      </c>
      <c r="G46" s="12">
        <v>-1</v>
      </c>
      <c r="H46" s="12">
        <v>-1</v>
      </c>
      <c r="I46" s="12">
        <v>0</v>
      </c>
      <c r="J46" s="12"/>
    </row>
    <row r="47" spans="1:10" x14ac:dyDescent="0.2">
      <c r="A47" s="2">
        <v>49</v>
      </c>
      <c r="B47" s="2" t="s">
        <v>248</v>
      </c>
      <c r="C47" s="12">
        <v>56</v>
      </c>
      <c r="D47" s="12">
        <v>54</v>
      </c>
      <c r="E47" s="12">
        <v>57</v>
      </c>
      <c r="F47" s="12">
        <v>55</v>
      </c>
      <c r="G47" s="12">
        <v>-1</v>
      </c>
      <c r="H47" s="12">
        <v>-1</v>
      </c>
      <c r="I47" s="12">
        <v>0</v>
      </c>
      <c r="J47" s="12"/>
    </row>
    <row r="48" spans="1:10" x14ac:dyDescent="0.2">
      <c r="A48" s="2">
        <v>56</v>
      </c>
      <c r="B48" s="2" t="s">
        <v>226</v>
      </c>
      <c r="C48" s="12">
        <v>0</v>
      </c>
      <c r="D48" s="12">
        <v>0</v>
      </c>
      <c r="E48" s="12">
        <v>1</v>
      </c>
      <c r="F48" s="12">
        <v>1</v>
      </c>
      <c r="G48" s="12">
        <v>-1</v>
      </c>
      <c r="H48" s="12">
        <v>-1</v>
      </c>
      <c r="I48" s="12">
        <v>0</v>
      </c>
      <c r="J48" s="12"/>
    </row>
    <row r="49" spans="1:10" x14ac:dyDescent="0.2">
      <c r="A49" s="2">
        <v>60</v>
      </c>
      <c r="B49" s="2" t="s">
        <v>228</v>
      </c>
      <c r="C49" s="12">
        <v>53</v>
      </c>
      <c r="D49" s="12">
        <v>52</v>
      </c>
      <c r="E49" s="12">
        <v>54</v>
      </c>
      <c r="F49" s="12">
        <v>53</v>
      </c>
      <c r="G49" s="12">
        <v>-1</v>
      </c>
      <c r="H49" s="12">
        <v>-1</v>
      </c>
      <c r="I49" s="12">
        <v>0</v>
      </c>
      <c r="J49" s="12"/>
    </row>
    <row r="50" spans="1:10" x14ac:dyDescent="0.2">
      <c r="A50" s="2">
        <v>62</v>
      </c>
      <c r="B50" s="2" t="s">
        <v>230</v>
      </c>
      <c r="C50" s="12">
        <v>20</v>
      </c>
      <c r="D50" s="12">
        <v>18</v>
      </c>
      <c r="E50" s="12">
        <v>21</v>
      </c>
      <c r="F50" s="12">
        <v>19</v>
      </c>
      <c r="G50" s="12">
        <v>-1</v>
      </c>
      <c r="H50" s="12">
        <v>-1</v>
      </c>
      <c r="I50" s="12">
        <v>0</v>
      </c>
      <c r="J50" s="12"/>
    </row>
    <row r="51" spans="1:10" x14ac:dyDescent="0.2">
      <c r="A51" s="2">
        <v>80</v>
      </c>
      <c r="B51" s="2" t="s">
        <v>196</v>
      </c>
      <c r="C51" s="12">
        <v>118</v>
      </c>
      <c r="D51" s="12">
        <v>81</v>
      </c>
      <c r="E51" s="12">
        <v>119</v>
      </c>
      <c r="F51" s="12">
        <v>82</v>
      </c>
      <c r="G51" s="12">
        <v>-1</v>
      </c>
      <c r="H51" s="12">
        <v>-1</v>
      </c>
      <c r="I51" s="12">
        <v>0</v>
      </c>
      <c r="J51" s="12"/>
    </row>
    <row r="52" spans="1:10" x14ac:dyDescent="0.2">
      <c r="A52" s="2">
        <v>11</v>
      </c>
      <c r="B52" s="2" t="s">
        <v>238</v>
      </c>
      <c r="C52" s="12">
        <v>18</v>
      </c>
      <c r="D52" s="12">
        <v>18</v>
      </c>
      <c r="E52" s="12">
        <v>18</v>
      </c>
      <c r="F52" s="12">
        <v>18</v>
      </c>
      <c r="G52" s="12">
        <v>0</v>
      </c>
      <c r="H52" s="12">
        <v>0</v>
      </c>
      <c r="I52" s="12">
        <v>0</v>
      </c>
      <c r="J52" s="12"/>
    </row>
    <row r="53" spans="1:10" x14ac:dyDescent="0.2">
      <c r="A53" s="2">
        <v>115</v>
      </c>
      <c r="B53" s="2" t="s">
        <v>216</v>
      </c>
      <c r="C53" s="12">
        <v>41</v>
      </c>
      <c r="D53" s="12">
        <v>41</v>
      </c>
      <c r="E53" s="12">
        <v>41</v>
      </c>
      <c r="F53" s="12">
        <v>41</v>
      </c>
      <c r="G53" s="12">
        <v>0</v>
      </c>
      <c r="H53" s="12">
        <v>0</v>
      </c>
      <c r="I53" s="12">
        <v>0</v>
      </c>
      <c r="J53" s="12"/>
    </row>
    <row r="54" spans="1:10" x14ac:dyDescent="0.2">
      <c r="A54" s="2">
        <v>41</v>
      </c>
      <c r="B54" s="2" t="s">
        <v>219</v>
      </c>
      <c r="C54" s="12">
        <v>116</v>
      </c>
      <c r="D54" s="12">
        <v>97</v>
      </c>
      <c r="E54" s="12">
        <v>116</v>
      </c>
      <c r="F54" s="12">
        <v>98</v>
      </c>
      <c r="G54" s="12">
        <v>0</v>
      </c>
      <c r="H54" s="12">
        <v>-1</v>
      </c>
      <c r="I54" s="12">
        <v>1</v>
      </c>
      <c r="J54" s="12"/>
    </row>
    <row r="55" spans="1:10" x14ac:dyDescent="0.2">
      <c r="A55" s="2">
        <v>81</v>
      </c>
      <c r="B55" s="2" t="s">
        <v>236</v>
      </c>
      <c r="C55" s="12">
        <v>1</v>
      </c>
      <c r="D55" s="12">
        <v>1</v>
      </c>
      <c r="E55" s="12">
        <v>1</v>
      </c>
      <c r="F55" s="12">
        <v>1</v>
      </c>
      <c r="G55" s="12">
        <v>0</v>
      </c>
      <c r="H55" s="12">
        <v>0</v>
      </c>
      <c r="I55" s="12">
        <v>0</v>
      </c>
      <c r="J55" s="12"/>
    </row>
    <row r="56" spans="1:10" x14ac:dyDescent="0.2">
      <c r="A56" s="2">
        <v>117</v>
      </c>
      <c r="B56" s="2" t="s">
        <v>223</v>
      </c>
      <c r="C56" s="12">
        <v>47</v>
      </c>
      <c r="D56" s="12">
        <v>47</v>
      </c>
      <c r="E56" s="12">
        <v>46</v>
      </c>
      <c r="F56" s="12">
        <v>46</v>
      </c>
      <c r="G56" s="12">
        <v>1</v>
      </c>
      <c r="H56" s="12">
        <v>1</v>
      </c>
      <c r="I56" s="12">
        <v>0</v>
      </c>
      <c r="J56" s="12"/>
    </row>
    <row r="57" spans="1:10" x14ac:dyDescent="0.2">
      <c r="A57" s="2">
        <v>122</v>
      </c>
      <c r="B57" s="2" t="s">
        <v>203</v>
      </c>
      <c r="C57" s="12">
        <v>45</v>
      </c>
      <c r="D57" s="12">
        <v>44</v>
      </c>
      <c r="E57" s="12">
        <v>44</v>
      </c>
      <c r="F57" s="12">
        <v>43</v>
      </c>
      <c r="G57" s="12">
        <v>1</v>
      </c>
      <c r="H57" s="12">
        <v>1</v>
      </c>
      <c r="I57" s="12">
        <v>0</v>
      </c>
      <c r="J57" s="12"/>
    </row>
    <row r="58" spans="1:10" x14ac:dyDescent="0.2">
      <c r="A58" s="2">
        <v>31</v>
      </c>
      <c r="B58" s="2" t="s">
        <v>243</v>
      </c>
      <c r="C58" s="12">
        <v>2</v>
      </c>
      <c r="D58" s="12">
        <v>2</v>
      </c>
      <c r="E58" s="12">
        <v>1</v>
      </c>
      <c r="F58" s="12">
        <v>1</v>
      </c>
      <c r="G58" s="12">
        <v>1</v>
      </c>
      <c r="H58" s="12">
        <v>1</v>
      </c>
      <c r="I58" s="12">
        <v>0</v>
      </c>
      <c r="J58" s="12"/>
    </row>
    <row r="59" spans="1:10" x14ac:dyDescent="0.2">
      <c r="A59" s="2">
        <v>54</v>
      </c>
      <c r="B59" s="2" t="s">
        <v>214</v>
      </c>
      <c r="C59" s="12">
        <v>163</v>
      </c>
      <c r="D59" s="12">
        <v>157</v>
      </c>
      <c r="E59" s="12">
        <v>162</v>
      </c>
      <c r="F59" s="12">
        <v>157</v>
      </c>
      <c r="G59" s="12">
        <v>1</v>
      </c>
      <c r="H59" s="12">
        <v>0</v>
      </c>
      <c r="I59" s="12">
        <v>1</v>
      </c>
      <c r="J59" s="12"/>
    </row>
    <row r="60" spans="1:10" x14ac:dyDescent="0.2">
      <c r="A60" s="2">
        <v>72</v>
      </c>
      <c r="B60" s="2" t="s">
        <v>244</v>
      </c>
      <c r="C60" s="12">
        <v>85</v>
      </c>
      <c r="D60" s="12">
        <v>81</v>
      </c>
      <c r="E60" s="12">
        <v>84</v>
      </c>
      <c r="F60" s="12">
        <v>80</v>
      </c>
      <c r="G60" s="12">
        <v>1</v>
      </c>
      <c r="H60" s="12">
        <v>1</v>
      </c>
      <c r="I60" s="12">
        <v>0</v>
      </c>
      <c r="J60" s="12"/>
    </row>
    <row r="61" spans="1:10" x14ac:dyDescent="0.2">
      <c r="A61" s="2">
        <v>90</v>
      </c>
      <c r="B61" s="2" t="s">
        <v>221</v>
      </c>
      <c r="C61" s="12">
        <v>114</v>
      </c>
      <c r="D61" s="12">
        <v>104</v>
      </c>
      <c r="E61" s="12">
        <v>113</v>
      </c>
      <c r="F61" s="12">
        <v>105</v>
      </c>
      <c r="G61" s="12">
        <v>1</v>
      </c>
      <c r="H61" s="12">
        <v>-1</v>
      </c>
      <c r="I61" s="12">
        <v>2</v>
      </c>
      <c r="J61" s="12"/>
    </row>
    <row r="62" spans="1:10" x14ac:dyDescent="0.2">
      <c r="A62" s="2">
        <v>26</v>
      </c>
      <c r="B62" s="2" t="s">
        <v>247</v>
      </c>
      <c r="C62" s="12">
        <v>127</v>
      </c>
      <c r="D62" s="12">
        <v>111</v>
      </c>
      <c r="E62" s="12">
        <v>125</v>
      </c>
      <c r="F62" s="12">
        <v>109</v>
      </c>
      <c r="G62" s="12">
        <v>2</v>
      </c>
      <c r="H62" s="12">
        <v>2</v>
      </c>
      <c r="I62" s="12">
        <v>0</v>
      </c>
      <c r="J62" s="12"/>
    </row>
    <row r="63" spans="1:10" x14ac:dyDescent="0.2">
      <c r="A63" s="2">
        <v>40</v>
      </c>
      <c r="B63" s="2" t="s">
        <v>218</v>
      </c>
      <c r="C63" s="12">
        <v>205</v>
      </c>
      <c r="D63" s="12">
        <v>115</v>
      </c>
      <c r="E63" s="12">
        <v>203</v>
      </c>
      <c r="F63" s="12">
        <v>113</v>
      </c>
      <c r="G63" s="12">
        <v>2</v>
      </c>
      <c r="H63" s="12">
        <v>2</v>
      </c>
      <c r="I63" s="12">
        <v>0</v>
      </c>
      <c r="J63" s="12"/>
    </row>
    <row r="64" spans="1:10" x14ac:dyDescent="0.2">
      <c r="A64" s="2">
        <v>58</v>
      </c>
      <c r="B64" s="2" t="s">
        <v>245</v>
      </c>
      <c r="C64" s="12">
        <v>571</v>
      </c>
      <c r="D64" s="12">
        <v>537</v>
      </c>
      <c r="E64" s="12">
        <v>569</v>
      </c>
      <c r="F64" s="12">
        <v>531</v>
      </c>
      <c r="G64" s="12">
        <v>2</v>
      </c>
      <c r="H64" s="12">
        <v>6</v>
      </c>
      <c r="I64" s="12">
        <v>-4</v>
      </c>
      <c r="J64" s="12"/>
    </row>
    <row r="65" spans="1:10" x14ac:dyDescent="0.2">
      <c r="A65" s="2">
        <v>89</v>
      </c>
      <c r="B65" s="2" t="s">
        <v>237</v>
      </c>
      <c r="C65" s="12">
        <v>64</v>
      </c>
      <c r="D65" s="12">
        <v>48</v>
      </c>
      <c r="E65" s="12">
        <v>62</v>
      </c>
      <c r="F65" s="12">
        <v>45</v>
      </c>
      <c r="G65" s="12">
        <v>2</v>
      </c>
      <c r="H65" s="12">
        <v>3</v>
      </c>
      <c r="I65" s="12">
        <v>-1</v>
      </c>
      <c r="J65" s="12"/>
    </row>
    <row r="66" spans="1:10" x14ac:dyDescent="0.2">
      <c r="A66" s="2">
        <v>111</v>
      </c>
      <c r="B66" s="2" t="s">
        <v>270</v>
      </c>
      <c r="C66" s="12">
        <v>1974</v>
      </c>
      <c r="D66" s="12">
        <v>1959</v>
      </c>
      <c r="E66" s="12">
        <v>1971</v>
      </c>
      <c r="F66" s="12">
        <v>1954</v>
      </c>
      <c r="G66" s="12">
        <v>3</v>
      </c>
      <c r="H66" s="12">
        <v>5</v>
      </c>
      <c r="I66" s="12">
        <v>-2</v>
      </c>
      <c r="J66" s="12"/>
    </row>
    <row r="67" spans="1:10" x14ac:dyDescent="0.2">
      <c r="A67" s="2">
        <v>118</v>
      </c>
      <c r="B67" s="2" t="s">
        <v>255</v>
      </c>
      <c r="C67" s="12">
        <v>671</v>
      </c>
      <c r="D67" s="12">
        <v>484</v>
      </c>
      <c r="E67" s="12">
        <v>668</v>
      </c>
      <c r="F67" s="12">
        <v>483</v>
      </c>
      <c r="G67" s="12">
        <v>3</v>
      </c>
      <c r="H67" s="12">
        <v>1</v>
      </c>
      <c r="I67" s="12">
        <v>2</v>
      </c>
      <c r="J67" s="12"/>
    </row>
    <row r="68" spans="1:10" x14ac:dyDescent="0.2">
      <c r="A68" s="2">
        <v>57</v>
      </c>
      <c r="B68" s="2" t="s">
        <v>227</v>
      </c>
      <c r="C68" s="12">
        <v>96</v>
      </c>
      <c r="D68" s="12">
        <v>91</v>
      </c>
      <c r="E68" s="12">
        <v>93</v>
      </c>
      <c r="F68" s="12">
        <v>88</v>
      </c>
      <c r="G68" s="12">
        <v>3</v>
      </c>
      <c r="H68" s="12">
        <v>3</v>
      </c>
      <c r="I68" s="12">
        <v>0</v>
      </c>
      <c r="J68" s="12"/>
    </row>
    <row r="69" spans="1:10" x14ac:dyDescent="0.2">
      <c r="A69" s="2">
        <v>61</v>
      </c>
      <c r="B69" s="2" t="s">
        <v>229</v>
      </c>
      <c r="C69" s="12">
        <v>187</v>
      </c>
      <c r="D69" s="12">
        <v>182</v>
      </c>
      <c r="E69" s="12">
        <v>184</v>
      </c>
      <c r="F69" s="12">
        <v>179</v>
      </c>
      <c r="G69" s="12">
        <v>3</v>
      </c>
      <c r="H69" s="12">
        <v>3</v>
      </c>
      <c r="I69" s="12">
        <v>0</v>
      </c>
      <c r="J69" s="12"/>
    </row>
    <row r="70" spans="1:10" x14ac:dyDescent="0.2">
      <c r="A70" s="2">
        <v>71</v>
      </c>
      <c r="B70" s="2" t="s">
        <v>233</v>
      </c>
      <c r="C70" s="12">
        <v>38</v>
      </c>
      <c r="D70" s="12">
        <v>27</v>
      </c>
      <c r="E70" s="12">
        <v>35</v>
      </c>
      <c r="F70" s="12">
        <v>27</v>
      </c>
      <c r="G70" s="12">
        <v>3</v>
      </c>
      <c r="H70" s="12">
        <v>0</v>
      </c>
      <c r="I70" s="12">
        <v>3</v>
      </c>
      <c r="J70" s="12"/>
    </row>
    <row r="71" spans="1:10" x14ac:dyDescent="0.2">
      <c r="A71" s="2">
        <v>87</v>
      </c>
      <c r="B71" s="2" t="s">
        <v>246</v>
      </c>
      <c r="C71" s="12">
        <v>715</v>
      </c>
      <c r="D71" s="12">
        <v>683</v>
      </c>
      <c r="E71" s="12">
        <v>712</v>
      </c>
      <c r="F71" s="12">
        <v>681</v>
      </c>
      <c r="G71" s="12">
        <v>3</v>
      </c>
      <c r="H71" s="12">
        <v>2</v>
      </c>
      <c r="I71" s="12">
        <v>1</v>
      </c>
      <c r="J71" s="12"/>
    </row>
    <row r="72" spans="1:10" x14ac:dyDescent="0.2">
      <c r="A72" s="2">
        <v>55</v>
      </c>
      <c r="B72" s="2" t="s">
        <v>257</v>
      </c>
      <c r="C72" s="12">
        <v>990</v>
      </c>
      <c r="D72" s="12">
        <v>945</v>
      </c>
      <c r="E72" s="12">
        <v>986</v>
      </c>
      <c r="F72" s="12">
        <v>941</v>
      </c>
      <c r="G72" s="12">
        <v>4</v>
      </c>
      <c r="H72" s="12">
        <v>4</v>
      </c>
      <c r="I72" s="12">
        <v>0</v>
      </c>
      <c r="J72" s="12"/>
    </row>
    <row r="73" spans="1:10" x14ac:dyDescent="0.2">
      <c r="A73" s="2">
        <v>25</v>
      </c>
      <c r="B73" s="2" t="s">
        <v>241</v>
      </c>
      <c r="C73" s="12">
        <v>614</v>
      </c>
      <c r="D73" s="12">
        <v>513</v>
      </c>
      <c r="E73" s="12">
        <v>608</v>
      </c>
      <c r="F73" s="12">
        <v>513</v>
      </c>
      <c r="G73" s="12">
        <v>6</v>
      </c>
      <c r="H73" s="12">
        <v>0</v>
      </c>
      <c r="I73" s="12">
        <v>6</v>
      </c>
      <c r="J73" s="12"/>
    </row>
    <row r="74" spans="1:10" x14ac:dyDescent="0.2">
      <c r="A74" s="2">
        <v>28</v>
      </c>
      <c r="B74" s="2" t="s">
        <v>242</v>
      </c>
      <c r="C74" s="12">
        <v>62</v>
      </c>
      <c r="D74" s="12">
        <v>15</v>
      </c>
      <c r="E74" s="12">
        <v>56</v>
      </c>
      <c r="F74" s="12">
        <v>16</v>
      </c>
      <c r="G74" s="12">
        <v>6</v>
      </c>
      <c r="H74" s="12">
        <v>-1</v>
      </c>
      <c r="I74" s="12">
        <v>7</v>
      </c>
      <c r="J74" s="12"/>
    </row>
    <row r="75" spans="1:10" x14ac:dyDescent="0.2">
      <c r="A75" s="2">
        <v>88</v>
      </c>
      <c r="B75" s="2" t="s">
        <v>201</v>
      </c>
      <c r="C75" s="12">
        <v>946</v>
      </c>
      <c r="D75" s="12">
        <v>891</v>
      </c>
      <c r="E75" s="12">
        <v>939</v>
      </c>
      <c r="F75" s="12">
        <v>885</v>
      </c>
      <c r="G75" s="12">
        <v>7</v>
      </c>
      <c r="H75" s="12">
        <v>6</v>
      </c>
      <c r="I75" s="12">
        <v>1</v>
      </c>
      <c r="J75" s="12"/>
    </row>
    <row r="76" spans="1:10" x14ac:dyDescent="0.2">
      <c r="A76" s="2">
        <v>33</v>
      </c>
      <c r="B76" s="2" t="s">
        <v>204</v>
      </c>
      <c r="C76" s="12">
        <v>727</v>
      </c>
      <c r="D76" s="12">
        <v>705</v>
      </c>
      <c r="E76" s="12">
        <v>719</v>
      </c>
      <c r="F76" s="12">
        <v>697</v>
      </c>
      <c r="G76" s="12">
        <v>8</v>
      </c>
      <c r="H76" s="12">
        <v>8</v>
      </c>
      <c r="I76" s="12">
        <v>0</v>
      </c>
      <c r="J76" s="12"/>
    </row>
    <row r="77" spans="1:10" x14ac:dyDescent="0.2">
      <c r="A77" s="2">
        <v>65</v>
      </c>
      <c r="B77" s="2" t="s">
        <v>210</v>
      </c>
      <c r="C77" s="12">
        <v>473</v>
      </c>
      <c r="D77" s="12">
        <v>445</v>
      </c>
      <c r="E77" s="12">
        <v>465</v>
      </c>
      <c r="F77" s="12">
        <v>436</v>
      </c>
      <c r="G77" s="12">
        <v>8</v>
      </c>
      <c r="H77" s="12">
        <v>9</v>
      </c>
      <c r="I77" s="12">
        <v>-1</v>
      </c>
      <c r="J77" s="12"/>
    </row>
    <row r="78" spans="1:10" x14ac:dyDescent="0.2">
      <c r="A78" s="2">
        <v>5</v>
      </c>
      <c r="B78" s="2" t="s">
        <v>189</v>
      </c>
      <c r="C78" s="12">
        <v>1735</v>
      </c>
      <c r="D78" s="12">
        <v>1661</v>
      </c>
      <c r="E78" s="12">
        <v>1726</v>
      </c>
      <c r="F78" s="12">
        <v>1653</v>
      </c>
      <c r="G78" s="12">
        <v>9</v>
      </c>
      <c r="H78" s="12">
        <v>8</v>
      </c>
      <c r="I78" s="12">
        <v>1</v>
      </c>
      <c r="J78" s="12"/>
    </row>
    <row r="79" spans="1:10" x14ac:dyDescent="0.2">
      <c r="A79" s="2">
        <v>78</v>
      </c>
      <c r="B79" s="2" t="s">
        <v>194</v>
      </c>
      <c r="C79" s="12">
        <v>3724</v>
      </c>
      <c r="D79" s="12">
        <v>3699</v>
      </c>
      <c r="E79" s="12">
        <v>3715</v>
      </c>
      <c r="F79" s="12">
        <v>3687</v>
      </c>
      <c r="G79" s="12">
        <v>9</v>
      </c>
      <c r="H79" s="12">
        <v>12</v>
      </c>
      <c r="I79" s="12">
        <v>-3</v>
      </c>
      <c r="J79" s="12"/>
    </row>
    <row r="80" spans="1:10" x14ac:dyDescent="0.2">
      <c r="A80" s="2">
        <v>46</v>
      </c>
      <c r="B80" s="2" t="s">
        <v>180</v>
      </c>
      <c r="C80" s="12">
        <v>2541</v>
      </c>
      <c r="D80" s="12">
        <v>2489</v>
      </c>
      <c r="E80" s="12">
        <v>2531</v>
      </c>
      <c r="F80" s="12">
        <v>2478</v>
      </c>
      <c r="G80" s="12">
        <v>10</v>
      </c>
      <c r="H80" s="12">
        <v>11</v>
      </c>
      <c r="I80" s="12">
        <v>-1</v>
      </c>
      <c r="J80" s="12"/>
    </row>
    <row r="81" spans="1:10" x14ac:dyDescent="0.2">
      <c r="A81" s="2">
        <v>10</v>
      </c>
      <c r="B81" s="2" t="s">
        <v>215</v>
      </c>
      <c r="C81" s="12">
        <v>69</v>
      </c>
      <c r="D81" s="12">
        <v>51</v>
      </c>
      <c r="E81" s="12">
        <v>58</v>
      </c>
      <c r="F81" s="12">
        <v>51</v>
      </c>
      <c r="G81" s="12">
        <v>11</v>
      </c>
      <c r="H81" s="12">
        <v>0</v>
      </c>
      <c r="I81" s="12">
        <v>11</v>
      </c>
      <c r="J81" s="12"/>
    </row>
    <row r="82" spans="1:10" x14ac:dyDescent="0.2">
      <c r="A82" s="2">
        <v>4</v>
      </c>
      <c r="B82" s="2" t="s">
        <v>209</v>
      </c>
      <c r="C82" s="12">
        <v>85</v>
      </c>
      <c r="D82" s="12">
        <v>73</v>
      </c>
      <c r="E82" s="12">
        <v>74</v>
      </c>
      <c r="F82" s="12">
        <v>67</v>
      </c>
      <c r="G82" s="12">
        <v>11</v>
      </c>
      <c r="H82" s="12">
        <v>6</v>
      </c>
      <c r="I82" s="12">
        <v>5</v>
      </c>
      <c r="J82" s="12"/>
    </row>
    <row r="83" spans="1:10" x14ac:dyDescent="0.2">
      <c r="A83" s="2">
        <v>21</v>
      </c>
      <c r="B83" s="2" t="s">
        <v>200</v>
      </c>
      <c r="C83" s="12">
        <v>3415</v>
      </c>
      <c r="D83" s="12">
        <v>2560</v>
      </c>
      <c r="E83" s="12">
        <v>3403</v>
      </c>
      <c r="F83" s="12">
        <v>2562</v>
      </c>
      <c r="G83" s="12">
        <v>12</v>
      </c>
      <c r="H83" s="12">
        <v>-2</v>
      </c>
      <c r="I83" s="12">
        <v>14</v>
      </c>
      <c r="J83" s="12"/>
    </row>
    <row r="84" spans="1:10" x14ac:dyDescent="0.2">
      <c r="A84" s="2">
        <v>114</v>
      </c>
      <c r="B84" s="2" t="s">
        <v>263</v>
      </c>
      <c r="C84" s="12">
        <v>1068</v>
      </c>
      <c r="D84" s="12">
        <v>893</v>
      </c>
      <c r="E84" s="12">
        <v>1055</v>
      </c>
      <c r="F84" s="12">
        <v>899</v>
      </c>
      <c r="G84" s="12">
        <v>13</v>
      </c>
      <c r="H84" s="12">
        <v>-6</v>
      </c>
      <c r="I84" s="12">
        <v>19</v>
      </c>
      <c r="J84" s="12"/>
    </row>
    <row r="85" spans="1:10" x14ac:dyDescent="0.2">
      <c r="A85" s="2">
        <v>32</v>
      </c>
      <c r="B85" s="2" t="s">
        <v>198</v>
      </c>
      <c r="C85" s="12">
        <v>160</v>
      </c>
      <c r="D85" s="12">
        <v>149</v>
      </c>
      <c r="E85" s="12">
        <v>147</v>
      </c>
      <c r="F85" s="12">
        <v>136</v>
      </c>
      <c r="G85" s="12">
        <v>13</v>
      </c>
      <c r="H85" s="12">
        <v>13</v>
      </c>
      <c r="I85" s="12">
        <v>0</v>
      </c>
      <c r="J85" s="12"/>
    </row>
    <row r="86" spans="1:10" x14ac:dyDescent="0.2">
      <c r="A86" s="2">
        <v>77</v>
      </c>
      <c r="B86" s="2" t="s">
        <v>193</v>
      </c>
      <c r="C86" s="12">
        <v>1024</v>
      </c>
      <c r="D86" s="12">
        <v>873</v>
      </c>
      <c r="E86" s="12">
        <v>1011</v>
      </c>
      <c r="F86" s="12">
        <v>860</v>
      </c>
      <c r="G86" s="12">
        <v>13</v>
      </c>
      <c r="H86" s="12">
        <v>13</v>
      </c>
      <c r="I86" s="12">
        <v>0</v>
      </c>
      <c r="J86" s="12"/>
    </row>
    <row r="87" spans="1:10" x14ac:dyDescent="0.2">
      <c r="A87" s="2">
        <v>103</v>
      </c>
      <c r="B87" s="2" t="s">
        <v>202</v>
      </c>
      <c r="C87" s="12">
        <v>440</v>
      </c>
      <c r="D87" s="12">
        <v>417</v>
      </c>
      <c r="E87" s="12">
        <v>425</v>
      </c>
      <c r="F87" s="12">
        <v>406</v>
      </c>
      <c r="G87" s="12">
        <v>15</v>
      </c>
      <c r="H87" s="12">
        <v>11</v>
      </c>
      <c r="I87" s="12">
        <v>4</v>
      </c>
      <c r="J87" s="12"/>
    </row>
    <row r="88" spans="1:10" x14ac:dyDescent="0.2">
      <c r="A88" s="2">
        <v>85</v>
      </c>
      <c r="B88" s="2" t="s">
        <v>166</v>
      </c>
      <c r="C88" s="12">
        <v>7494</v>
      </c>
      <c r="D88" s="12">
        <v>5811</v>
      </c>
      <c r="E88" s="12">
        <v>7478</v>
      </c>
      <c r="F88" s="12">
        <v>5812</v>
      </c>
      <c r="G88" s="12">
        <v>16</v>
      </c>
      <c r="H88" s="12">
        <v>-1</v>
      </c>
      <c r="I88" s="12">
        <v>17</v>
      </c>
      <c r="J88" s="12"/>
    </row>
    <row r="89" spans="1:10" x14ac:dyDescent="0.2">
      <c r="A89" s="2">
        <v>24</v>
      </c>
      <c r="B89" s="2" t="s">
        <v>178</v>
      </c>
      <c r="C89" s="12">
        <v>2320</v>
      </c>
      <c r="D89" s="12">
        <v>2186</v>
      </c>
      <c r="E89" s="12">
        <v>2303</v>
      </c>
      <c r="F89" s="12">
        <v>2173</v>
      </c>
      <c r="G89" s="12">
        <v>17</v>
      </c>
      <c r="H89" s="12">
        <v>13</v>
      </c>
      <c r="I89" s="12">
        <v>4</v>
      </c>
      <c r="J89" s="12"/>
    </row>
    <row r="90" spans="1:10" x14ac:dyDescent="0.2">
      <c r="A90" s="2">
        <v>35</v>
      </c>
      <c r="B90" s="2" t="s">
        <v>182</v>
      </c>
      <c r="C90" s="12">
        <v>3234</v>
      </c>
      <c r="D90" s="12">
        <v>3138</v>
      </c>
      <c r="E90" s="12">
        <v>3216</v>
      </c>
      <c r="F90" s="12">
        <v>3124</v>
      </c>
      <c r="G90" s="12">
        <v>18</v>
      </c>
      <c r="H90" s="12">
        <v>14</v>
      </c>
      <c r="I90" s="12">
        <v>4</v>
      </c>
      <c r="J90" s="12"/>
    </row>
    <row r="91" spans="1:10" x14ac:dyDescent="0.2">
      <c r="A91" s="2">
        <v>7</v>
      </c>
      <c r="B91" s="2" t="s">
        <v>254</v>
      </c>
      <c r="C91" s="12">
        <v>148</v>
      </c>
      <c r="D91" s="12">
        <v>122</v>
      </c>
      <c r="E91" s="12">
        <v>130</v>
      </c>
      <c r="F91" s="12">
        <v>109</v>
      </c>
      <c r="G91" s="12">
        <v>18</v>
      </c>
      <c r="H91" s="12">
        <v>13</v>
      </c>
      <c r="I91" s="12">
        <v>5</v>
      </c>
      <c r="J91" s="12"/>
    </row>
    <row r="92" spans="1:10" x14ac:dyDescent="0.2">
      <c r="A92" s="2">
        <v>102</v>
      </c>
      <c r="B92" s="2" t="s">
        <v>249</v>
      </c>
      <c r="C92" s="12">
        <v>972</v>
      </c>
      <c r="D92" s="12">
        <v>441</v>
      </c>
      <c r="E92" s="12">
        <v>951</v>
      </c>
      <c r="F92" s="12">
        <v>437</v>
      </c>
      <c r="G92" s="12">
        <v>21</v>
      </c>
      <c r="H92" s="12">
        <v>4</v>
      </c>
      <c r="I92" s="12">
        <v>17</v>
      </c>
      <c r="J92" s="12"/>
    </row>
    <row r="93" spans="1:10" x14ac:dyDescent="0.2">
      <c r="A93" s="2">
        <v>48</v>
      </c>
      <c r="B93" s="2" t="s">
        <v>265</v>
      </c>
      <c r="C93" s="12">
        <v>1748</v>
      </c>
      <c r="D93" s="12">
        <v>1742</v>
      </c>
      <c r="E93" s="12">
        <v>1727</v>
      </c>
      <c r="F93" s="12">
        <v>1721</v>
      </c>
      <c r="G93" s="12">
        <v>21</v>
      </c>
      <c r="H93" s="12">
        <v>21</v>
      </c>
      <c r="I93" s="12">
        <v>0</v>
      </c>
      <c r="J93" s="12"/>
    </row>
    <row r="94" spans="1:10" x14ac:dyDescent="0.2">
      <c r="A94" s="2">
        <v>22</v>
      </c>
      <c r="B94" s="2" t="s">
        <v>183</v>
      </c>
      <c r="C94" s="12">
        <v>2195</v>
      </c>
      <c r="D94" s="12">
        <v>1849</v>
      </c>
      <c r="E94" s="12">
        <v>2171</v>
      </c>
      <c r="F94" s="12">
        <v>1818</v>
      </c>
      <c r="G94" s="12">
        <v>24</v>
      </c>
      <c r="H94" s="12">
        <v>31</v>
      </c>
      <c r="I94" s="12">
        <v>-7</v>
      </c>
      <c r="J94" s="12"/>
    </row>
    <row r="95" spans="1:10" x14ac:dyDescent="0.2">
      <c r="A95" s="2">
        <v>112</v>
      </c>
      <c r="B95" s="2" t="s">
        <v>262</v>
      </c>
      <c r="C95" s="12">
        <v>387</v>
      </c>
      <c r="D95" s="12">
        <v>375</v>
      </c>
      <c r="E95" s="12">
        <v>360</v>
      </c>
      <c r="F95" s="12">
        <v>348</v>
      </c>
      <c r="G95" s="12">
        <v>27</v>
      </c>
      <c r="H95" s="12">
        <v>27</v>
      </c>
      <c r="I95" s="12">
        <v>0</v>
      </c>
      <c r="J95" s="12"/>
    </row>
    <row r="96" spans="1:10" x14ac:dyDescent="0.2">
      <c r="A96" s="2">
        <v>19</v>
      </c>
      <c r="B96" s="2" t="s">
        <v>273</v>
      </c>
      <c r="C96" s="12">
        <v>685</v>
      </c>
      <c r="D96" s="12">
        <v>513</v>
      </c>
      <c r="E96" s="12">
        <v>657</v>
      </c>
      <c r="F96" s="12">
        <v>503</v>
      </c>
      <c r="G96" s="12">
        <v>28</v>
      </c>
      <c r="H96" s="12">
        <v>10</v>
      </c>
      <c r="I96" s="12">
        <v>18</v>
      </c>
      <c r="J96" s="12"/>
    </row>
    <row r="97" spans="1:10" x14ac:dyDescent="0.2">
      <c r="A97" s="2">
        <v>92</v>
      </c>
      <c r="B97" s="2" t="s">
        <v>176</v>
      </c>
      <c r="C97" s="12">
        <v>563</v>
      </c>
      <c r="D97" s="12">
        <v>255</v>
      </c>
      <c r="E97" s="12">
        <v>534</v>
      </c>
      <c r="F97" s="12">
        <v>257</v>
      </c>
      <c r="G97" s="12">
        <v>29</v>
      </c>
      <c r="H97" s="12">
        <v>-2</v>
      </c>
      <c r="I97" s="12">
        <v>31</v>
      </c>
      <c r="J97" s="12"/>
    </row>
    <row r="98" spans="1:10" x14ac:dyDescent="0.2">
      <c r="A98" s="2">
        <v>99</v>
      </c>
      <c r="B98" s="2" t="s">
        <v>269</v>
      </c>
      <c r="C98" s="12">
        <v>980</v>
      </c>
      <c r="D98" s="12">
        <v>475</v>
      </c>
      <c r="E98" s="12">
        <v>950</v>
      </c>
      <c r="F98" s="12">
        <v>446</v>
      </c>
      <c r="G98" s="12">
        <v>30</v>
      </c>
      <c r="H98" s="12">
        <v>29</v>
      </c>
      <c r="I98" s="12">
        <v>1</v>
      </c>
      <c r="J98" s="12"/>
    </row>
    <row r="99" spans="1:10" x14ac:dyDescent="0.2">
      <c r="A99" s="2">
        <v>66</v>
      </c>
      <c r="B99" s="2" t="s">
        <v>175</v>
      </c>
      <c r="C99" s="12">
        <v>4001</v>
      </c>
      <c r="D99" s="12">
        <v>2825</v>
      </c>
      <c r="E99" s="12">
        <v>3970</v>
      </c>
      <c r="F99" s="12">
        <v>2824</v>
      </c>
      <c r="G99" s="12">
        <v>31</v>
      </c>
      <c r="H99" s="12">
        <v>1</v>
      </c>
      <c r="I99" s="12">
        <v>30</v>
      </c>
      <c r="J99" s="12"/>
    </row>
    <row r="100" spans="1:10" x14ac:dyDescent="0.2">
      <c r="A100" s="2">
        <v>110</v>
      </c>
      <c r="B100" s="2" t="s">
        <v>239</v>
      </c>
      <c r="C100" s="12">
        <v>608</v>
      </c>
      <c r="D100" s="12">
        <v>484</v>
      </c>
      <c r="E100" s="12">
        <v>572</v>
      </c>
      <c r="F100" s="12">
        <v>470</v>
      </c>
      <c r="G100" s="12">
        <v>36</v>
      </c>
      <c r="H100" s="12">
        <v>14</v>
      </c>
      <c r="I100" s="12">
        <v>22</v>
      </c>
      <c r="J100" s="12"/>
    </row>
    <row r="101" spans="1:10" x14ac:dyDescent="0.2">
      <c r="A101" s="2">
        <v>50</v>
      </c>
      <c r="B101" s="2" t="s">
        <v>165</v>
      </c>
      <c r="C101" s="12">
        <v>8120</v>
      </c>
      <c r="D101" s="12">
        <v>3672</v>
      </c>
      <c r="E101" s="12">
        <v>8081</v>
      </c>
      <c r="F101" s="12">
        <v>3634</v>
      </c>
      <c r="G101" s="12">
        <v>39</v>
      </c>
      <c r="H101" s="12">
        <v>38</v>
      </c>
      <c r="I101" s="12">
        <v>1</v>
      </c>
      <c r="J101" s="12"/>
    </row>
    <row r="102" spans="1:10" x14ac:dyDescent="0.2">
      <c r="A102" s="2">
        <v>51</v>
      </c>
      <c r="B102" s="2" t="s">
        <v>179</v>
      </c>
      <c r="C102" s="12">
        <v>1228</v>
      </c>
      <c r="D102" s="12">
        <v>1199</v>
      </c>
      <c r="E102" s="12">
        <v>1186</v>
      </c>
      <c r="F102" s="12">
        <v>1166</v>
      </c>
      <c r="G102" s="12">
        <v>42</v>
      </c>
      <c r="H102" s="12">
        <v>33</v>
      </c>
      <c r="I102" s="12">
        <v>9</v>
      </c>
      <c r="J102" s="12"/>
    </row>
    <row r="103" spans="1:10" x14ac:dyDescent="0.2">
      <c r="A103" s="2">
        <v>100</v>
      </c>
      <c r="B103" s="2" t="s">
        <v>275</v>
      </c>
      <c r="C103" s="12">
        <v>960</v>
      </c>
      <c r="D103" s="12">
        <v>879</v>
      </c>
      <c r="E103" s="12">
        <v>917</v>
      </c>
      <c r="F103" s="12">
        <v>853</v>
      </c>
      <c r="G103" s="12">
        <v>43</v>
      </c>
      <c r="H103" s="12">
        <v>26</v>
      </c>
      <c r="I103" s="12">
        <v>17</v>
      </c>
      <c r="J103" s="12"/>
    </row>
    <row r="104" spans="1:10" x14ac:dyDescent="0.2">
      <c r="A104" s="2">
        <v>44</v>
      </c>
      <c r="B104" s="2" t="s">
        <v>259</v>
      </c>
      <c r="C104" s="12">
        <v>3538</v>
      </c>
      <c r="D104" s="12">
        <v>3339</v>
      </c>
      <c r="E104" s="12">
        <v>3488</v>
      </c>
      <c r="F104" s="12">
        <v>3283</v>
      </c>
      <c r="G104" s="12">
        <v>50</v>
      </c>
      <c r="H104" s="12">
        <v>56</v>
      </c>
      <c r="I104" s="12">
        <v>-6</v>
      </c>
      <c r="J104" s="12"/>
    </row>
    <row r="105" spans="1:10" x14ac:dyDescent="0.2">
      <c r="A105" s="2">
        <v>75</v>
      </c>
      <c r="B105" s="2" t="s">
        <v>235</v>
      </c>
      <c r="C105" s="12">
        <v>80</v>
      </c>
      <c r="D105" s="12">
        <v>32</v>
      </c>
      <c r="E105" s="12">
        <v>29</v>
      </c>
      <c r="F105" s="12">
        <v>29</v>
      </c>
      <c r="G105" s="12">
        <v>51</v>
      </c>
      <c r="H105" s="12">
        <v>3</v>
      </c>
      <c r="I105" s="12">
        <v>48</v>
      </c>
      <c r="J105" s="12"/>
    </row>
    <row r="106" spans="1:10" x14ac:dyDescent="0.2">
      <c r="A106" s="2">
        <v>42</v>
      </c>
      <c r="B106" s="2" t="s">
        <v>188</v>
      </c>
      <c r="C106" s="12">
        <v>668</v>
      </c>
      <c r="D106" s="12">
        <v>641</v>
      </c>
      <c r="E106" s="12">
        <v>612</v>
      </c>
      <c r="F106" s="12">
        <v>585</v>
      </c>
      <c r="G106" s="12">
        <v>56</v>
      </c>
      <c r="H106" s="12">
        <v>56</v>
      </c>
      <c r="I106" s="12">
        <v>0</v>
      </c>
      <c r="J106" s="12"/>
    </row>
    <row r="107" spans="1:10" x14ac:dyDescent="0.2">
      <c r="A107" s="2">
        <v>53</v>
      </c>
      <c r="B107" s="2" t="s">
        <v>164</v>
      </c>
      <c r="C107" s="12">
        <v>33454</v>
      </c>
      <c r="D107" s="12">
        <v>24439</v>
      </c>
      <c r="E107" s="12">
        <v>33391</v>
      </c>
      <c r="F107" s="12">
        <v>24287</v>
      </c>
      <c r="G107" s="12">
        <v>63</v>
      </c>
      <c r="H107" s="12">
        <v>152</v>
      </c>
      <c r="I107" s="12">
        <v>-89</v>
      </c>
      <c r="J107" s="12"/>
    </row>
    <row r="108" spans="1:10" x14ac:dyDescent="0.2">
      <c r="A108" s="2">
        <v>16</v>
      </c>
      <c r="B108" s="2" t="s">
        <v>274</v>
      </c>
      <c r="C108" s="12">
        <v>3172</v>
      </c>
      <c r="D108" s="12">
        <v>2979</v>
      </c>
      <c r="E108" s="12">
        <v>3085</v>
      </c>
      <c r="F108" s="12">
        <v>2924</v>
      </c>
      <c r="G108" s="12">
        <v>87</v>
      </c>
      <c r="H108" s="12">
        <v>55</v>
      </c>
      <c r="I108" s="12">
        <v>32</v>
      </c>
      <c r="J108" s="12"/>
    </row>
    <row r="109" spans="1:10" x14ac:dyDescent="0.2">
      <c r="A109" s="2">
        <v>9</v>
      </c>
      <c r="B109" s="2" t="s">
        <v>271</v>
      </c>
      <c r="C109" s="12">
        <v>2234</v>
      </c>
      <c r="D109" s="12">
        <v>2002</v>
      </c>
      <c r="E109" s="12">
        <v>2144</v>
      </c>
      <c r="F109" s="12">
        <v>1889</v>
      </c>
      <c r="G109" s="12">
        <v>90</v>
      </c>
      <c r="H109" s="12">
        <v>113</v>
      </c>
      <c r="I109" s="12">
        <v>-23</v>
      </c>
      <c r="J109" s="12"/>
    </row>
    <row r="110" spans="1:10" x14ac:dyDescent="0.2">
      <c r="A110" s="2">
        <v>13</v>
      </c>
      <c r="B110" s="2" t="s">
        <v>199</v>
      </c>
      <c r="C110" s="12">
        <v>9766</v>
      </c>
      <c r="D110" s="12">
        <v>8303</v>
      </c>
      <c r="E110" s="12">
        <v>9668</v>
      </c>
      <c r="F110" s="12">
        <v>8186</v>
      </c>
      <c r="G110" s="12">
        <v>98</v>
      </c>
      <c r="H110" s="12">
        <v>117</v>
      </c>
      <c r="I110" s="12">
        <v>-19</v>
      </c>
      <c r="J110" s="12"/>
    </row>
    <row r="111" spans="1:10" x14ac:dyDescent="0.2">
      <c r="A111" s="2">
        <v>18</v>
      </c>
      <c r="B111" s="2" t="s">
        <v>278</v>
      </c>
      <c r="C111" s="12">
        <v>5120</v>
      </c>
      <c r="D111" s="12">
        <v>4256</v>
      </c>
      <c r="E111" s="12">
        <v>5009</v>
      </c>
      <c r="F111" s="12">
        <v>4217</v>
      </c>
      <c r="G111" s="12">
        <v>111</v>
      </c>
      <c r="H111" s="12">
        <v>39</v>
      </c>
      <c r="I111" s="12">
        <v>72</v>
      </c>
      <c r="J111" s="12"/>
    </row>
    <row r="112" spans="1:10" x14ac:dyDescent="0.2">
      <c r="A112" s="2">
        <v>73</v>
      </c>
      <c r="B112" s="2" t="s">
        <v>195</v>
      </c>
      <c r="C112" s="12">
        <v>14129</v>
      </c>
      <c r="D112" s="12">
        <v>13884</v>
      </c>
      <c r="E112" s="12">
        <v>14016</v>
      </c>
      <c r="F112" s="12">
        <v>13795</v>
      </c>
      <c r="G112" s="12">
        <v>113</v>
      </c>
      <c r="H112" s="12">
        <v>89</v>
      </c>
      <c r="I112" s="12">
        <v>24</v>
      </c>
      <c r="J112" s="12"/>
    </row>
    <row r="113" spans="1:10" x14ac:dyDescent="0.2">
      <c r="A113" s="2">
        <v>2</v>
      </c>
      <c r="B113" s="2" t="s">
        <v>256</v>
      </c>
      <c r="C113" s="12">
        <v>6621</v>
      </c>
      <c r="D113" s="12">
        <v>4872</v>
      </c>
      <c r="E113" s="12">
        <v>6495</v>
      </c>
      <c r="F113" s="12">
        <v>4787</v>
      </c>
      <c r="G113" s="12">
        <v>126</v>
      </c>
      <c r="H113" s="12">
        <v>85</v>
      </c>
      <c r="I113" s="12">
        <v>41</v>
      </c>
      <c r="J113" s="12"/>
    </row>
    <row r="114" spans="1:10" x14ac:dyDescent="0.2">
      <c r="A114" s="2">
        <v>94</v>
      </c>
      <c r="B114" s="2" t="s">
        <v>264</v>
      </c>
      <c r="C114" s="12">
        <v>6023</v>
      </c>
      <c r="D114" s="12">
        <v>3517</v>
      </c>
      <c r="E114" s="12">
        <v>5875</v>
      </c>
      <c r="F114" s="12">
        <v>3441</v>
      </c>
      <c r="G114" s="12">
        <v>148</v>
      </c>
      <c r="H114" s="12">
        <v>76</v>
      </c>
      <c r="I114" s="12">
        <v>72</v>
      </c>
      <c r="J114" s="12"/>
    </row>
    <row r="115" spans="1:10" x14ac:dyDescent="0.2">
      <c r="A115" s="2">
        <v>109</v>
      </c>
      <c r="B115" s="2" t="s">
        <v>197</v>
      </c>
      <c r="C115" s="12">
        <v>1355</v>
      </c>
      <c r="D115" s="12">
        <v>1348</v>
      </c>
      <c r="E115" s="12">
        <v>1199</v>
      </c>
      <c r="F115" s="12">
        <v>1193</v>
      </c>
      <c r="G115" s="12">
        <v>156</v>
      </c>
      <c r="H115" s="12">
        <v>155</v>
      </c>
      <c r="I115" s="12">
        <v>1</v>
      </c>
      <c r="J115" s="12"/>
    </row>
    <row r="116" spans="1:10" x14ac:dyDescent="0.2">
      <c r="A116" s="2">
        <v>83</v>
      </c>
      <c r="B116" s="2" t="s">
        <v>173</v>
      </c>
      <c r="C116" s="12">
        <v>16011</v>
      </c>
      <c r="D116" s="12">
        <v>10833</v>
      </c>
      <c r="E116" s="12">
        <v>15854</v>
      </c>
      <c r="F116" s="12">
        <v>10789</v>
      </c>
      <c r="G116" s="12">
        <v>157</v>
      </c>
      <c r="H116" s="12">
        <v>44</v>
      </c>
      <c r="I116" s="12">
        <v>113</v>
      </c>
      <c r="J116" s="12"/>
    </row>
    <row r="117" spans="1:10" x14ac:dyDescent="0.2">
      <c r="A117" s="2">
        <v>106</v>
      </c>
      <c r="B117" s="2" t="s">
        <v>184</v>
      </c>
      <c r="C117" s="12">
        <v>3012</v>
      </c>
      <c r="D117" s="12">
        <v>1156</v>
      </c>
      <c r="E117" s="12">
        <v>2846</v>
      </c>
      <c r="F117" s="12">
        <v>1157</v>
      </c>
      <c r="G117" s="12">
        <v>166</v>
      </c>
      <c r="H117" s="12">
        <v>-1</v>
      </c>
      <c r="I117" s="12">
        <v>167</v>
      </c>
      <c r="J117" s="12"/>
    </row>
    <row r="118" spans="1:10" x14ac:dyDescent="0.2">
      <c r="A118" s="2">
        <v>95</v>
      </c>
      <c r="B118" s="2" t="s">
        <v>174</v>
      </c>
      <c r="C118" s="12">
        <v>927</v>
      </c>
      <c r="D118" s="12">
        <v>236</v>
      </c>
      <c r="E118" s="12">
        <v>742</v>
      </c>
      <c r="F118" s="12">
        <v>234</v>
      </c>
      <c r="G118" s="12">
        <v>185</v>
      </c>
      <c r="H118" s="12">
        <v>2</v>
      </c>
      <c r="I118" s="12">
        <v>183</v>
      </c>
      <c r="J118" s="12"/>
    </row>
    <row r="119" spans="1:10" x14ac:dyDescent="0.2">
      <c r="A119" s="2">
        <v>6</v>
      </c>
      <c r="B119" s="2" t="s">
        <v>185</v>
      </c>
      <c r="C119" s="12">
        <v>6829</v>
      </c>
      <c r="D119" s="12">
        <v>5406</v>
      </c>
      <c r="E119" s="12">
        <v>6637</v>
      </c>
      <c r="F119" s="12">
        <v>5349</v>
      </c>
      <c r="G119" s="12">
        <v>192</v>
      </c>
      <c r="H119" s="12">
        <v>57</v>
      </c>
      <c r="I119" s="12">
        <v>135</v>
      </c>
      <c r="J119" s="12"/>
    </row>
    <row r="120" spans="1:10" x14ac:dyDescent="0.2">
      <c r="A120" s="2">
        <v>63</v>
      </c>
      <c r="B120" s="2" t="s">
        <v>160</v>
      </c>
      <c r="C120" s="12">
        <v>21160</v>
      </c>
      <c r="D120" s="12">
        <v>19283</v>
      </c>
      <c r="E120" s="12">
        <v>20938</v>
      </c>
      <c r="F120" s="12">
        <v>19085</v>
      </c>
      <c r="G120" s="12">
        <v>222</v>
      </c>
      <c r="H120" s="12">
        <v>198</v>
      </c>
      <c r="I120" s="12">
        <v>24</v>
      </c>
      <c r="J120" s="12"/>
    </row>
    <row r="121" spans="1:10" x14ac:dyDescent="0.2">
      <c r="A121" s="2">
        <v>82</v>
      </c>
      <c r="B121" s="2" t="s">
        <v>177</v>
      </c>
      <c r="C121" s="12">
        <v>4374</v>
      </c>
      <c r="D121" s="12">
        <v>2278</v>
      </c>
      <c r="E121" s="12">
        <v>4127</v>
      </c>
      <c r="F121" s="12">
        <v>2249</v>
      </c>
      <c r="G121" s="12">
        <v>247</v>
      </c>
      <c r="H121" s="12">
        <v>29</v>
      </c>
      <c r="I121" s="12">
        <v>218</v>
      </c>
      <c r="J121" s="12"/>
    </row>
    <row r="122" spans="1:10" x14ac:dyDescent="0.2">
      <c r="A122" s="2">
        <v>3</v>
      </c>
      <c r="B122" s="2" t="s">
        <v>170</v>
      </c>
      <c r="C122" s="12">
        <v>1709</v>
      </c>
      <c r="D122" s="12">
        <v>1290</v>
      </c>
      <c r="E122" s="12">
        <v>1390</v>
      </c>
      <c r="F122" s="12">
        <v>1144</v>
      </c>
      <c r="G122" s="12">
        <v>319</v>
      </c>
      <c r="H122" s="12">
        <v>146</v>
      </c>
      <c r="I122" s="12">
        <v>173</v>
      </c>
      <c r="J122" s="12"/>
    </row>
    <row r="123" spans="1:10" x14ac:dyDescent="0.2">
      <c r="A123" s="2">
        <v>70</v>
      </c>
      <c r="B123" s="2" t="s">
        <v>169</v>
      </c>
      <c r="C123" s="12">
        <v>52101</v>
      </c>
      <c r="D123" s="12">
        <v>42990</v>
      </c>
      <c r="E123" s="12">
        <v>51742</v>
      </c>
      <c r="F123" s="12">
        <v>42702</v>
      </c>
      <c r="G123" s="12">
        <v>359</v>
      </c>
      <c r="H123" s="12">
        <v>288</v>
      </c>
      <c r="I123" s="12">
        <v>71</v>
      </c>
      <c r="J123" s="12"/>
    </row>
    <row r="124" spans="1:10" x14ac:dyDescent="0.2">
      <c r="A124" s="2">
        <v>101</v>
      </c>
      <c r="B124" s="2" t="s">
        <v>167</v>
      </c>
      <c r="C124" s="12">
        <v>30192</v>
      </c>
      <c r="D124" s="12">
        <v>28386</v>
      </c>
      <c r="E124" s="12">
        <v>29826</v>
      </c>
      <c r="F124" s="12">
        <v>28080</v>
      </c>
      <c r="G124" s="12">
        <v>366</v>
      </c>
      <c r="H124" s="12">
        <v>306</v>
      </c>
      <c r="I124" s="12">
        <v>60</v>
      </c>
      <c r="J124" s="12"/>
    </row>
    <row r="125" spans="1:10" x14ac:dyDescent="0.2">
      <c r="A125" s="2">
        <v>119</v>
      </c>
      <c r="B125" s="2" t="s">
        <v>277</v>
      </c>
      <c r="C125" s="12">
        <v>2854</v>
      </c>
      <c r="D125" s="12">
        <v>1045</v>
      </c>
      <c r="E125" s="12">
        <v>2424</v>
      </c>
      <c r="F125" s="12">
        <v>1006</v>
      </c>
      <c r="G125" s="12">
        <v>430</v>
      </c>
      <c r="H125" s="12">
        <v>39</v>
      </c>
      <c r="I125" s="12">
        <v>391</v>
      </c>
      <c r="J125" s="12"/>
    </row>
    <row r="126" spans="1:10" x14ac:dyDescent="0.2">
      <c r="A126" s="2">
        <v>93</v>
      </c>
      <c r="B126" s="2" t="s">
        <v>272</v>
      </c>
      <c r="C126" s="12">
        <v>37142</v>
      </c>
      <c r="D126" s="12">
        <v>33453</v>
      </c>
      <c r="E126" s="12">
        <v>36638</v>
      </c>
      <c r="F126" s="12">
        <v>33012</v>
      </c>
      <c r="G126" s="12">
        <v>504</v>
      </c>
      <c r="H126" s="12">
        <v>441</v>
      </c>
      <c r="I126" s="12">
        <v>63</v>
      </c>
      <c r="J126" s="12"/>
    </row>
    <row r="127" spans="1:10" x14ac:dyDescent="0.2">
      <c r="A127" s="2">
        <v>8</v>
      </c>
      <c r="B127" s="2" t="s">
        <v>161</v>
      </c>
      <c r="C127" s="12">
        <v>12554</v>
      </c>
      <c r="D127" s="12">
        <v>11952</v>
      </c>
      <c r="E127" s="12">
        <v>11665</v>
      </c>
      <c r="F127" s="12">
        <v>11058</v>
      </c>
      <c r="G127" s="12">
        <v>889</v>
      </c>
      <c r="H127" s="12">
        <v>894</v>
      </c>
      <c r="I127" s="12">
        <v>-5</v>
      </c>
      <c r="J127" s="12"/>
    </row>
    <row r="128" spans="1:10" x14ac:dyDescent="0.2">
      <c r="A128" s="2">
        <v>97</v>
      </c>
      <c r="B128" s="2" t="s">
        <v>156</v>
      </c>
      <c r="C128" s="12">
        <v>89437</v>
      </c>
      <c r="D128" s="12">
        <v>76455</v>
      </c>
      <c r="E128" s="12">
        <v>88153</v>
      </c>
      <c r="F128" s="12">
        <v>75139</v>
      </c>
      <c r="G128" s="12">
        <v>1284</v>
      </c>
      <c r="H128" s="12">
        <v>1316</v>
      </c>
      <c r="I128" s="12">
        <v>-32</v>
      </c>
      <c r="J128" s="12"/>
    </row>
    <row r="129" spans="1:10" x14ac:dyDescent="0.2">
      <c r="A129" s="2">
        <v>98</v>
      </c>
      <c r="B129" s="2" t="s">
        <v>158</v>
      </c>
      <c r="C129" s="12">
        <v>115406</v>
      </c>
      <c r="D129" s="12">
        <v>97888</v>
      </c>
      <c r="E129" s="12">
        <v>113318</v>
      </c>
      <c r="F129" s="12">
        <v>96455</v>
      </c>
      <c r="G129" s="12">
        <v>2088</v>
      </c>
      <c r="H129" s="12">
        <v>1433</v>
      </c>
      <c r="I129" s="12">
        <v>655</v>
      </c>
      <c r="J129" s="12"/>
    </row>
    <row r="130" spans="1:10" x14ac:dyDescent="0.2">
      <c r="A130" s="2">
        <v>120</v>
      </c>
      <c r="B130" s="2" t="s">
        <v>155</v>
      </c>
      <c r="C130" s="12">
        <v>399380</v>
      </c>
      <c r="D130" s="12">
        <v>342738</v>
      </c>
      <c r="E130" s="12">
        <v>396938</v>
      </c>
      <c r="F130" s="12">
        <v>339726</v>
      </c>
      <c r="G130" s="12">
        <v>2442</v>
      </c>
      <c r="H130" s="12">
        <v>3012</v>
      </c>
      <c r="I130" s="12">
        <v>-570</v>
      </c>
      <c r="J130" s="12"/>
    </row>
    <row r="131" spans="1:10" x14ac:dyDescent="0.2">
      <c r="A131" s="387">
        <v>39</v>
      </c>
      <c r="B131" s="387" t="s">
        <v>58</v>
      </c>
      <c r="C131" s="388">
        <v>694592</v>
      </c>
      <c r="D131" s="388">
        <v>632788</v>
      </c>
      <c r="E131" s="388">
        <v>690583</v>
      </c>
      <c r="F131" s="388">
        <v>629731</v>
      </c>
      <c r="G131" s="388">
        <v>4009</v>
      </c>
      <c r="H131" s="388">
        <v>3057</v>
      </c>
      <c r="I131" s="388">
        <v>952</v>
      </c>
      <c r="J131" s="12"/>
    </row>
    <row r="133" spans="1:10" x14ac:dyDescent="0.2">
      <c r="G133" s="2">
        <f>62/125</f>
        <v>0.496</v>
      </c>
    </row>
    <row r="134" spans="1:10" x14ac:dyDescent="0.2">
      <c r="G134" s="2">
        <f>51/125</f>
        <v>0.40799999999999997</v>
      </c>
    </row>
  </sheetData>
  <autoFilter ref="A6:I6" xr:uid="{AB586BA6-EE98-4DAF-AC78-AC974C5DF610}">
    <sortState ref="A7:I131">
      <sortCondition ref="G6"/>
    </sortState>
  </autoFilter>
  <mergeCells count="1">
    <mergeCell ref="H1:I1"/>
  </mergeCells>
  <hyperlinks>
    <hyperlink ref="H1:I1" location="Index!A1" display="Regresar al Índice" xr:uid="{8C01FFEE-4421-4DD6-B439-35C11B7E5DBE}"/>
  </hyperlinks>
  <pageMargins left="0.7" right="0.7" top="0.75" bottom="0.75" header="0.3" footer="0.3"/>
  <pageSetup paperSize="9" orientation="portrait" horizontalDpi="300" verticalDpi="300"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79"/>
  <dimension ref="A1:R30"/>
  <sheetViews>
    <sheetView zoomScaleNormal="100" workbookViewId="0">
      <pane xSplit="12" topLeftCell="M1" activePane="topRight" state="frozen"/>
      <selection activeCell="A9" sqref="A9"/>
      <selection pane="topRight" activeCell="A9" sqref="A9"/>
    </sheetView>
  </sheetViews>
  <sheetFormatPr baseColWidth="10" defaultColWidth="15.28515625" defaultRowHeight="12.75" x14ac:dyDescent="0.2"/>
  <cols>
    <col min="1" max="10" width="15.28515625" style="200"/>
    <col min="11" max="11" width="5" style="200" customWidth="1"/>
    <col min="12" max="12" width="21.42578125" style="200" hidden="1" customWidth="1"/>
    <col min="13" max="14" width="12.42578125" style="200" hidden="1" customWidth="1"/>
    <col min="15" max="15" width="9.7109375" style="200" hidden="1" customWidth="1"/>
    <col min="16" max="16" width="10.7109375" style="200" hidden="1" customWidth="1"/>
    <col min="17" max="17" width="9.7109375" style="200" hidden="1" customWidth="1"/>
    <col min="18" max="18" width="14.5703125" style="200" hidden="1" customWidth="1"/>
    <col min="19" max="19" width="14.5703125" style="200" customWidth="1"/>
    <col min="20" max="24" width="15.28515625" style="200" customWidth="1"/>
    <col min="25" max="16384" width="15.28515625" style="200"/>
  </cols>
  <sheetData>
    <row r="1" spans="1:18" ht="15" x14ac:dyDescent="0.25">
      <c r="A1" t="s">
        <v>1377</v>
      </c>
      <c r="H1" s="568" t="s">
        <v>39</v>
      </c>
      <c r="I1" s="568"/>
      <c r="P1" s="201"/>
      <c r="Q1" s="201"/>
      <c r="R1" s="201"/>
    </row>
    <row r="2" spans="1:18" x14ac:dyDescent="0.2">
      <c r="A2" s="200" t="s">
        <v>154</v>
      </c>
    </row>
    <row r="5" spans="1:18" x14ac:dyDescent="0.2">
      <c r="A5" s="200" t="s">
        <v>329</v>
      </c>
      <c r="B5" s="200" t="s">
        <v>330</v>
      </c>
      <c r="C5" s="200" t="s">
        <v>284</v>
      </c>
      <c r="D5" s="200" t="s">
        <v>331</v>
      </c>
      <c r="E5" s="200" t="s">
        <v>332</v>
      </c>
      <c r="F5" s="200" t="s">
        <v>333</v>
      </c>
      <c r="G5" s="200" t="s">
        <v>334</v>
      </c>
      <c r="H5" s="200" t="s">
        <v>289</v>
      </c>
      <c r="I5" s="200" t="s">
        <v>335</v>
      </c>
    </row>
    <row r="6" spans="1:18" x14ac:dyDescent="0.2">
      <c r="A6" s="200">
        <v>2013</v>
      </c>
      <c r="B6" s="204">
        <v>70246</v>
      </c>
      <c r="C6" s="204">
        <v>282499</v>
      </c>
      <c r="D6" s="204">
        <v>98394</v>
      </c>
      <c r="E6" s="204">
        <v>9369</v>
      </c>
      <c r="F6" s="204">
        <v>347298</v>
      </c>
      <c r="G6" s="204">
        <v>3034</v>
      </c>
      <c r="H6" s="204">
        <v>523456</v>
      </c>
      <c r="I6" s="204">
        <v>62952</v>
      </c>
      <c r="L6" s="170" t="s">
        <v>336</v>
      </c>
      <c r="M6" s="170" t="s">
        <v>674</v>
      </c>
      <c r="N6" s="170" t="s">
        <v>736</v>
      </c>
    </row>
    <row r="7" spans="1:18" x14ac:dyDescent="0.2">
      <c r="A7" s="200">
        <v>2014</v>
      </c>
      <c r="B7" s="204">
        <v>77509</v>
      </c>
      <c r="C7" s="204">
        <v>295797</v>
      </c>
      <c r="D7" s="204">
        <v>107248</v>
      </c>
      <c r="E7" s="204">
        <v>9548</v>
      </c>
      <c r="F7" s="204">
        <v>363344</v>
      </c>
      <c r="G7" s="204">
        <v>2860</v>
      </c>
      <c r="H7" s="204">
        <v>540644</v>
      </c>
      <c r="I7" s="204">
        <v>66390</v>
      </c>
      <c r="K7" s="235"/>
      <c r="L7" s="170" t="s">
        <v>330</v>
      </c>
      <c r="M7" s="200">
        <v>111767</v>
      </c>
      <c r="N7" s="200">
        <v>114511</v>
      </c>
      <c r="O7" s="73">
        <f>N7/$N$15</f>
        <v>6.3591326420963018E-2</v>
      </c>
    </row>
    <row r="8" spans="1:18" x14ac:dyDescent="0.2">
      <c r="A8" s="200">
        <v>2015</v>
      </c>
      <c r="B8" s="204">
        <v>82606</v>
      </c>
      <c r="C8" s="204">
        <v>312586</v>
      </c>
      <c r="D8" s="204">
        <v>119587</v>
      </c>
      <c r="E8" s="204">
        <v>9329</v>
      </c>
      <c r="F8" s="204">
        <v>385457</v>
      </c>
      <c r="G8" s="204">
        <v>2875</v>
      </c>
      <c r="H8" s="204">
        <v>551836</v>
      </c>
      <c r="I8" s="204">
        <v>70979</v>
      </c>
      <c r="K8" s="235"/>
      <c r="L8" s="170" t="s">
        <v>284</v>
      </c>
      <c r="M8" s="200">
        <v>366999</v>
      </c>
      <c r="N8" s="200">
        <v>367054</v>
      </c>
      <c r="O8" s="73">
        <f t="shared" ref="O8:O14" si="0">N8/$N$15</f>
        <v>0.20383588238789427</v>
      </c>
    </row>
    <row r="9" spans="1:18" x14ac:dyDescent="0.2">
      <c r="A9" s="200">
        <v>2016</v>
      </c>
      <c r="B9" s="204">
        <v>89558</v>
      </c>
      <c r="C9" s="204">
        <v>334254</v>
      </c>
      <c r="D9" s="204">
        <v>130890</v>
      </c>
      <c r="E9" s="204">
        <v>9329</v>
      </c>
      <c r="F9" s="204">
        <v>407270</v>
      </c>
      <c r="G9" s="204">
        <v>3040</v>
      </c>
      <c r="H9" s="204">
        <v>575641</v>
      </c>
      <c r="I9" s="204">
        <v>74255</v>
      </c>
      <c r="K9" s="235"/>
      <c r="L9" s="170" t="s">
        <v>331</v>
      </c>
      <c r="M9" s="200">
        <v>133149</v>
      </c>
      <c r="N9" s="200">
        <v>135332</v>
      </c>
      <c r="O9" s="73">
        <f t="shared" si="0"/>
        <v>7.5153840130657901E-2</v>
      </c>
    </row>
    <row r="10" spans="1:18" x14ac:dyDescent="0.2">
      <c r="A10" s="200">
        <v>2017</v>
      </c>
      <c r="B10" s="204">
        <v>96726</v>
      </c>
      <c r="C10" s="204">
        <v>343480</v>
      </c>
      <c r="D10" s="204">
        <v>144472</v>
      </c>
      <c r="E10" s="204">
        <v>9194</v>
      </c>
      <c r="F10" s="204">
        <v>435724</v>
      </c>
      <c r="G10" s="204">
        <v>3204</v>
      </c>
      <c r="H10" s="204">
        <v>605107</v>
      </c>
      <c r="I10" s="204">
        <v>79961</v>
      </c>
      <c r="K10" s="235"/>
      <c r="L10" s="170" t="s">
        <v>332</v>
      </c>
      <c r="M10" s="200">
        <v>9984</v>
      </c>
      <c r="N10" s="200">
        <v>10000</v>
      </c>
      <c r="O10" s="73">
        <f t="shared" si="0"/>
        <v>5.5532941307789661E-3</v>
      </c>
    </row>
    <row r="11" spans="1:18" x14ac:dyDescent="0.2">
      <c r="A11" s="200">
        <v>2018</v>
      </c>
      <c r="B11" s="204">
        <v>104065</v>
      </c>
      <c r="C11" s="204">
        <v>354114</v>
      </c>
      <c r="D11" s="204">
        <v>141254</v>
      </c>
      <c r="E11" s="204">
        <v>9458</v>
      </c>
      <c r="F11" s="204">
        <v>452017</v>
      </c>
      <c r="G11" s="204">
        <v>2703</v>
      </c>
      <c r="H11" s="204">
        <v>614655</v>
      </c>
      <c r="I11" s="204">
        <v>82734</v>
      </c>
      <c r="K11" s="235"/>
      <c r="L11" s="170" t="s">
        <v>333</v>
      </c>
      <c r="M11" s="200">
        <v>452541</v>
      </c>
      <c r="N11" s="200">
        <v>461408</v>
      </c>
      <c r="O11" s="73">
        <f t="shared" si="0"/>
        <v>0.25623343382944613</v>
      </c>
    </row>
    <row r="12" spans="1:18" x14ac:dyDescent="0.2">
      <c r="A12" s="200">
        <v>2019</v>
      </c>
      <c r="B12" s="204">
        <v>109333</v>
      </c>
      <c r="C12" s="204">
        <v>363625</v>
      </c>
      <c r="D12" s="204">
        <v>141943</v>
      </c>
      <c r="E12" s="204">
        <v>9697</v>
      </c>
      <c r="F12" s="204">
        <v>458198</v>
      </c>
      <c r="G12" s="204">
        <v>2683</v>
      </c>
      <c r="H12" s="204">
        <v>640252</v>
      </c>
      <c r="I12" s="204">
        <v>86968</v>
      </c>
      <c r="K12" s="235"/>
      <c r="L12" s="170" t="s">
        <v>334</v>
      </c>
      <c r="M12" s="200">
        <v>2738</v>
      </c>
      <c r="N12" s="200">
        <v>2577</v>
      </c>
      <c r="O12" s="73">
        <f t="shared" si="0"/>
        <v>1.4310838975017395E-3</v>
      </c>
    </row>
    <row r="13" spans="1:18" x14ac:dyDescent="0.2">
      <c r="A13" s="200">
        <v>2020</v>
      </c>
      <c r="B13" s="204">
        <v>111767</v>
      </c>
      <c r="C13" s="204">
        <v>366999</v>
      </c>
      <c r="D13" s="204">
        <v>133149</v>
      </c>
      <c r="E13" s="204">
        <v>9984</v>
      </c>
      <c r="F13" s="204">
        <v>452541</v>
      </c>
      <c r="G13" s="204">
        <v>2738</v>
      </c>
      <c r="H13" s="204">
        <v>614772</v>
      </c>
      <c r="I13" s="204">
        <v>88417</v>
      </c>
      <c r="J13" s="204"/>
      <c r="K13" s="235"/>
      <c r="L13" s="170" t="s">
        <v>289</v>
      </c>
      <c r="M13" s="200">
        <v>614772</v>
      </c>
      <c r="N13" s="200">
        <v>621192</v>
      </c>
      <c r="O13" s="73">
        <f>N13/$N$15</f>
        <v>0.34496618876868473</v>
      </c>
    </row>
    <row r="14" spans="1:18" x14ac:dyDescent="0.2">
      <c r="A14" s="205">
        <v>44228</v>
      </c>
      <c r="B14" s="204">
        <v>114511</v>
      </c>
      <c r="C14" s="204">
        <v>367054</v>
      </c>
      <c r="D14" s="204">
        <v>135332</v>
      </c>
      <c r="E14" s="204">
        <v>10000</v>
      </c>
      <c r="F14" s="204">
        <v>461408</v>
      </c>
      <c r="G14" s="204">
        <v>2577</v>
      </c>
      <c r="H14" s="204">
        <v>621192</v>
      </c>
      <c r="I14" s="204">
        <v>88659</v>
      </c>
      <c r="J14" s="74"/>
      <c r="K14" s="235"/>
      <c r="L14" s="170" t="s">
        <v>335</v>
      </c>
      <c r="M14" s="200">
        <v>88417</v>
      </c>
      <c r="N14" s="200">
        <v>88659</v>
      </c>
      <c r="O14" s="73">
        <f t="shared" si="0"/>
        <v>4.9234950434073235E-2</v>
      </c>
    </row>
    <row r="15" spans="1:18" x14ac:dyDescent="0.2">
      <c r="L15" s="170" t="s">
        <v>337</v>
      </c>
      <c r="M15" s="200">
        <v>1780367</v>
      </c>
      <c r="N15" s="200">
        <v>1800733</v>
      </c>
      <c r="O15" s="73">
        <f>SUM(O7:O14)</f>
        <v>1</v>
      </c>
    </row>
    <row r="16" spans="1:18" x14ac:dyDescent="0.2">
      <c r="A16" s="200" t="s">
        <v>737</v>
      </c>
      <c r="B16" s="73">
        <f>B14/B13-1</f>
        <v>2.4551075004249912E-2</v>
      </c>
      <c r="C16" s="73">
        <f t="shared" ref="C16:H16" si="1">C14/C13-1</f>
        <v>1.4986416856732632E-4</v>
      </c>
      <c r="D16" s="73">
        <f t="shared" si="1"/>
        <v>1.6395166317433763E-2</v>
      </c>
      <c r="E16" s="73">
        <f t="shared" si="1"/>
        <v>1.6025641025640969E-3</v>
      </c>
      <c r="F16" s="73">
        <f t="shared" si="1"/>
        <v>1.9593804760231759E-2</v>
      </c>
      <c r="G16" s="73">
        <f>G14/G13-1</f>
        <v>-5.8802045288531724E-2</v>
      </c>
      <c r="H16" s="73">
        <f t="shared" si="1"/>
        <v>1.0442895902871285E-2</v>
      </c>
      <c r="I16" s="73">
        <f>I14/I13-1</f>
        <v>2.7370302091227483E-3</v>
      </c>
    </row>
    <row r="17" spans="1:12" x14ac:dyDescent="0.2">
      <c r="A17" s="200" t="s">
        <v>738</v>
      </c>
      <c r="B17" s="204">
        <f>B14-B13</f>
        <v>2744</v>
      </c>
      <c r="C17" s="204">
        <f t="shared" ref="C17:H17" si="2">C14-C13</f>
        <v>55</v>
      </c>
      <c r="D17" s="204">
        <f t="shared" si="2"/>
        <v>2183</v>
      </c>
      <c r="E17" s="204">
        <f>E14-E13</f>
        <v>16</v>
      </c>
      <c r="F17" s="204">
        <f t="shared" si="2"/>
        <v>8867</v>
      </c>
      <c r="G17" s="204">
        <f>G14-G13</f>
        <v>-161</v>
      </c>
      <c r="H17" s="204">
        <f t="shared" si="2"/>
        <v>6420</v>
      </c>
      <c r="I17" s="204">
        <f>I14-I13</f>
        <v>242</v>
      </c>
    </row>
    <row r="19" spans="1:12" x14ac:dyDescent="0.2">
      <c r="L19" s="5"/>
    </row>
    <row r="20" spans="1:12" x14ac:dyDescent="0.2">
      <c r="L20" s="5"/>
    </row>
    <row r="21" spans="1:12" x14ac:dyDescent="0.2">
      <c r="L21" s="5"/>
    </row>
    <row r="22" spans="1:12" x14ac:dyDescent="0.2">
      <c r="L22" s="5"/>
    </row>
    <row r="23" spans="1:12" x14ac:dyDescent="0.2">
      <c r="L23" s="5"/>
    </row>
    <row r="24" spans="1:12" x14ac:dyDescent="0.2">
      <c r="L24" s="5"/>
    </row>
    <row r="25" spans="1:12" x14ac:dyDescent="0.2">
      <c r="L25" s="5"/>
    </row>
    <row r="26" spans="1:12" x14ac:dyDescent="0.2">
      <c r="L26" s="5"/>
    </row>
    <row r="27" spans="1:12" x14ac:dyDescent="0.2">
      <c r="L27" s="5"/>
    </row>
    <row r="28" spans="1:12" x14ac:dyDescent="0.2">
      <c r="L28" s="5"/>
    </row>
    <row r="29" spans="1:12" x14ac:dyDescent="0.2">
      <c r="L29" s="235"/>
    </row>
    <row r="30" spans="1:12" x14ac:dyDescent="0.2">
      <c r="L30" s="235"/>
    </row>
  </sheetData>
  <mergeCells count="2">
    <mergeCell ref="H1:I1"/>
    <mergeCell ref="P1:R1"/>
  </mergeCells>
  <hyperlinks>
    <hyperlink ref="H1:I1" location="Index!A1" display="Regresar al Índice" xr:uid="{00000000-0004-0000-5F00-000000000000}"/>
  </hyperlinks>
  <pageMargins left="0.7" right="0.7" top="0.75" bottom="0.75" header="0.3" footer="0.3"/>
  <pageSetup orientation="portrait" horizontalDpi="4294967295" verticalDpi="4294967295"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80"/>
  <dimension ref="A1:P25"/>
  <sheetViews>
    <sheetView zoomScaleNormal="100" workbookViewId="0">
      <selection activeCell="A9" sqref="A9"/>
    </sheetView>
  </sheetViews>
  <sheetFormatPr baseColWidth="10" defaultColWidth="11.42578125" defaultRowHeight="12.75" x14ac:dyDescent="0.2"/>
  <cols>
    <col min="1" max="1" width="34.85546875" style="200" customWidth="1"/>
    <col min="2" max="2" width="13.140625" style="200" customWidth="1"/>
    <col min="3" max="12" width="11.42578125" style="200"/>
    <col min="13" max="13" width="0" style="200" hidden="1" customWidth="1"/>
    <col min="14" max="14" width="26.28515625" style="200" hidden="1" customWidth="1"/>
    <col min="15" max="16" width="11.42578125" style="200" hidden="1" customWidth="1"/>
    <col min="17" max="17" width="11.42578125" style="200" customWidth="1"/>
    <col min="18" max="16384" width="11.42578125" style="200"/>
  </cols>
  <sheetData>
    <row r="1" spans="1:14" ht="15" customHeight="1" x14ac:dyDescent="0.25">
      <c r="A1" t="s">
        <v>1378</v>
      </c>
      <c r="H1" s="568" t="s">
        <v>39</v>
      </c>
      <c r="I1" s="568"/>
      <c r="J1" s="568"/>
    </row>
    <row r="4" spans="1:14" x14ac:dyDescent="0.2">
      <c r="A4" s="200" t="s">
        <v>316</v>
      </c>
      <c r="B4" s="233" t="s">
        <v>739</v>
      </c>
      <c r="C4" s="202" t="s">
        <v>318</v>
      </c>
      <c r="N4" s="200" t="s">
        <v>338</v>
      </c>
    </row>
    <row r="5" spans="1:14" x14ac:dyDescent="0.2">
      <c r="A5" s="200" t="s">
        <v>330</v>
      </c>
      <c r="B5" s="204">
        <v>114511</v>
      </c>
      <c r="C5" s="73">
        <f>B5/$B$13</f>
        <v>6.3591326420963018E-2</v>
      </c>
      <c r="D5" s="234"/>
      <c r="N5" s="200">
        <v>108770</v>
      </c>
    </row>
    <row r="6" spans="1:14" x14ac:dyDescent="0.2">
      <c r="A6" s="200" t="s">
        <v>284</v>
      </c>
      <c r="B6" s="204">
        <v>367054</v>
      </c>
      <c r="C6" s="73">
        <f t="shared" ref="C6:C11" si="0">B6/$B$13</f>
        <v>0.20383588238789427</v>
      </c>
      <c r="D6" s="234"/>
      <c r="N6" s="200">
        <v>364270</v>
      </c>
    </row>
    <row r="7" spans="1:14" x14ac:dyDescent="0.2">
      <c r="A7" s="200" t="s">
        <v>331</v>
      </c>
      <c r="B7" s="204">
        <v>135332</v>
      </c>
      <c r="C7" s="73">
        <f t="shared" si="0"/>
        <v>7.5153840130657901E-2</v>
      </c>
      <c r="D7" s="234"/>
      <c r="N7" s="200">
        <v>150933</v>
      </c>
    </row>
    <row r="8" spans="1:14" x14ac:dyDescent="0.2">
      <c r="A8" s="200" t="s">
        <v>332</v>
      </c>
      <c r="B8" s="204">
        <v>10000</v>
      </c>
      <c r="C8" s="73">
        <f t="shared" si="0"/>
        <v>5.5532941307789661E-3</v>
      </c>
      <c r="D8" s="234"/>
      <c r="N8" s="200">
        <v>9755</v>
      </c>
    </row>
    <row r="9" spans="1:14" x14ac:dyDescent="0.2">
      <c r="A9" s="200" t="s">
        <v>333</v>
      </c>
      <c r="B9" s="204">
        <v>461408</v>
      </c>
      <c r="C9" s="73">
        <f t="shared" si="0"/>
        <v>0.25623343382944613</v>
      </c>
      <c r="D9" s="234"/>
      <c r="N9" s="200">
        <v>464598</v>
      </c>
    </row>
    <row r="10" spans="1:14" x14ac:dyDescent="0.2">
      <c r="A10" s="200" t="s">
        <v>334</v>
      </c>
      <c r="B10" s="204">
        <v>2577</v>
      </c>
      <c r="C10" s="73">
        <f t="shared" si="0"/>
        <v>1.4310838975017395E-3</v>
      </c>
      <c r="D10" s="234"/>
      <c r="N10" s="200">
        <v>2733</v>
      </c>
    </row>
    <row r="11" spans="1:14" x14ac:dyDescent="0.2">
      <c r="A11" s="200" t="s">
        <v>289</v>
      </c>
      <c r="B11" s="204">
        <v>621192</v>
      </c>
      <c r="C11" s="73">
        <f t="shared" si="0"/>
        <v>0.34496618876868473</v>
      </c>
      <c r="D11" s="234"/>
      <c r="N11" s="200">
        <v>641445</v>
      </c>
    </row>
    <row r="12" spans="1:14" x14ac:dyDescent="0.2">
      <c r="A12" s="200" t="s">
        <v>335</v>
      </c>
      <c r="B12" s="204">
        <v>88659</v>
      </c>
      <c r="C12" s="73">
        <f>B12/$B$13</f>
        <v>4.9234950434073235E-2</v>
      </c>
      <c r="D12" s="234"/>
      <c r="N12" s="200">
        <v>86187</v>
      </c>
    </row>
    <row r="13" spans="1:14" x14ac:dyDescent="0.2">
      <c r="A13" s="200" t="s">
        <v>54</v>
      </c>
      <c r="B13" s="75">
        <v>1800733</v>
      </c>
      <c r="C13" s="76">
        <f>SUM(C5:C12)</f>
        <v>1</v>
      </c>
      <c r="D13" s="234"/>
      <c r="N13" s="200">
        <v>1828691</v>
      </c>
    </row>
    <row r="17" spans="1:3" x14ac:dyDescent="0.2">
      <c r="A17" s="170"/>
      <c r="C17" s="77"/>
    </row>
    <row r="18" spans="1:3" x14ac:dyDescent="0.2">
      <c r="A18" s="170"/>
      <c r="C18" s="77"/>
    </row>
    <row r="19" spans="1:3" x14ac:dyDescent="0.2">
      <c r="A19" s="170"/>
      <c r="C19" s="77"/>
    </row>
    <row r="20" spans="1:3" x14ac:dyDescent="0.2">
      <c r="A20" s="170"/>
      <c r="C20" s="77"/>
    </row>
    <row r="21" spans="1:3" x14ac:dyDescent="0.2">
      <c r="A21" s="170"/>
      <c r="C21" s="77"/>
    </row>
    <row r="22" spans="1:3" x14ac:dyDescent="0.2">
      <c r="A22" s="170"/>
      <c r="C22" s="77"/>
    </row>
    <row r="23" spans="1:3" x14ac:dyDescent="0.2">
      <c r="A23" s="170"/>
      <c r="C23" s="77"/>
    </row>
    <row r="24" spans="1:3" x14ac:dyDescent="0.2">
      <c r="A24" s="170"/>
      <c r="C24" s="77"/>
    </row>
    <row r="25" spans="1:3" x14ac:dyDescent="0.2">
      <c r="C25" s="77"/>
    </row>
  </sheetData>
  <mergeCells count="1">
    <mergeCell ref="H1:J1"/>
  </mergeCells>
  <hyperlinks>
    <hyperlink ref="H1" location="Index!A1" display="Regresar al Índice" xr:uid="{00000000-0004-0000-6000-000000000000}"/>
    <hyperlink ref="H1:I1" location="Index!A1" display="Regresar al Índice" xr:uid="{00000000-0004-0000-6000-000001000000}"/>
  </hyperlinks>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81"/>
  <dimension ref="A1:P17"/>
  <sheetViews>
    <sheetView zoomScaleNormal="100" workbookViewId="0">
      <selection activeCell="A9" sqref="A9"/>
    </sheetView>
  </sheetViews>
  <sheetFormatPr baseColWidth="10" defaultColWidth="11.42578125" defaultRowHeight="12.75" x14ac:dyDescent="0.2"/>
  <cols>
    <col min="1" max="1" width="15.140625" style="200" customWidth="1"/>
    <col min="2" max="16384" width="11.42578125" style="200"/>
  </cols>
  <sheetData>
    <row r="1" spans="1:16" ht="15" customHeight="1" x14ac:dyDescent="0.25">
      <c r="A1" t="s">
        <v>1379</v>
      </c>
      <c r="B1" s="78"/>
      <c r="C1" s="78"/>
      <c r="D1" s="78"/>
      <c r="E1" s="78"/>
      <c r="F1" s="78"/>
      <c r="G1" s="78"/>
      <c r="H1" s="568" t="s">
        <v>39</v>
      </c>
      <c r="I1" s="568"/>
      <c r="J1" s="231"/>
      <c r="K1" s="9"/>
      <c r="L1" s="9"/>
      <c r="O1" s="201"/>
      <c r="P1" s="201"/>
    </row>
    <row r="2" spans="1:16" x14ac:dyDescent="0.2">
      <c r="A2" s="200" t="s">
        <v>154</v>
      </c>
    </row>
    <row r="5" spans="1:16" x14ac:dyDescent="0.2">
      <c r="A5" s="200" t="s">
        <v>329</v>
      </c>
      <c r="B5" s="200" t="s">
        <v>339</v>
      </c>
    </row>
    <row r="6" spans="1:16" x14ac:dyDescent="0.2">
      <c r="A6" s="200">
        <v>2013</v>
      </c>
      <c r="B6" s="204">
        <v>70246</v>
      </c>
    </row>
    <row r="7" spans="1:16" x14ac:dyDescent="0.2">
      <c r="A7" s="200">
        <v>2014</v>
      </c>
      <c r="B7" s="204">
        <v>77509</v>
      </c>
    </row>
    <row r="8" spans="1:16" x14ac:dyDescent="0.2">
      <c r="A8" s="200">
        <v>2015</v>
      </c>
      <c r="B8" s="204">
        <v>82606</v>
      </c>
    </row>
    <row r="9" spans="1:16" x14ac:dyDescent="0.2">
      <c r="A9" s="200">
        <v>2016</v>
      </c>
      <c r="B9" s="204">
        <v>89558</v>
      </c>
    </row>
    <row r="10" spans="1:16" x14ac:dyDescent="0.2">
      <c r="A10" s="200">
        <v>2017</v>
      </c>
      <c r="B10" s="204">
        <v>96726</v>
      </c>
    </row>
    <row r="11" spans="1:16" x14ac:dyDescent="0.2">
      <c r="A11" s="200">
        <v>2018</v>
      </c>
      <c r="B11" s="204">
        <v>104065</v>
      </c>
    </row>
    <row r="12" spans="1:16" x14ac:dyDescent="0.2">
      <c r="A12" s="200">
        <v>2019</v>
      </c>
      <c r="B12" s="204">
        <v>109333</v>
      </c>
    </row>
    <row r="13" spans="1:16" x14ac:dyDescent="0.2">
      <c r="A13" s="200">
        <v>2020</v>
      </c>
      <c r="B13" s="204">
        <v>111767</v>
      </c>
      <c r="C13" s="73"/>
    </row>
    <row r="14" spans="1:16" x14ac:dyDescent="0.2">
      <c r="A14" s="205">
        <v>44228</v>
      </c>
      <c r="B14" s="204">
        <v>114511</v>
      </c>
      <c r="C14" s="204"/>
    </row>
    <row r="16" spans="1:16" x14ac:dyDescent="0.2">
      <c r="A16" s="200" t="s">
        <v>740</v>
      </c>
      <c r="B16" s="73">
        <f>B14/B13-1</f>
        <v>2.4551075004249912E-2</v>
      </c>
    </row>
    <row r="17" spans="1:2" x14ac:dyDescent="0.2">
      <c r="A17" s="200" t="s">
        <v>741</v>
      </c>
      <c r="B17" s="204">
        <f>B14-B13</f>
        <v>2744</v>
      </c>
    </row>
  </sheetData>
  <mergeCells count="2">
    <mergeCell ref="H1:I1"/>
    <mergeCell ref="O1:P1"/>
  </mergeCells>
  <hyperlinks>
    <hyperlink ref="H1:I1" location="Index!A1" display="Regresar al Índice" xr:uid="{00000000-0004-0000-6100-000000000000}"/>
  </hyperlinks>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82"/>
  <dimension ref="A1:R23"/>
  <sheetViews>
    <sheetView zoomScaleNormal="100" workbookViewId="0">
      <selection activeCell="A9" sqref="A9"/>
    </sheetView>
  </sheetViews>
  <sheetFormatPr baseColWidth="10" defaultColWidth="11.42578125" defaultRowHeight="12.75" x14ac:dyDescent="0.2"/>
  <cols>
    <col min="1" max="1" width="22.7109375" style="200" customWidth="1"/>
    <col min="2" max="10" width="11.42578125" style="200"/>
    <col min="11" max="11" width="11.42578125" style="200" customWidth="1"/>
    <col min="12" max="12" width="25.5703125" style="200" hidden="1" customWidth="1"/>
    <col min="13" max="18" width="11.42578125" style="200" hidden="1" customWidth="1"/>
    <col min="19" max="20" width="11.42578125" style="200" customWidth="1"/>
    <col min="21" max="16384" width="11.42578125" style="200"/>
  </cols>
  <sheetData>
    <row r="1" spans="1:18" ht="15" x14ac:dyDescent="0.25">
      <c r="A1" t="s">
        <v>1380</v>
      </c>
      <c r="H1" s="568" t="s">
        <v>39</v>
      </c>
      <c r="I1" s="568"/>
      <c r="J1" s="43"/>
      <c r="K1" s="43"/>
      <c r="L1" s="43"/>
      <c r="M1" s="43"/>
      <c r="N1" s="43"/>
      <c r="O1" s="43"/>
      <c r="P1" s="43"/>
      <c r="Q1" s="43"/>
      <c r="R1" s="43"/>
    </row>
    <row r="2" spans="1:18" x14ac:dyDescent="0.2">
      <c r="A2" s="200" t="s">
        <v>154</v>
      </c>
    </row>
    <row r="3" spans="1:18" x14ac:dyDescent="0.2">
      <c r="L3" s="170" t="s">
        <v>586</v>
      </c>
      <c r="M3" s="108" t="s">
        <v>736</v>
      </c>
    </row>
    <row r="4" spans="1:18" x14ac:dyDescent="0.2">
      <c r="L4" s="170" t="s">
        <v>340</v>
      </c>
      <c r="M4" s="129">
        <v>91852</v>
      </c>
    </row>
    <row r="5" spans="1:18" x14ac:dyDescent="0.2">
      <c r="A5" s="200" t="s">
        <v>316</v>
      </c>
      <c r="B5" s="200" t="s">
        <v>318</v>
      </c>
      <c r="L5" s="170" t="s">
        <v>341</v>
      </c>
      <c r="M5" s="129">
        <v>44</v>
      </c>
    </row>
    <row r="6" spans="1:18" x14ac:dyDescent="0.2">
      <c r="A6" s="200" t="s">
        <v>342</v>
      </c>
      <c r="B6" s="73">
        <f>M4/$M$9</f>
        <v>0.80212381343277062</v>
      </c>
      <c r="L6" s="170" t="s">
        <v>343</v>
      </c>
      <c r="M6" s="129">
        <v>21734</v>
      </c>
    </row>
    <row r="7" spans="1:18" x14ac:dyDescent="0.2">
      <c r="A7" s="200" t="s">
        <v>344</v>
      </c>
      <c r="B7" s="73">
        <f>M5/$M$9</f>
        <v>3.8424256184995331E-4</v>
      </c>
      <c r="L7" s="170" t="s">
        <v>345</v>
      </c>
      <c r="M7" s="129">
        <v>426</v>
      </c>
    </row>
    <row r="8" spans="1:18" x14ac:dyDescent="0.2">
      <c r="A8" s="200" t="s">
        <v>346</v>
      </c>
      <c r="B8" s="73">
        <f>M6/$M$9</f>
        <v>0.18979835998288375</v>
      </c>
      <c r="L8" s="170" t="s">
        <v>347</v>
      </c>
      <c r="M8" s="129">
        <v>455</v>
      </c>
    </row>
    <row r="9" spans="1:18" x14ac:dyDescent="0.2">
      <c r="A9" s="200" t="s">
        <v>348</v>
      </c>
      <c r="B9" s="73">
        <f>M7/$M$9</f>
        <v>3.720166621547275E-3</v>
      </c>
      <c r="L9" s="170" t="s">
        <v>330</v>
      </c>
      <c r="M9" s="129">
        <v>114511</v>
      </c>
    </row>
    <row r="10" spans="1:18" x14ac:dyDescent="0.2">
      <c r="A10" s="200" t="s">
        <v>349</v>
      </c>
      <c r="B10" s="73">
        <f>M8/$M$9</f>
        <v>3.9734174009483803E-3</v>
      </c>
    </row>
    <row r="11" spans="1:18" x14ac:dyDescent="0.2">
      <c r="A11" s="200" t="s">
        <v>54</v>
      </c>
      <c r="B11" s="73">
        <f>SUM(B6:B10)</f>
        <v>1</v>
      </c>
    </row>
    <row r="14" spans="1:18" x14ac:dyDescent="0.2">
      <c r="B14" s="232">
        <f>B7+B9+B10</f>
        <v>8.0778265843456099E-3</v>
      </c>
    </row>
    <row r="17" spans="1:2" x14ac:dyDescent="0.2">
      <c r="A17" s="5"/>
      <c r="B17" s="5"/>
    </row>
    <row r="18" spans="1:2" x14ac:dyDescent="0.2">
      <c r="A18" s="72"/>
      <c r="B18" s="72"/>
    </row>
    <row r="19" spans="1:2" x14ac:dyDescent="0.2">
      <c r="A19" s="5"/>
      <c r="B19" s="5"/>
    </row>
    <row r="20" spans="1:2" x14ac:dyDescent="0.2">
      <c r="A20" s="72"/>
      <c r="B20" s="72"/>
    </row>
    <row r="21" spans="1:2" x14ac:dyDescent="0.2">
      <c r="A21" s="5"/>
      <c r="B21" s="5"/>
    </row>
    <row r="22" spans="1:2" x14ac:dyDescent="0.2">
      <c r="A22" s="5"/>
      <c r="B22" s="5"/>
    </row>
    <row r="23" spans="1:2" x14ac:dyDescent="0.2">
      <c r="A23" s="72"/>
      <c r="B23" s="72"/>
    </row>
  </sheetData>
  <mergeCells count="1">
    <mergeCell ref="H1:I1"/>
  </mergeCells>
  <hyperlinks>
    <hyperlink ref="H1:I1" location="Index!A1" display="Regresar al Índice" xr:uid="{00000000-0004-0000-6200-000000000000}"/>
  </hyperlinks>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83"/>
  <dimension ref="A1:P38"/>
  <sheetViews>
    <sheetView zoomScaleNormal="100" workbookViewId="0">
      <selection activeCell="A9" sqref="A9"/>
    </sheetView>
  </sheetViews>
  <sheetFormatPr baseColWidth="10" defaultColWidth="11.42578125" defaultRowHeight="12.75" x14ac:dyDescent="0.2"/>
  <cols>
    <col min="1" max="1" width="11.5703125" style="200" bestFit="1" customWidth="1"/>
    <col min="2" max="2" width="14.28515625" style="200" customWidth="1"/>
    <col min="3" max="16384" width="11.42578125" style="200"/>
  </cols>
  <sheetData>
    <row r="1" spans="1:16" ht="15" x14ac:dyDescent="0.25">
      <c r="A1" t="s">
        <v>1381</v>
      </c>
      <c r="B1" s="231"/>
      <c r="C1" s="231"/>
      <c r="D1" s="231"/>
      <c r="E1" s="231"/>
      <c r="F1" s="231"/>
      <c r="G1" s="231"/>
      <c r="H1" s="568" t="s">
        <v>39</v>
      </c>
      <c r="I1" s="568"/>
      <c r="J1" s="165"/>
      <c r="K1" s="165"/>
      <c r="O1" s="201"/>
      <c r="P1" s="201"/>
    </row>
    <row r="2" spans="1:16" x14ac:dyDescent="0.2">
      <c r="A2" s="200" t="s">
        <v>154</v>
      </c>
    </row>
    <row r="5" spans="1:16" x14ac:dyDescent="0.2">
      <c r="A5" s="200" t="s">
        <v>329</v>
      </c>
      <c r="B5" s="200" t="s">
        <v>339</v>
      </c>
    </row>
    <row r="6" spans="1:16" x14ac:dyDescent="0.2">
      <c r="A6" s="200">
        <v>2013</v>
      </c>
      <c r="B6" s="204">
        <v>347298</v>
      </c>
    </row>
    <row r="7" spans="1:16" x14ac:dyDescent="0.2">
      <c r="A7" s="200">
        <v>2014</v>
      </c>
      <c r="B7" s="204">
        <v>363344</v>
      </c>
    </row>
    <row r="8" spans="1:16" x14ac:dyDescent="0.2">
      <c r="A8" s="200">
        <v>2015</v>
      </c>
      <c r="B8" s="204">
        <v>385457</v>
      </c>
    </row>
    <row r="9" spans="1:16" x14ac:dyDescent="0.2">
      <c r="A9" s="200">
        <v>2016</v>
      </c>
      <c r="B9" s="204">
        <v>407270</v>
      </c>
    </row>
    <row r="10" spans="1:16" x14ac:dyDescent="0.2">
      <c r="A10" s="200">
        <v>2017</v>
      </c>
      <c r="B10" s="204">
        <v>435724</v>
      </c>
    </row>
    <row r="11" spans="1:16" x14ac:dyDescent="0.2">
      <c r="A11" s="200">
        <v>2018</v>
      </c>
      <c r="B11" s="204">
        <v>452017</v>
      </c>
    </row>
    <row r="12" spans="1:16" x14ac:dyDescent="0.2">
      <c r="A12" s="200">
        <v>2019</v>
      </c>
      <c r="B12" s="204">
        <v>458198</v>
      </c>
    </row>
    <row r="13" spans="1:16" x14ac:dyDescent="0.2">
      <c r="A13" s="200">
        <v>2020</v>
      </c>
      <c r="B13" s="204">
        <v>452541</v>
      </c>
    </row>
    <row r="14" spans="1:16" x14ac:dyDescent="0.2">
      <c r="A14" s="205">
        <v>44228</v>
      </c>
      <c r="B14" s="204">
        <v>461408</v>
      </c>
    </row>
    <row r="16" spans="1:16" x14ac:dyDescent="0.2">
      <c r="A16" s="200" t="s">
        <v>742</v>
      </c>
      <c r="B16" s="73">
        <f>B14/B13-1</f>
        <v>1.9593804760231759E-2</v>
      </c>
    </row>
    <row r="17" spans="1:2" x14ac:dyDescent="0.2">
      <c r="A17" s="200" t="s">
        <v>743</v>
      </c>
      <c r="B17" s="204">
        <f>B14-B13</f>
        <v>8867</v>
      </c>
    </row>
    <row r="22" spans="1:2" hidden="1" x14ac:dyDescent="0.2">
      <c r="A22" s="200">
        <v>2013</v>
      </c>
      <c r="B22" s="200">
        <v>347298</v>
      </c>
    </row>
    <row r="23" spans="1:2" hidden="1" x14ac:dyDescent="0.2">
      <c r="A23" s="200">
        <v>2014</v>
      </c>
      <c r="B23" s="200">
        <v>363344</v>
      </c>
    </row>
    <row r="24" spans="1:2" hidden="1" x14ac:dyDescent="0.2">
      <c r="A24" s="200">
        <v>2015</v>
      </c>
      <c r="B24" s="200">
        <v>385457</v>
      </c>
    </row>
    <row r="25" spans="1:2" hidden="1" x14ac:dyDescent="0.2">
      <c r="A25" s="200">
        <v>2016</v>
      </c>
      <c r="B25" s="200">
        <v>407270</v>
      </c>
    </row>
    <row r="26" spans="1:2" hidden="1" x14ac:dyDescent="0.2">
      <c r="A26" s="200">
        <v>2017</v>
      </c>
      <c r="B26" s="200">
        <v>435724</v>
      </c>
    </row>
    <row r="27" spans="1:2" hidden="1" x14ac:dyDescent="0.2">
      <c r="A27" s="200">
        <v>2018</v>
      </c>
      <c r="B27" s="200">
        <v>452017</v>
      </c>
    </row>
    <row r="28" spans="1:2" hidden="1" x14ac:dyDescent="0.2">
      <c r="A28" s="200">
        <v>43466</v>
      </c>
      <c r="B28" s="200">
        <v>454528</v>
      </c>
    </row>
    <row r="29" spans="1:2" hidden="1" x14ac:dyDescent="0.2">
      <c r="A29" s="200">
        <v>43497</v>
      </c>
      <c r="B29" s="200">
        <v>457311</v>
      </c>
    </row>
    <row r="30" spans="1:2" hidden="1" x14ac:dyDescent="0.2">
      <c r="A30" s="200">
        <v>43525</v>
      </c>
      <c r="B30" s="200">
        <v>458843</v>
      </c>
    </row>
    <row r="31" spans="1:2" hidden="1" x14ac:dyDescent="0.2">
      <c r="A31" s="200">
        <v>43556</v>
      </c>
      <c r="B31" s="200">
        <v>459454</v>
      </c>
    </row>
    <row r="32" spans="1:2" hidden="1" x14ac:dyDescent="0.2">
      <c r="A32" s="200">
        <v>43586</v>
      </c>
      <c r="B32" s="200">
        <v>460324</v>
      </c>
    </row>
    <row r="33" spans="1:2" hidden="1" x14ac:dyDescent="0.2">
      <c r="A33" s="200">
        <v>43617</v>
      </c>
      <c r="B33" s="200">
        <v>460017</v>
      </c>
    </row>
    <row r="34" spans="1:2" hidden="1" x14ac:dyDescent="0.2">
      <c r="A34" s="200">
        <v>43647</v>
      </c>
      <c r="B34" s="200">
        <v>461674</v>
      </c>
    </row>
    <row r="35" spans="1:2" hidden="1" x14ac:dyDescent="0.2">
      <c r="A35" s="200">
        <v>43678</v>
      </c>
      <c r="B35" s="200">
        <v>461682</v>
      </c>
    </row>
    <row r="36" spans="1:2" hidden="1" x14ac:dyDescent="0.2">
      <c r="A36" s="200" t="s">
        <v>350</v>
      </c>
      <c r="B36" s="200">
        <f>B35/B34-1</f>
        <v>1.7328244605430143E-5</v>
      </c>
    </row>
    <row r="37" spans="1:2" hidden="1" x14ac:dyDescent="0.2">
      <c r="A37" s="200" t="s">
        <v>351</v>
      </c>
      <c r="B37" s="200">
        <f>B35-B34</f>
        <v>8</v>
      </c>
    </row>
    <row r="38" spans="1:2" hidden="1" x14ac:dyDescent="0.2"/>
  </sheetData>
  <mergeCells count="3">
    <mergeCell ref="H1:I1"/>
    <mergeCell ref="J1:K1"/>
    <mergeCell ref="O1:P1"/>
  </mergeCells>
  <hyperlinks>
    <hyperlink ref="H1:I1" location="Index!A1" display="Regresar al Índice" xr:uid="{00000000-0004-0000-63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807B7-09BD-48D4-B426-4D4FD231E826}">
  <sheetPr codeName="Hoja168"/>
  <dimension ref="A1:I34"/>
  <sheetViews>
    <sheetView workbookViewId="0">
      <selection activeCell="A9" sqref="A9"/>
    </sheetView>
  </sheetViews>
  <sheetFormatPr baseColWidth="10" defaultRowHeight="12.75" x14ac:dyDescent="0.2"/>
  <cols>
    <col min="1" max="16384" width="11.42578125" style="3"/>
  </cols>
  <sheetData>
    <row r="1" spans="1:9" ht="15" x14ac:dyDescent="0.25">
      <c r="A1" s="3" t="s">
        <v>1293</v>
      </c>
      <c r="H1" s="570" t="s">
        <v>39</v>
      </c>
      <c r="I1" s="570"/>
    </row>
    <row r="5" spans="1:9" x14ac:dyDescent="0.2">
      <c r="A5" s="170"/>
      <c r="B5" s="170"/>
      <c r="C5" s="170" t="s">
        <v>853</v>
      </c>
      <c r="D5" s="170"/>
      <c r="E5" s="170" t="s">
        <v>839</v>
      </c>
      <c r="F5" s="170"/>
    </row>
    <row r="6" spans="1:9" x14ac:dyDescent="0.2">
      <c r="A6" s="170"/>
      <c r="B6" s="170" t="s">
        <v>54</v>
      </c>
      <c r="C6" s="170" t="s">
        <v>577</v>
      </c>
      <c r="D6" s="170" t="s">
        <v>854</v>
      </c>
      <c r="E6" s="170" t="s">
        <v>577</v>
      </c>
      <c r="F6" s="170" t="s">
        <v>854</v>
      </c>
    </row>
    <row r="7" spans="1:9" x14ac:dyDescent="0.2">
      <c r="A7" s="170" t="s">
        <v>855</v>
      </c>
      <c r="B7" s="332">
        <v>112201</v>
      </c>
      <c r="C7" s="332">
        <v>355</v>
      </c>
      <c r="D7" s="331">
        <f>C7/B7</f>
        <v>3.1639646705466083E-3</v>
      </c>
      <c r="E7" s="332">
        <v>10948</v>
      </c>
      <c r="F7" s="331">
        <f>E7/B7</f>
        <v>9.7574887924350054E-2</v>
      </c>
    </row>
    <row r="8" spans="1:9" x14ac:dyDescent="0.2">
      <c r="A8" s="170" t="s">
        <v>844</v>
      </c>
      <c r="B8" s="332">
        <v>168611</v>
      </c>
      <c r="C8" s="332">
        <v>2650</v>
      </c>
      <c r="D8" s="331">
        <f>C8/B8</f>
        <v>1.5716649566161162E-2</v>
      </c>
      <c r="E8" s="332">
        <v>3590</v>
      </c>
      <c r="F8" s="331">
        <f>E8/B8</f>
        <v>2.1291612053780596E-2</v>
      </c>
    </row>
    <row r="9" spans="1:9" x14ac:dyDescent="0.2">
      <c r="A9" s="170" t="s">
        <v>845</v>
      </c>
      <c r="B9" s="332">
        <v>189318</v>
      </c>
      <c r="C9" s="332">
        <v>6287</v>
      </c>
      <c r="D9" s="331">
        <f>C9/B9</f>
        <v>3.3208675350468522E-2</v>
      </c>
      <c r="E9" s="332">
        <v>1910</v>
      </c>
      <c r="F9" s="331">
        <f>E9/B9</f>
        <v>1.0088845223380766E-2</v>
      </c>
    </row>
    <row r="10" spans="1:9" x14ac:dyDescent="0.2">
      <c r="A10" s="170" t="s">
        <v>846</v>
      </c>
      <c r="B10" s="332">
        <v>204396</v>
      </c>
      <c r="C10" s="332">
        <v>4561</v>
      </c>
      <c r="D10" s="331">
        <f>C10/B10</f>
        <v>2.2314526703066596E-2</v>
      </c>
      <c r="E10" s="332">
        <v>374</v>
      </c>
      <c r="F10" s="331">
        <f>E10/B10</f>
        <v>1.829781404724163E-3</v>
      </c>
    </row>
    <row r="11" spans="1:9" x14ac:dyDescent="0.2">
      <c r="A11" s="170" t="s">
        <v>847</v>
      </c>
      <c r="B11" s="332">
        <v>162271</v>
      </c>
      <c r="C11" s="332">
        <v>2969</v>
      </c>
      <c r="D11" s="331">
        <f>C11/B11</f>
        <v>1.8296553296645736E-2</v>
      </c>
      <c r="E11" s="332"/>
      <c r="F11" s="331">
        <f>E11/B11</f>
        <v>0</v>
      </c>
    </row>
    <row r="12" spans="1:9" x14ac:dyDescent="0.2">
      <c r="A12" s="170" t="s">
        <v>848</v>
      </c>
      <c r="B12" s="332">
        <v>164351</v>
      </c>
      <c r="C12" s="332">
        <v>8544</v>
      </c>
      <c r="D12" s="331">
        <f>C12/B12</f>
        <v>5.1986297619120055E-2</v>
      </c>
      <c r="E12" s="332"/>
      <c r="F12" s="331">
        <f>E12/B12</f>
        <v>0</v>
      </c>
    </row>
    <row r="13" spans="1:9" x14ac:dyDescent="0.2">
      <c r="A13" s="170" t="s">
        <v>849</v>
      </c>
      <c r="B13" s="332">
        <v>155849</v>
      </c>
      <c r="C13" s="332">
        <v>3528</v>
      </c>
      <c r="D13" s="331">
        <f>C13/B13</f>
        <v>2.2637296357371557E-2</v>
      </c>
      <c r="E13" s="332">
        <v>1573</v>
      </c>
      <c r="F13" s="331">
        <f>E13/B13</f>
        <v>1.0093102939383635E-2</v>
      </c>
    </row>
    <row r="14" spans="1:9" x14ac:dyDescent="0.2">
      <c r="A14" s="170" t="s">
        <v>850</v>
      </c>
      <c r="B14" s="332">
        <v>114980</v>
      </c>
      <c r="C14" s="332">
        <v>4500</v>
      </c>
      <c r="D14" s="331">
        <f>C14/B14</f>
        <v>3.9137241259349455E-2</v>
      </c>
      <c r="E14" s="332">
        <v>823</v>
      </c>
      <c r="F14" s="331">
        <f>E14/B14</f>
        <v>7.1577665680988001E-3</v>
      </c>
    </row>
    <row r="15" spans="1:9" x14ac:dyDescent="0.2">
      <c r="A15" s="170" t="s">
        <v>851</v>
      </c>
      <c r="B15" s="332">
        <v>88732</v>
      </c>
      <c r="C15" s="332">
        <v>7141</v>
      </c>
      <c r="D15" s="331">
        <f>C15/B15</f>
        <v>8.0478294189244015E-2</v>
      </c>
      <c r="E15" s="332"/>
      <c r="F15" s="331">
        <f>E15/B15</f>
        <v>0</v>
      </c>
    </row>
    <row r="16" spans="1:9" x14ac:dyDescent="0.2">
      <c r="A16" s="170" t="s">
        <v>856</v>
      </c>
      <c r="B16" s="332">
        <v>79918</v>
      </c>
      <c r="C16" s="332">
        <v>5160</v>
      </c>
      <c r="D16" s="331">
        <f>C16/B16</f>
        <v>6.456618033484321E-2</v>
      </c>
      <c r="E16" s="332"/>
      <c r="F16" s="331">
        <f>E16/B16</f>
        <v>0</v>
      </c>
    </row>
    <row r="17" spans="1:6" x14ac:dyDescent="0.2">
      <c r="A17" s="170" t="s">
        <v>857</v>
      </c>
      <c r="B17" s="332">
        <v>1440627</v>
      </c>
      <c r="C17" s="332">
        <f>SUM(C7:C16)</f>
        <v>45695</v>
      </c>
      <c r="D17" s="331">
        <f>C17/B17</f>
        <v>3.171882798253816E-2</v>
      </c>
      <c r="E17" s="332">
        <f>SUM(E7:E16)</f>
        <v>19218</v>
      </c>
      <c r="F17" s="331">
        <f>E17/B17</f>
        <v>1.3340024864173725E-2</v>
      </c>
    </row>
    <row r="18" spans="1:6" x14ac:dyDescent="0.2">
      <c r="A18" s="170"/>
      <c r="B18" s="170"/>
      <c r="C18" s="170"/>
      <c r="D18" s="170"/>
      <c r="E18" s="170"/>
      <c r="F18" s="170"/>
    </row>
    <row r="19" spans="1:6" x14ac:dyDescent="0.2">
      <c r="A19" s="170"/>
      <c r="B19" s="170"/>
      <c r="C19" s="170"/>
      <c r="D19" s="170"/>
      <c r="E19" s="170"/>
      <c r="F19" s="170"/>
    </row>
    <row r="20" spans="1:6" x14ac:dyDescent="0.2">
      <c r="F20" s="170"/>
    </row>
    <row r="21" spans="1:6" x14ac:dyDescent="0.2">
      <c r="F21" s="170"/>
    </row>
    <row r="22" spans="1:6" x14ac:dyDescent="0.2">
      <c r="F22" s="331"/>
    </row>
    <row r="23" spans="1:6" x14ac:dyDescent="0.2">
      <c r="F23" s="331"/>
    </row>
    <row r="24" spans="1:6" x14ac:dyDescent="0.2">
      <c r="F24" s="331"/>
    </row>
    <row r="25" spans="1:6" x14ac:dyDescent="0.2">
      <c r="F25" s="331"/>
    </row>
    <row r="26" spans="1:6" x14ac:dyDescent="0.2">
      <c r="F26" s="331"/>
    </row>
    <row r="27" spans="1:6" x14ac:dyDescent="0.2">
      <c r="F27" s="331"/>
    </row>
    <row r="28" spans="1:6" x14ac:dyDescent="0.2">
      <c r="F28" s="331"/>
    </row>
    <row r="29" spans="1:6" x14ac:dyDescent="0.2">
      <c r="F29" s="331"/>
    </row>
    <row r="30" spans="1:6" x14ac:dyDescent="0.2">
      <c r="F30" s="331"/>
    </row>
    <row r="31" spans="1:6" x14ac:dyDescent="0.2">
      <c r="F31" s="331"/>
    </row>
    <row r="32" spans="1:6" x14ac:dyDescent="0.2">
      <c r="F32" s="331"/>
    </row>
    <row r="33" spans="1:6" x14ac:dyDescent="0.2">
      <c r="F33" s="170"/>
    </row>
    <row r="34" spans="1:6" x14ac:dyDescent="0.2">
      <c r="A34" s="170"/>
      <c r="B34" s="170"/>
      <c r="C34" s="170"/>
      <c r="D34" s="170"/>
      <c r="E34" s="170"/>
      <c r="F34" s="170"/>
    </row>
  </sheetData>
  <mergeCells count="1">
    <mergeCell ref="H1:I1"/>
  </mergeCells>
  <hyperlinks>
    <hyperlink ref="H1:I1" location="Index!A1" display="Regresar al Índice" xr:uid="{9A994B55-DE27-4294-BD69-F950B66B30EF}"/>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84"/>
  <dimension ref="A1:P43"/>
  <sheetViews>
    <sheetView zoomScaleNormal="100" workbookViewId="0">
      <selection activeCell="A9" sqref="A9"/>
    </sheetView>
  </sheetViews>
  <sheetFormatPr baseColWidth="10" defaultColWidth="11.42578125" defaultRowHeight="12.75" x14ac:dyDescent="0.2"/>
  <cols>
    <col min="1" max="1" width="57.42578125" style="200" customWidth="1"/>
    <col min="2" max="2" width="11.7109375" style="200" bestFit="1" customWidth="1"/>
    <col min="3" max="12" width="11.42578125" style="200"/>
    <col min="13" max="13" width="42.42578125" style="200" customWidth="1"/>
    <col min="14" max="14" width="20" style="200" customWidth="1"/>
    <col min="15" max="16384" width="11.42578125" style="200"/>
  </cols>
  <sheetData>
    <row r="1" spans="1:16" ht="15" x14ac:dyDescent="0.25">
      <c r="A1" t="s">
        <v>1382</v>
      </c>
      <c r="H1" s="568" t="s">
        <v>39</v>
      </c>
      <c r="I1" s="568"/>
      <c r="O1" s="201" t="s">
        <v>279</v>
      </c>
      <c r="P1" s="201"/>
    </row>
    <row r="2" spans="1:16" x14ac:dyDescent="0.2">
      <c r="A2" s="200" t="s">
        <v>154</v>
      </c>
    </row>
    <row r="4" spans="1:16" x14ac:dyDescent="0.2">
      <c r="A4" s="79" t="s">
        <v>352</v>
      </c>
      <c r="B4" s="202" t="s">
        <v>318</v>
      </c>
    </row>
    <row r="5" spans="1:16" x14ac:dyDescent="0.2">
      <c r="A5" s="5" t="s">
        <v>353</v>
      </c>
      <c r="B5" s="73">
        <f>B27/$B$37</f>
        <v>0.21415753519661557</v>
      </c>
      <c r="C5" s="77"/>
    </row>
    <row r="6" spans="1:16" x14ac:dyDescent="0.2">
      <c r="A6" s="5" t="s">
        <v>354</v>
      </c>
      <c r="B6" s="73">
        <f t="shared" ref="B6:B11" si="0">B28/$B$37</f>
        <v>0.12457954781885013</v>
      </c>
      <c r="C6" s="77"/>
    </row>
    <row r="7" spans="1:16" x14ac:dyDescent="0.2">
      <c r="A7" s="5" t="s">
        <v>355</v>
      </c>
      <c r="B7" s="73">
        <f t="shared" si="0"/>
        <v>0.10129429918857064</v>
      </c>
      <c r="C7" s="77"/>
    </row>
    <row r="8" spans="1:16" x14ac:dyDescent="0.2">
      <c r="A8" s="5" t="s">
        <v>356</v>
      </c>
      <c r="B8" s="73">
        <f>B30/$B$37</f>
        <v>0.10012180109577641</v>
      </c>
      <c r="C8" s="77"/>
    </row>
    <row r="9" spans="1:16" x14ac:dyDescent="0.2">
      <c r="A9" s="5" t="s">
        <v>357</v>
      </c>
      <c r="B9" s="73">
        <f t="shared" si="0"/>
        <v>8.822993966294472E-2</v>
      </c>
      <c r="C9" s="77"/>
    </row>
    <row r="10" spans="1:16" x14ac:dyDescent="0.2">
      <c r="A10" s="5" t="s">
        <v>358</v>
      </c>
      <c r="B10" s="73">
        <f t="shared" si="0"/>
        <v>6.0534277689160136E-2</v>
      </c>
      <c r="C10" s="77"/>
    </row>
    <row r="11" spans="1:16" x14ac:dyDescent="0.2">
      <c r="A11" s="5" t="s">
        <v>360</v>
      </c>
      <c r="B11" s="73">
        <f t="shared" si="0"/>
        <v>4.6702701296899921E-2</v>
      </c>
      <c r="C11" s="77"/>
    </row>
    <row r="12" spans="1:16" x14ac:dyDescent="0.2">
      <c r="A12" s="5" t="s">
        <v>359</v>
      </c>
      <c r="B12" s="73">
        <f>B34/$B$37</f>
        <v>4.5636399889035298E-2</v>
      </c>
      <c r="C12" s="77"/>
    </row>
    <row r="13" spans="1:16" x14ac:dyDescent="0.2">
      <c r="A13" s="5" t="s">
        <v>645</v>
      </c>
      <c r="B13" s="73">
        <f>B35/$B$37</f>
        <v>3.8339170538872321E-2</v>
      </c>
      <c r="C13" s="77"/>
    </row>
    <row r="14" spans="1:16" x14ac:dyDescent="0.2">
      <c r="A14" s="200" t="s">
        <v>361</v>
      </c>
      <c r="B14" s="73">
        <f>B36/$B$37</f>
        <v>0.18040432762327485</v>
      </c>
    </row>
    <row r="15" spans="1:16" x14ac:dyDescent="0.2">
      <c r="A15" s="200" t="s">
        <v>333</v>
      </c>
      <c r="B15" s="73">
        <f>SUM(B5:B14)</f>
        <v>1</v>
      </c>
    </row>
    <row r="25" spans="1:3" hidden="1" x14ac:dyDescent="0.2"/>
    <row r="26" spans="1:3" hidden="1" x14ac:dyDescent="0.2">
      <c r="A26" s="79" t="s">
        <v>352</v>
      </c>
      <c r="B26" s="230" t="s">
        <v>744</v>
      </c>
    </row>
    <row r="27" spans="1:3" hidden="1" x14ac:dyDescent="0.2">
      <c r="A27" s="5" t="s">
        <v>353</v>
      </c>
      <c r="B27" s="72">
        <v>98814</v>
      </c>
      <c r="C27" s="229"/>
    </row>
    <row r="28" spans="1:3" hidden="1" x14ac:dyDescent="0.2">
      <c r="A28" s="5" t="s">
        <v>354</v>
      </c>
      <c r="B28" s="72">
        <v>57482</v>
      </c>
      <c r="C28" s="229"/>
    </row>
    <row r="29" spans="1:3" hidden="1" x14ac:dyDescent="0.2">
      <c r="A29" s="5" t="s">
        <v>355</v>
      </c>
      <c r="B29" s="72">
        <v>46738</v>
      </c>
      <c r="C29" s="229"/>
    </row>
    <row r="30" spans="1:3" hidden="1" x14ac:dyDescent="0.2">
      <c r="A30" s="5" t="s">
        <v>356</v>
      </c>
      <c r="B30" s="72">
        <v>46197</v>
      </c>
      <c r="C30" s="229"/>
    </row>
    <row r="31" spans="1:3" hidden="1" x14ac:dyDescent="0.2">
      <c r="A31" s="5" t="s">
        <v>357</v>
      </c>
      <c r="B31" s="72">
        <v>40710</v>
      </c>
      <c r="C31" s="229"/>
    </row>
    <row r="32" spans="1:3" hidden="1" x14ac:dyDescent="0.2">
      <c r="A32" s="5" t="s">
        <v>358</v>
      </c>
      <c r="B32" s="72">
        <v>27931</v>
      </c>
      <c r="C32" s="229"/>
    </row>
    <row r="33" spans="1:3" hidden="1" x14ac:dyDescent="0.2">
      <c r="A33" s="5" t="s">
        <v>360</v>
      </c>
      <c r="B33" s="72">
        <v>21549</v>
      </c>
      <c r="C33" s="229"/>
    </row>
    <row r="34" spans="1:3" hidden="1" x14ac:dyDescent="0.2">
      <c r="A34" s="5" t="s">
        <v>359</v>
      </c>
      <c r="B34" s="72">
        <v>21057</v>
      </c>
      <c r="C34" s="229"/>
    </row>
    <row r="35" spans="1:3" hidden="1" x14ac:dyDescent="0.2">
      <c r="A35" s="5" t="s">
        <v>645</v>
      </c>
      <c r="B35" s="72">
        <v>17690</v>
      </c>
      <c r="C35" s="229"/>
    </row>
    <row r="36" spans="1:3" hidden="1" x14ac:dyDescent="0.2">
      <c r="A36" s="5" t="s">
        <v>361</v>
      </c>
      <c r="B36" s="72">
        <v>83240</v>
      </c>
      <c r="C36" s="229"/>
    </row>
    <row r="37" spans="1:3" hidden="1" x14ac:dyDescent="0.2">
      <c r="A37" s="200" t="s">
        <v>333</v>
      </c>
      <c r="B37" s="200">
        <v>461408</v>
      </c>
    </row>
    <row r="38" spans="1:3" hidden="1" x14ac:dyDescent="0.2"/>
    <row r="39" spans="1:3" hidden="1" x14ac:dyDescent="0.2"/>
    <row r="40" spans="1:3" hidden="1" x14ac:dyDescent="0.2"/>
    <row r="41" spans="1:3" hidden="1" x14ac:dyDescent="0.2"/>
    <row r="42" spans="1:3" hidden="1" x14ac:dyDescent="0.2"/>
    <row r="43" spans="1:3" hidden="1" x14ac:dyDescent="0.2"/>
  </sheetData>
  <mergeCells count="2">
    <mergeCell ref="H1:I1"/>
    <mergeCell ref="O1:P1"/>
  </mergeCells>
  <hyperlinks>
    <hyperlink ref="H1:I1" location="Index!A1" display="Regresar al Índice" xr:uid="{00000000-0004-0000-6400-000000000000}"/>
    <hyperlink ref="O1:P1" location="Index!B2" display="Regresar al índice" xr:uid="{00000000-0004-0000-6400-000001000000}"/>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85"/>
  <dimension ref="A1:P27"/>
  <sheetViews>
    <sheetView zoomScaleNormal="100" workbookViewId="0">
      <selection activeCell="A9" sqref="A9"/>
    </sheetView>
  </sheetViews>
  <sheetFormatPr baseColWidth="10" defaultColWidth="11.42578125" defaultRowHeight="12.75" x14ac:dyDescent="0.2"/>
  <cols>
    <col min="1" max="16384" width="11.42578125" style="200"/>
  </cols>
  <sheetData>
    <row r="1" spans="1:16" ht="15" x14ac:dyDescent="0.25">
      <c r="A1" t="s">
        <v>1383</v>
      </c>
      <c r="H1" s="568" t="s">
        <v>39</v>
      </c>
      <c r="I1" s="568"/>
      <c r="J1" s="43"/>
      <c r="K1" s="43"/>
      <c r="O1" s="201"/>
      <c r="P1" s="201"/>
    </row>
    <row r="2" spans="1:16" x14ac:dyDescent="0.2">
      <c r="A2" s="200" t="s">
        <v>154</v>
      </c>
    </row>
    <row r="5" spans="1:16" x14ac:dyDescent="0.2">
      <c r="A5" s="200" t="s">
        <v>329</v>
      </c>
      <c r="B5" s="200" t="s">
        <v>339</v>
      </c>
    </row>
    <row r="6" spans="1:16" x14ac:dyDescent="0.2">
      <c r="A6" s="200">
        <v>2013</v>
      </c>
      <c r="B6" s="204">
        <v>282499</v>
      </c>
    </row>
    <row r="7" spans="1:16" x14ac:dyDescent="0.2">
      <c r="A7" s="200">
        <v>2014</v>
      </c>
      <c r="B7" s="204">
        <v>295797</v>
      </c>
    </row>
    <row r="8" spans="1:16" x14ac:dyDescent="0.2">
      <c r="A8" s="200">
        <v>2015</v>
      </c>
      <c r="B8" s="204">
        <v>312586</v>
      </c>
    </row>
    <row r="9" spans="1:16" x14ac:dyDescent="0.2">
      <c r="A9" s="200">
        <v>2016</v>
      </c>
      <c r="B9" s="204">
        <v>334254</v>
      </c>
    </row>
    <row r="10" spans="1:16" x14ac:dyDescent="0.2">
      <c r="A10" s="200">
        <v>2017</v>
      </c>
      <c r="B10" s="204">
        <v>343480</v>
      </c>
    </row>
    <row r="11" spans="1:16" x14ac:dyDescent="0.2">
      <c r="A11" s="200">
        <v>2018</v>
      </c>
      <c r="B11" s="204">
        <v>354114</v>
      </c>
    </row>
    <row r="12" spans="1:16" x14ac:dyDescent="0.2">
      <c r="A12" s="200">
        <v>2019</v>
      </c>
      <c r="B12" s="204">
        <v>363625</v>
      </c>
    </row>
    <row r="13" spans="1:16" x14ac:dyDescent="0.2">
      <c r="A13" s="200">
        <v>2020</v>
      </c>
      <c r="B13" s="204">
        <v>366999</v>
      </c>
    </row>
    <row r="14" spans="1:16" x14ac:dyDescent="0.2">
      <c r="A14" s="205">
        <v>44228</v>
      </c>
      <c r="B14" s="204">
        <v>367054</v>
      </c>
    </row>
    <row r="17" spans="1:2" x14ac:dyDescent="0.2">
      <c r="A17" s="200" t="s">
        <v>745</v>
      </c>
      <c r="B17" s="73">
        <f>B14/B13-1</f>
        <v>1.4986416856732632E-4</v>
      </c>
    </row>
    <row r="18" spans="1:2" x14ac:dyDescent="0.2">
      <c r="A18" s="200" t="s">
        <v>746</v>
      </c>
      <c r="B18" s="204">
        <f>B14-B13</f>
        <v>55</v>
      </c>
    </row>
    <row r="21" spans="1:2" ht="12.75" hidden="1" customHeight="1" x14ac:dyDescent="0.2">
      <c r="A21" s="200" t="s">
        <v>362</v>
      </c>
      <c r="B21" s="200">
        <f>B12/B11-1</f>
        <v>2.6858582264468467E-2</v>
      </c>
    </row>
    <row r="22" spans="1:2" ht="12.75" hidden="1" customHeight="1" x14ac:dyDescent="0.2">
      <c r="A22" s="200" t="s">
        <v>363</v>
      </c>
      <c r="B22" s="200">
        <f>B12-B11</f>
        <v>9511</v>
      </c>
    </row>
    <row r="23" spans="1:2" ht="12.75" hidden="1" customHeight="1" x14ac:dyDescent="0.2"/>
    <row r="24" spans="1:2" ht="14.25" hidden="1" customHeight="1" x14ac:dyDescent="0.2">
      <c r="A24" s="200">
        <v>43770</v>
      </c>
      <c r="B24" s="200">
        <v>368314</v>
      </c>
    </row>
    <row r="25" spans="1:2" ht="12.75" hidden="1" customHeight="1" x14ac:dyDescent="0.2">
      <c r="A25" s="200" t="s">
        <v>364</v>
      </c>
      <c r="B25" s="200">
        <f>B12/B24-1</f>
        <v>-1.2730984974776982E-2</v>
      </c>
    </row>
    <row r="26" spans="1:2" ht="12.75" hidden="1" customHeight="1" x14ac:dyDescent="0.2">
      <c r="A26" s="200" t="s">
        <v>363</v>
      </c>
      <c r="B26" s="200">
        <f>B12-B24</f>
        <v>-4689</v>
      </c>
    </row>
    <row r="27" spans="1:2" ht="12.75" hidden="1" customHeight="1" x14ac:dyDescent="0.2"/>
  </sheetData>
  <mergeCells count="2">
    <mergeCell ref="H1:I1"/>
    <mergeCell ref="O1:P1"/>
  </mergeCells>
  <hyperlinks>
    <hyperlink ref="H1:I1" location="Index!A1" display="Regresar al Índice" xr:uid="{00000000-0004-0000-6500-000000000000}"/>
  </hyperlinks>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86"/>
  <dimension ref="A1:P38"/>
  <sheetViews>
    <sheetView zoomScaleNormal="100" workbookViewId="0">
      <selection activeCell="A9" sqref="A9"/>
    </sheetView>
  </sheetViews>
  <sheetFormatPr baseColWidth="10" defaultColWidth="11.42578125" defaultRowHeight="12.75" x14ac:dyDescent="0.2"/>
  <cols>
    <col min="1" max="1" width="68.140625" style="200" customWidth="1"/>
    <col min="2" max="16384" width="11.42578125" style="200"/>
  </cols>
  <sheetData>
    <row r="1" spans="1:16" ht="15" x14ac:dyDescent="0.25">
      <c r="A1" t="s">
        <v>1384</v>
      </c>
      <c r="H1" s="568" t="s">
        <v>39</v>
      </c>
      <c r="I1" s="568"/>
      <c r="O1" s="201"/>
      <c r="P1" s="201"/>
    </row>
    <row r="2" spans="1:16" x14ac:dyDescent="0.2">
      <c r="A2" s="200" t="s">
        <v>154</v>
      </c>
    </row>
    <row r="5" spans="1:16" x14ac:dyDescent="0.2">
      <c r="A5" s="79" t="s">
        <v>352</v>
      </c>
      <c r="B5" s="79" t="s">
        <v>318</v>
      </c>
    </row>
    <row r="6" spans="1:16" x14ac:dyDescent="0.2">
      <c r="A6" s="200" t="s">
        <v>365</v>
      </c>
      <c r="B6" s="73">
        <f t="shared" ref="B6:B14" si="0">B27/$B$36</f>
        <v>0.18928005143657337</v>
      </c>
      <c r="C6" s="77"/>
    </row>
    <row r="7" spans="1:16" x14ac:dyDescent="0.2">
      <c r="A7" s="200" t="s">
        <v>372</v>
      </c>
      <c r="B7" s="73">
        <f t="shared" si="0"/>
        <v>5.1142338729451252E-2</v>
      </c>
      <c r="C7" s="77"/>
    </row>
    <row r="8" spans="1:16" x14ac:dyDescent="0.2">
      <c r="A8" s="200" t="s">
        <v>371</v>
      </c>
      <c r="B8" s="73">
        <f t="shared" si="0"/>
        <v>8.219499038288644E-2</v>
      </c>
      <c r="C8" s="77"/>
    </row>
    <row r="9" spans="1:16" x14ac:dyDescent="0.2">
      <c r="A9" s="200" t="s">
        <v>373</v>
      </c>
      <c r="B9" s="73">
        <f t="shared" si="0"/>
        <v>6.2938968108234752E-2</v>
      </c>
      <c r="C9" s="77"/>
    </row>
    <row r="10" spans="1:16" x14ac:dyDescent="0.2">
      <c r="A10" s="200" t="s">
        <v>370</v>
      </c>
      <c r="B10" s="73">
        <f t="shared" si="0"/>
        <v>3.7536711219602566E-2</v>
      </c>
      <c r="C10" s="77"/>
    </row>
    <row r="11" spans="1:16" x14ac:dyDescent="0.2">
      <c r="A11" s="200" t="s">
        <v>367</v>
      </c>
      <c r="B11" s="73">
        <f t="shared" si="0"/>
        <v>0.11623357871048946</v>
      </c>
      <c r="C11" s="77"/>
    </row>
    <row r="12" spans="1:16" x14ac:dyDescent="0.2">
      <c r="A12" s="200" t="s">
        <v>368</v>
      </c>
      <c r="B12" s="73">
        <f t="shared" si="0"/>
        <v>0.15036207206569061</v>
      </c>
      <c r="C12" s="77"/>
    </row>
    <row r="13" spans="1:16" x14ac:dyDescent="0.2">
      <c r="A13" s="200" t="s">
        <v>366</v>
      </c>
      <c r="B13" s="73">
        <f t="shared" si="0"/>
        <v>0.17264217254136993</v>
      </c>
      <c r="C13" s="77"/>
    </row>
    <row r="14" spans="1:16" x14ac:dyDescent="0.2">
      <c r="A14" s="200" t="s">
        <v>369</v>
      </c>
      <c r="B14" s="73">
        <f t="shared" si="0"/>
        <v>0.13766911680570162</v>
      </c>
      <c r="C14" s="77"/>
    </row>
    <row r="15" spans="1:16" x14ac:dyDescent="0.2">
      <c r="A15" s="200" t="s">
        <v>284</v>
      </c>
      <c r="B15" s="73">
        <f>SUM(B6:B14)</f>
        <v>1</v>
      </c>
      <c r="C15" s="77"/>
    </row>
    <row r="25" spans="1:3" hidden="1" x14ac:dyDescent="0.2"/>
    <row r="26" spans="1:3" ht="12.6" hidden="1" customHeight="1" x14ac:dyDescent="0.2">
      <c r="A26" s="170" t="s">
        <v>336</v>
      </c>
      <c r="B26" s="202" t="s">
        <v>736</v>
      </c>
    </row>
    <row r="27" spans="1:3" ht="12.6" hidden="1" customHeight="1" x14ac:dyDescent="0.2">
      <c r="A27" s="200" t="s">
        <v>365</v>
      </c>
      <c r="B27" s="200">
        <v>69476</v>
      </c>
      <c r="C27" s="229"/>
    </row>
    <row r="28" spans="1:3" ht="12.6" hidden="1" customHeight="1" x14ac:dyDescent="0.2">
      <c r="A28" s="200" t="s">
        <v>366</v>
      </c>
      <c r="B28" s="200">
        <v>18772</v>
      </c>
      <c r="C28" s="229"/>
    </row>
    <row r="29" spans="1:3" ht="12.6" hidden="1" customHeight="1" x14ac:dyDescent="0.2">
      <c r="A29" s="200" t="s">
        <v>367</v>
      </c>
      <c r="B29" s="200">
        <v>30170</v>
      </c>
      <c r="C29" s="229"/>
    </row>
    <row r="30" spans="1:3" ht="12.6" hidden="1" customHeight="1" x14ac:dyDescent="0.2">
      <c r="A30" s="200" t="s">
        <v>368</v>
      </c>
      <c r="B30" s="200">
        <v>23102</v>
      </c>
      <c r="C30" s="229"/>
    </row>
    <row r="31" spans="1:3" ht="12.6" hidden="1" customHeight="1" x14ac:dyDescent="0.2">
      <c r="A31" s="200" t="s">
        <v>369</v>
      </c>
      <c r="B31" s="200">
        <v>13778</v>
      </c>
      <c r="C31" s="229"/>
    </row>
    <row r="32" spans="1:3" ht="12.6" hidden="1" customHeight="1" x14ac:dyDescent="0.2">
      <c r="A32" s="200" t="s">
        <v>370</v>
      </c>
      <c r="B32" s="200">
        <v>42664</v>
      </c>
      <c r="C32" s="229"/>
    </row>
    <row r="33" spans="1:3" ht="12.6" hidden="1" customHeight="1" x14ac:dyDescent="0.2">
      <c r="A33" s="200" t="s">
        <v>371</v>
      </c>
      <c r="B33" s="200">
        <v>55191</v>
      </c>
      <c r="C33" s="229"/>
    </row>
    <row r="34" spans="1:3" hidden="1" x14ac:dyDescent="0.2">
      <c r="A34" s="200" t="s">
        <v>372</v>
      </c>
      <c r="B34" s="200">
        <v>63369</v>
      </c>
      <c r="C34" s="229"/>
    </row>
    <row r="35" spans="1:3" hidden="1" x14ac:dyDescent="0.2">
      <c r="A35" s="200" t="s">
        <v>373</v>
      </c>
      <c r="B35" s="200">
        <v>50532</v>
      </c>
      <c r="C35" s="229"/>
    </row>
    <row r="36" spans="1:3" hidden="1" x14ac:dyDescent="0.2">
      <c r="A36" s="200" t="s">
        <v>284</v>
      </c>
      <c r="B36" s="200">
        <v>367054</v>
      </c>
      <c r="C36" s="229"/>
    </row>
    <row r="37" spans="1:3" hidden="1" x14ac:dyDescent="0.2"/>
    <row r="38" spans="1:3" hidden="1" x14ac:dyDescent="0.2"/>
  </sheetData>
  <mergeCells count="2">
    <mergeCell ref="H1:I1"/>
    <mergeCell ref="O1:P1"/>
  </mergeCells>
  <hyperlinks>
    <hyperlink ref="H1:I1" location="Index!A1" display="Regresar al Índice" xr:uid="{00000000-0004-0000-6600-000000000000}"/>
  </hyperlink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87"/>
  <dimension ref="A1:P17"/>
  <sheetViews>
    <sheetView zoomScaleNormal="100" workbookViewId="0">
      <selection activeCell="A9" sqref="A9"/>
    </sheetView>
  </sheetViews>
  <sheetFormatPr baseColWidth="10" defaultColWidth="11.42578125" defaultRowHeight="12.75" x14ac:dyDescent="0.2"/>
  <cols>
    <col min="1" max="1" width="13.5703125" style="200" customWidth="1"/>
    <col min="2" max="2" width="11.42578125" style="200"/>
    <col min="3" max="3" width="12.85546875" style="200" bestFit="1" customWidth="1"/>
    <col min="4" max="16384" width="11.42578125" style="200"/>
  </cols>
  <sheetData>
    <row r="1" spans="1:16" ht="15" x14ac:dyDescent="0.25">
      <c r="A1" t="s">
        <v>1385</v>
      </c>
      <c r="H1" s="568" t="s">
        <v>39</v>
      </c>
      <c r="I1" s="568"/>
      <c r="J1" s="166"/>
      <c r="K1" s="166"/>
      <c r="O1" s="201"/>
      <c r="P1" s="201"/>
    </row>
    <row r="2" spans="1:16" x14ac:dyDescent="0.2">
      <c r="A2" s="200" t="s">
        <v>154</v>
      </c>
    </row>
    <row r="5" spans="1:16" x14ac:dyDescent="0.2">
      <c r="A5" s="200" t="s">
        <v>329</v>
      </c>
      <c r="B5" s="200" t="s">
        <v>339</v>
      </c>
    </row>
    <row r="6" spans="1:16" x14ac:dyDescent="0.2">
      <c r="A6" s="200">
        <v>2013</v>
      </c>
      <c r="B6" s="204">
        <v>523456</v>
      </c>
    </row>
    <row r="7" spans="1:16" x14ac:dyDescent="0.2">
      <c r="A7" s="200">
        <v>2014</v>
      </c>
      <c r="B7" s="204">
        <v>540644</v>
      </c>
    </row>
    <row r="8" spans="1:16" x14ac:dyDescent="0.2">
      <c r="A8" s="200">
        <v>2015</v>
      </c>
      <c r="B8" s="204">
        <v>551836</v>
      </c>
    </row>
    <row r="9" spans="1:16" x14ac:dyDescent="0.2">
      <c r="A9" s="200">
        <v>2016</v>
      </c>
      <c r="B9" s="204">
        <v>575641</v>
      </c>
    </row>
    <row r="10" spans="1:16" x14ac:dyDescent="0.2">
      <c r="A10" s="200">
        <v>2017</v>
      </c>
      <c r="B10" s="204">
        <v>605107</v>
      </c>
    </row>
    <row r="11" spans="1:16" x14ac:dyDescent="0.2">
      <c r="A11" s="200">
        <v>2018</v>
      </c>
      <c r="B11" s="204">
        <v>614655</v>
      </c>
    </row>
    <row r="12" spans="1:16" x14ac:dyDescent="0.2">
      <c r="A12" s="200">
        <v>2019</v>
      </c>
      <c r="B12" s="204">
        <v>640252</v>
      </c>
    </row>
    <row r="13" spans="1:16" x14ac:dyDescent="0.2">
      <c r="A13" s="200">
        <v>2020</v>
      </c>
      <c r="B13" s="204">
        <v>614772</v>
      </c>
      <c r="C13" s="73"/>
    </row>
    <row r="14" spans="1:16" x14ac:dyDescent="0.2">
      <c r="A14" s="205">
        <v>44228</v>
      </c>
      <c r="B14" s="204">
        <v>621192</v>
      </c>
    </row>
    <row r="16" spans="1:16" x14ac:dyDescent="0.2">
      <c r="A16" s="200" t="s">
        <v>745</v>
      </c>
      <c r="B16" s="73">
        <f>B14/B13-1</f>
        <v>1.0442895902871285E-2</v>
      </c>
    </row>
    <row r="17" spans="1:2" x14ac:dyDescent="0.2">
      <c r="A17" s="200" t="s">
        <v>746</v>
      </c>
      <c r="B17" s="204">
        <f>B14-B13</f>
        <v>6420</v>
      </c>
    </row>
  </sheetData>
  <mergeCells count="3">
    <mergeCell ref="H1:I1"/>
    <mergeCell ref="J1:K1"/>
    <mergeCell ref="O1:P1"/>
  </mergeCells>
  <hyperlinks>
    <hyperlink ref="H1:I1" location="Index!A1" display="Regresar al Índice" xr:uid="{00000000-0004-0000-6700-000000000000}"/>
  </hyperlinks>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88"/>
  <dimension ref="A1:N39"/>
  <sheetViews>
    <sheetView zoomScaleNormal="100" workbookViewId="0">
      <selection activeCell="A9" sqref="A9"/>
    </sheetView>
  </sheetViews>
  <sheetFormatPr baseColWidth="10" defaultColWidth="11.42578125" defaultRowHeight="12.75" x14ac:dyDescent="0.2"/>
  <cols>
    <col min="1" max="1" width="61.42578125" style="200" customWidth="1"/>
    <col min="2" max="2" width="9.42578125" style="200" customWidth="1"/>
    <col min="3" max="16384" width="11.42578125" style="200"/>
  </cols>
  <sheetData>
    <row r="1" spans="1:14" ht="14.45" customHeight="1" x14ac:dyDescent="0.25">
      <c r="A1" t="s">
        <v>1386</v>
      </c>
      <c r="F1" s="228"/>
      <c r="G1" s="228"/>
      <c r="H1" s="568" t="s">
        <v>39</v>
      </c>
      <c r="I1" s="568"/>
      <c r="M1" s="201"/>
      <c r="N1" s="201"/>
    </row>
    <row r="2" spans="1:14" x14ac:dyDescent="0.2">
      <c r="A2" s="200" t="s">
        <v>154</v>
      </c>
    </row>
    <row r="5" spans="1:14" x14ac:dyDescent="0.2">
      <c r="A5" s="200" t="s">
        <v>352</v>
      </c>
      <c r="B5" s="200" t="s">
        <v>318</v>
      </c>
    </row>
    <row r="6" spans="1:14" x14ac:dyDescent="0.2">
      <c r="A6" s="5" t="s">
        <v>374</v>
      </c>
      <c r="B6" s="73">
        <f>B28/$B$38</f>
        <v>0.30994281961132791</v>
      </c>
      <c r="C6" s="77"/>
    </row>
    <row r="7" spans="1:14" x14ac:dyDescent="0.2">
      <c r="A7" s="5" t="s">
        <v>375</v>
      </c>
      <c r="B7" s="73">
        <f>B29/$B$38</f>
        <v>0.29581031307550643</v>
      </c>
      <c r="C7" s="77"/>
    </row>
    <row r="8" spans="1:14" x14ac:dyDescent="0.2">
      <c r="A8" s="5" t="s">
        <v>377</v>
      </c>
      <c r="B8" s="73">
        <f>B30/$B$38</f>
        <v>7.5026722816778066E-2</v>
      </c>
      <c r="C8" s="77"/>
    </row>
    <row r="9" spans="1:14" x14ac:dyDescent="0.2">
      <c r="A9" s="5" t="s">
        <v>378</v>
      </c>
      <c r="B9" s="73">
        <f t="shared" ref="B9:B15" si="0">B31/$B$38</f>
        <v>7.2402735386160794E-2</v>
      </c>
      <c r="C9" s="77"/>
    </row>
    <row r="10" spans="1:14" x14ac:dyDescent="0.2">
      <c r="A10" s="5" t="s">
        <v>376</v>
      </c>
      <c r="B10" s="73">
        <f>B32/$B$38</f>
        <v>7.2328684207137242E-2</v>
      </c>
      <c r="C10" s="77"/>
    </row>
    <row r="11" spans="1:14" x14ac:dyDescent="0.2">
      <c r="A11" s="5" t="s">
        <v>379</v>
      </c>
      <c r="B11" s="73">
        <f t="shared" si="0"/>
        <v>4.6452626563123801E-2</v>
      </c>
      <c r="C11" s="77"/>
    </row>
    <row r="12" spans="1:14" x14ac:dyDescent="0.2">
      <c r="A12" s="5" t="s">
        <v>380</v>
      </c>
      <c r="B12" s="73">
        <f>B34/$B$38</f>
        <v>4.0238766758103776E-2</v>
      </c>
      <c r="C12" s="77"/>
    </row>
    <row r="13" spans="1:14" x14ac:dyDescent="0.2">
      <c r="A13" s="5" t="s">
        <v>382</v>
      </c>
      <c r="B13" s="73">
        <f t="shared" si="0"/>
        <v>2.5325503226055712E-2</v>
      </c>
      <c r="C13" s="77"/>
    </row>
    <row r="14" spans="1:14" x14ac:dyDescent="0.2">
      <c r="A14" s="5" t="s">
        <v>381</v>
      </c>
      <c r="B14" s="73">
        <f>B36/$B$38</f>
        <v>2.3295535035866528E-2</v>
      </c>
      <c r="C14" s="77"/>
    </row>
    <row r="15" spans="1:14" x14ac:dyDescent="0.2">
      <c r="A15" s="200" t="s">
        <v>361</v>
      </c>
      <c r="B15" s="73">
        <f t="shared" si="0"/>
        <v>3.9176293319939728E-2</v>
      </c>
      <c r="C15" s="77"/>
    </row>
    <row r="16" spans="1:14" x14ac:dyDescent="0.2">
      <c r="A16" s="200" t="s">
        <v>289</v>
      </c>
      <c r="B16" s="73">
        <f>SUM(B6:B15)</f>
        <v>1</v>
      </c>
    </row>
    <row r="22" spans="1:3" ht="14.25" customHeight="1" x14ac:dyDescent="0.2"/>
    <row r="26" spans="1:3" hidden="1" x14ac:dyDescent="0.2"/>
    <row r="27" spans="1:3" hidden="1" x14ac:dyDescent="0.2">
      <c r="A27" s="200" t="s">
        <v>352</v>
      </c>
      <c r="B27" s="200" t="s">
        <v>736</v>
      </c>
    </row>
    <row r="28" spans="1:3" hidden="1" x14ac:dyDescent="0.2">
      <c r="A28" s="5" t="s">
        <v>374</v>
      </c>
      <c r="B28" s="72">
        <v>192534</v>
      </c>
      <c r="C28" s="229"/>
    </row>
    <row r="29" spans="1:3" hidden="1" x14ac:dyDescent="0.2">
      <c r="A29" s="5" t="s">
        <v>375</v>
      </c>
      <c r="B29" s="72">
        <v>183755</v>
      </c>
      <c r="C29" s="229"/>
    </row>
    <row r="30" spans="1:3" hidden="1" x14ac:dyDescent="0.2">
      <c r="A30" s="5" t="s">
        <v>377</v>
      </c>
      <c r="B30" s="72">
        <v>46606</v>
      </c>
      <c r="C30" s="229"/>
    </row>
    <row r="31" spans="1:3" hidden="1" x14ac:dyDescent="0.2">
      <c r="A31" s="5" t="s">
        <v>378</v>
      </c>
      <c r="B31" s="72">
        <v>44976</v>
      </c>
      <c r="C31" s="229"/>
    </row>
    <row r="32" spans="1:3" hidden="1" x14ac:dyDescent="0.2">
      <c r="A32" s="5" t="s">
        <v>376</v>
      </c>
      <c r="B32" s="72">
        <v>44930</v>
      </c>
      <c r="C32" s="229"/>
    </row>
    <row r="33" spans="1:3" hidden="1" x14ac:dyDescent="0.2">
      <c r="A33" s="5" t="s">
        <v>379</v>
      </c>
      <c r="B33" s="72">
        <v>28856</v>
      </c>
      <c r="C33" s="229"/>
    </row>
    <row r="34" spans="1:3" hidden="1" x14ac:dyDescent="0.2">
      <c r="A34" s="5" t="s">
        <v>380</v>
      </c>
      <c r="B34" s="72">
        <v>24996</v>
      </c>
      <c r="C34" s="229"/>
    </row>
    <row r="35" spans="1:3" hidden="1" x14ac:dyDescent="0.2">
      <c r="A35" s="5" t="s">
        <v>382</v>
      </c>
      <c r="B35" s="72">
        <v>15732</v>
      </c>
      <c r="C35" s="229"/>
    </row>
    <row r="36" spans="1:3" hidden="1" x14ac:dyDescent="0.2">
      <c r="A36" s="5" t="s">
        <v>381</v>
      </c>
      <c r="B36" s="72">
        <v>14471</v>
      </c>
      <c r="C36" s="229"/>
    </row>
    <row r="37" spans="1:3" hidden="1" x14ac:dyDescent="0.2">
      <c r="A37" s="5" t="s">
        <v>361</v>
      </c>
      <c r="B37" s="72">
        <v>24336</v>
      </c>
      <c r="C37" s="229"/>
    </row>
    <row r="38" spans="1:3" hidden="1" x14ac:dyDescent="0.2">
      <c r="A38" s="5" t="s">
        <v>289</v>
      </c>
      <c r="B38" s="72">
        <v>621192</v>
      </c>
      <c r="C38" s="229"/>
    </row>
    <row r="39" spans="1:3" hidden="1" x14ac:dyDescent="0.2"/>
  </sheetData>
  <mergeCells count="3">
    <mergeCell ref="F1:G1"/>
    <mergeCell ref="H1:I1"/>
    <mergeCell ref="M1:N1"/>
  </mergeCells>
  <hyperlinks>
    <hyperlink ref="H1:I1" location="Index!A1" display="Regresar al Índice" xr:uid="{00000000-0004-0000-6800-000000000000}"/>
  </hyperlink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89"/>
  <dimension ref="A1:I27"/>
  <sheetViews>
    <sheetView zoomScaleNormal="100" workbookViewId="0">
      <selection activeCell="A9" sqref="A9"/>
    </sheetView>
  </sheetViews>
  <sheetFormatPr baseColWidth="10" defaultColWidth="10.85546875" defaultRowHeight="12.75" x14ac:dyDescent="0.2"/>
  <cols>
    <col min="1" max="1" width="11.5703125" style="200" customWidth="1"/>
    <col min="2" max="2" width="41.85546875" style="200" customWidth="1"/>
    <col min="3" max="3" width="14.7109375" style="200" customWidth="1"/>
    <col min="4" max="16384" width="10.85546875" style="200"/>
  </cols>
  <sheetData>
    <row r="1" spans="1:9" ht="15" x14ac:dyDescent="0.25">
      <c r="A1" t="s">
        <v>1387</v>
      </c>
      <c r="H1" s="568" t="s">
        <v>39</v>
      </c>
      <c r="I1" s="568"/>
    </row>
    <row r="2" spans="1:9" x14ac:dyDescent="0.2">
      <c r="A2" s="200" t="s">
        <v>154</v>
      </c>
    </row>
    <row r="4" spans="1:9" hidden="1" x14ac:dyDescent="0.2">
      <c r="B4" s="200" t="s">
        <v>316</v>
      </c>
      <c r="C4" s="202" t="s">
        <v>293</v>
      </c>
      <c r="D4" s="202" t="s">
        <v>294</v>
      </c>
      <c r="E4" s="202" t="s">
        <v>54</v>
      </c>
    </row>
    <row r="5" spans="1:9" hidden="1" x14ac:dyDescent="0.2">
      <c r="B5" s="200" t="s">
        <v>330</v>
      </c>
      <c r="C5" s="200">
        <v>80870</v>
      </c>
      <c r="D5" s="200">
        <v>33641</v>
      </c>
      <c r="E5" s="200">
        <v>114511</v>
      </c>
    </row>
    <row r="6" spans="1:9" hidden="1" x14ac:dyDescent="0.2">
      <c r="B6" s="200" t="s">
        <v>284</v>
      </c>
      <c r="C6" s="200">
        <v>213450</v>
      </c>
      <c r="D6" s="200">
        <v>153604</v>
      </c>
      <c r="E6" s="200">
        <v>367054</v>
      </c>
    </row>
    <row r="7" spans="1:9" hidden="1" x14ac:dyDescent="0.2">
      <c r="B7" s="200" t="s">
        <v>331</v>
      </c>
      <c r="C7" s="200">
        <v>115389</v>
      </c>
      <c r="D7" s="200">
        <v>19943</v>
      </c>
      <c r="E7" s="200">
        <v>135332</v>
      </c>
    </row>
    <row r="8" spans="1:9" hidden="1" x14ac:dyDescent="0.2">
      <c r="B8" s="200" t="s">
        <v>332</v>
      </c>
      <c r="C8" s="200">
        <v>7492</v>
      </c>
      <c r="D8" s="200">
        <v>2508</v>
      </c>
      <c r="E8" s="200">
        <v>10000</v>
      </c>
    </row>
    <row r="9" spans="1:9" hidden="1" x14ac:dyDescent="0.2">
      <c r="B9" s="200" t="s">
        <v>333</v>
      </c>
      <c r="C9" s="200">
        <v>280640</v>
      </c>
      <c r="D9" s="200">
        <v>180768</v>
      </c>
      <c r="E9" s="200">
        <v>461408</v>
      </c>
    </row>
    <row r="10" spans="1:9" hidden="1" x14ac:dyDescent="0.2">
      <c r="B10" s="200" t="s">
        <v>334</v>
      </c>
      <c r="C10" s="200">
        <v>2287</v>
      </c>
      <c r="D10" s="200">
        <v>290</v>
      </c>
      <c r="E10" s="200">
        <v>2577</v>
      </c>
    </row>
    <row r="11" spans="1:9" hidden="1" x14ac:dyDescent="0.2">
      <c r="B11" s="200" t="s">
        <v>289</v>
      </c>
      <c r="C11" s="200">
        <v>321125</v>
      </c>
      <c r="D11" s="200">
        <v>300067</v>
      </c>
      <c r="E11" s="200">
        <v>621192</v>
      </c>
    </row>
    <row r="12" spans="1:9" hidden="1" x14ac:dyDescent="0.2">
      <c r="B12" s="200" t="s">
        <v>335</v>
      </c>
      <c r="C12" s="200">
        <v>69388</v>
      </c>
      <c r="D12" s="200">
        <v>19271</v>
      </c>
      <c r="E12" s="200">
        <v>88659</v>
      </c>
    </row>
    <row r="13" spans="1:9" hidden="1" x14ac:dyDescent="0.2">
      <c r="B13" s="200" t="s">
        <v>54</v>
      </c>
      <c r="C13" s="200">
        <f>SUM(C5:C12)</f>
        <v>1090641</v>
      </c>
      <c r="D13" s="200">
        <f>SUM(D5:D12)</f>
        <v>710092</v>
      </c>
      <c r="E13" s="200">
        <f>SUM(E5:E12)</f>
        <v>1800733</v>
      </c>
    </row>
    <row r="14" spans="1:9" hidden="1" x14ac:dyDescent="0.2"/>
    <row r="15" spans="1:9" x14ac:dyDescent="0.2">
      <c r="C15" s="202"/>
    </row>
    <row r="16" spans="1:9" x14ac:dyDescent="0.2">
      <c r="B16" s="200" t="s">
        <v>316</v>
      </c>
      <c r="C16" s="80" t="s">
        <v>293</v>
      </c>
      <c r="D16" s="200" t="s">
        <v>294</v>
      </c>
    </row>
    <row r="17" spans="2:5" x14ac:dyDescent="0.2">
      <c r="B17" s="200" t="s">
        <v>283</v>
      </c>
      <c r="C17" s="73">
        <f>C5/$C$13</f>
        <v>7.4149055463713545E-2</v>
      </c>
      <c r="D17" s="73">
        <f>D5/$D$13</f>
        <v>4.7375551337009852E-2</v>
      </c>
      <c r="E17" s="77"/>
    </row>
    <row r="18" spans="2:5" x14ac:dyDescent="0.2">
      <c r="B18" s="200" t="s">
        <v>284</v>
      </c>
      <c r="C18" s="73">
        <f t="shared" ref="C18:C24" si="0">C6/$C$13</f>
        <v>0.19571059587893724</v>
      </c>
      <c r="D18" s="73">
        <f t="shared" ref="D18:D24" si="1">D6/$D$13</f>
        <v>0.21631563234059811</v>
      </c>
      <c r="E18" s="73">
        <f>C17+C19+C20+C22+C24</f>
        <v>0.25253589402929105</v>
      </c>
    </row>
    <row r="19" spans="2:5" x14ac:dyDescent="0.2">
      <c r="B19" s="200" t="s">
        <v>285</v>
      </c>
      <c r="C19" s="73">
        <f t="shared" si="0"/>
        <v>0.10579925016572823</v>
      </c>
      <c r="D19" s="73">
        <f t="shared" si="1"/>
        <v>2.8085093199191089E-2</v>
      </c>
      <c r="E19" s="77"/>
    </row>
    <row r="20" spans="2:5" x14ac:dyDescent="0.2">
      <c r="B20" s="200" t="s">
        <v>286</v>
      </c>
      <c r="C20" s="73">
        <f t="shared" si="0"/>
        <v>6.8693548106113743E-3</v>
      </c>
      <c r="D20" s="73">
        <f t="shared" si="1"/>
        <v>3.5319367067929226E-3</v>
      </c>
      <c r="E20" s="77"/>
    </row>
    <row r="21" spans="2:5" x14ac:dyDescent="0.2">
      <c r="B21" s="200" t="s">
        <v>287</v>
      </c>
      <c r="C21" s="73">
        <f t="shared" si="0"/>
        <v>0.25731656888013565</v>
      </c>
      <c r="D21" s="73">
        <f t="shared" si="1"/>
        <v>0.25456983038817504</v>
      </c>
      <c r="E21" s="77"/>
    </row>
    <row r="22" spans="2:5" x14ac:dyDescent="0.2">
      <c r="B22" s="200" t="s">
        <v>288</v>
      </c>
      <c r="C22" s="73">
        <f t="shared" si="0"/>
        <v>2.0969319877026447E-3</v>
      </c>
      <c r="D22" s="73">
        <f t="shared" si="1"/>
        <v>4.0839778507573664E-4</v>
      </c>
      <c r="E22" s="77"/>
    </row>
    <row r="23" spans="2:5" x14ac:dyDescent="0.2">
      <c r="B23" s="200" t="s">
        <v>289</v>
      </c>
      <c r="C23" s="73">
        <f t="shared" si="0"/>
        <v>0.29443694121163611</v>
      </c>
      <c r="D23" s="73">
        <f t="shared" si="1"/>
        <v>0.42257482129076235</v>
      </c>
      <c r="E23" s="77"/>
    </row>
    <row r="24" spans="2:5" x14ac:dyDescent="0.2">
      <c r="B24" s="200" t="s">
        <v>290</v>
      </c>
      <c r="C24" s="73">
        <f t="shared" si="0"/>
        <v>6.3621301601535243E-2</v>
      </c>
      <c r="D24" s="73">
        <f t="shared" si="1"/>
        <v>2.7138736952394903E-2</v>
      </c>
      <c r="E24" s="77"/>
    </row>
    <row r="25" spans="2:5" x14ac:dyDescent="0.2">
      <c r="B25" s="200" t="s">
        <v>54</v>
      </c>
      <c r="C25" s="73">
        <f>SUM(C17:C24)</f>
        <v>1</v>
      </c>
      <c r="D25" s="73">
        <f>SUM(D17:D24)</f>
        <v>0.99999999999999989</v>
      </c>
      <c r="E25" s="77"/>
    </row>
    <row r="26" spans="2:5" x14ac:dyDescent="0.2">
      <c r="C26" s="73"/>
      <c r="D26" s="73"/>
      <c r="E26" s="77"/>
    </row>
    <row r="27" spans="2:5" x14ac:dyDescent="0.2">
      <c r="B27" s="81" t="s">
        <v>748</v>
      </c>
      <c r="C27" s="73"/>
      <c r="D27" s="73"/>
      <c r="E27" s="77"/>
    </row>
  </sheetData>
  <mergeCells count="1">
    <mergeCell ref="H1:I1"/>
  </mergeCells>
  <hyperlinks>
    <hyperlink ref="H1:I1" location="Index!A1" display="Regresar al Índice" xr:uid="{00000000-0004-0000-6900-000000000000}"/>
  </hyperlinks>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90"/>
  <dimension ref="A1:K18"/>
  <sheetViews>
    <sheetView zoomScaleNormal="100" workbookViewId="0">
      <selection activeCell="A9" sqref="A9"/>
    </sheetView>
  </sheetViews>
  <sheetFormatPr baseColWidth="10" defaultColWidth="11.42578125" defaultRowHeight="12.75" x14ac:dyDescent="0.2"/>
  <cols>
    <col min="1" max="1" width="37" style="5" customWidth="1"/>
    <col min="2" max="3" width="11.42578125" style="5"/>
    <col min="4" max="4" width="12.28515625" style="5" customWidth="1"/>
    <col min="5" max="16384" width="11.42578125" style="5"/>
  </cols>
  <sheetData>
    <row r="1" spans="1:11" ht="15" x14ac:dyDescent="0.25">
      <c r="A1" t="s">
        <v>1388</v>
      </c>
      <c r="H1" s="568" t="s">
        <v>39</v>
      </c>
      <c r="I1" s="568"/>
      <c r="J1" s="167"/>
      <c r="K1" s="167"/>
    </row>
    <row r="2" spans="1:11" x14ac:dyDescent="0.2">
      <c r="A2" s="200" t="s">
        <v>154</v>
      </c>
    </row>
    <row r="6" spans="1:11" x14ac:dyDescent="0.2">
      <c r="A6" s="200" t="s">
        <v>316</v>
      </c>
      <c r="B6" s="73" t="s">
        <v>293</v>
      </c>
      <c r="C6" s="200" t="s">
        <v>294</v>
      </c>
    </row>
    <row r="7" spans="1:11" x14ac:dyDescent="0.2">
      <c r="A7" s="200" t="s">
        <v>283</v>
      </c>
      <c r="B7" s="73">
        <v>7.4149055463713545E-2</v>
      </c>
      <c r="C7" s="73">
        <v>4.7375551337009852E-2</v>
      </c>
      <c r="E7" s="81" t="s">
        <v>747</v>
      </c>
    </row>
    <row r="8" spans="1:11" x14ac:dyDescent="0.2">
      <c r="A8" s="200" t="s">
        <v>284</v>
      </c>
      <c r="B8" s="73">
        <v>0.19571059587893724</v>
      </c>
      <c r="C8" s="73">
        <v>0.21631563234059811</v>
      </c>
    </row>
    <row r="9" spans="1:11" x14ac:dyDescent="0.2">
      <c r="A9" s="200" t="s">
        <v>285</v>
      </c>
      <c r="B9" s="73">
        <v>0.10579925016572823</v>
      </c>
      <c r="C9" s="73">
        <v>2.8085093199191089E-2</v>
      </c>
    </row>
    <row r="10" spans="1:11" x14ac:dyDescent="0.2">
      <c r="A10" s="200" t="s">
        <v>286</v>
      </c>
      <c r="B10" s="73">
        <v>6.8693548106113743E-3</v>
      </c>
      <c r="C10" s="73">
        <v>3.5319367067929226E-3</v>
      </c>
    </row>
    <row r="11" spans="1:11" x14ac:dyDescent="0.2">
      <c r="A11" s="200" t="s">
        <v>287</v>
      </c>
      <c r="B11" s="73">
        <v>0.25731656888013565</v>
      </c>
      <c r="C11" s="73">
        <v>0.25456983038817504</v>
      </c>
    </row>
    <row r="12" spans="1:11" x14ac:dyDescent="0.2">
      <c r="A12" s="200" t="s">
        <v>288</v>
      </c>
      <c r="B12" s="73">
        <v>2.0969319877026447E-3</v>
      </c>
      <c r="C12" s="73">
        <v>4.0839778507573664E-4</v>
      </c>
    </row>
    <row r="13" spans="1:11" x14ac:dyDescent="0.2">
      <c r="A13" s="200" t="s">
        <v>289</v>
      </c>
      <c r="B13" s="73">
        <v>0.29443694121163611</v>
      </c>
      <c r="C13" s="73">
        <v>0.42257482129076235</v>
      </c>
    </row>
    <row r="14" spans="1:11" x14ac:dyDescent="0.2">
      <c r="A14" s="200" t="s">
        <v>290</v>
      </c>
      <c r="B14" s="73">
        <v>6.3621301601535243E-2</v>
      </c>
      <c r="C14" s="73">
        <v>2.7138736952394903E-2</v>
      </c>
    </row>
    <row r="15" spans="1:11" x14ac:dyDescent="0.2">
      <c r="A15" s="200" t="s">
        <v>54</v>
      </c>
      <c r="B15" s="73">
        <f>SUM(B7:B14)</f>
        <v>1</v>
      </c>
      <c r="C15" s="73">
        <f>SUM(C7:C14)</f>
        <v>0.99999999999999989</v>
      </c>
    </row>
    <row r="18" spans="3:3" x14ac:dyDescent="0.2">
      <c r="C18" s="82"/>
    </row>
  </sheetData>
  <mergeCells count="2">
    <mergeCell ref="H1:I1"/>
    <mergeCell ref="J1:K1"/>
  </mergeCells>
  <hyperlinks>
    <hyperlink ref="H1:I1" location="Index!A1" display="Regresar al Índice" xr:uid="{00000000-0004-0000-6A00-000000000000}"/>
  </hyperlink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91"/>
  <dimension ref="A1:K35"/>
  <sheetViews>
    <sheetView zoomScaleNormal="100" workbookViewId="0">
      <selection activeCell="A9" sqref="A9"/>
    </sheetView>
  </sheetViews>
  <sheetFormatPr baseColWidth="10" defaultColWidth="10.85546875" defaultRowHeight="12.75" x14ac:dyDescent="0.2"/>
  <cols>
    <col min="1" max="1" width="10.85546875" style="206"/>
    <col min="2" max="2" width="24.5703125" style="206" bestFit="1" customWidth="1"/>
    <col min="3" max="3" width="11.42578125" style="206" bestFit="1" customWidth="1"/>
    <col min="4" max="4" width="13.140625" style="206" customWidth="1"/>
    <col min="5" max="6" width="11" style="206" bestFit="1" customWidth="1"/>
    <col min="7" max="16384" width="10.85546875" style="206"/>
  </cols>
  <sheetData>
    <row r="1" spans="1:11" ht="15" x14ac:dyDescent="0.25">
      <c r="A1" t="s">
        <v>1389</v>
      </c>
      <c r="H1" s="568" t="s">
        <v>39</v>
      </c>
      <c r="I1" s="568"/>
      <c r="J1" s="165"/>
      <c r="K1" s="165"/>
    </row>
    <row r="2" spans="1:11" x14ac:dyDescent="0.2">
      <c r="A2" s="200" t="s">
        <v>280</v>
      </c>
    </row>
    <row r="3" spans="1:11" x14ac:dyDescent="0.2">
      <c r="A3" s="200"/>
    </row>
    <row r="4" spans="1:11" ht="26.25" thickBot="1" x14ac:dyDescent="0.25">
      <c r="B4" s="127" t="s">
        <v>295</v>
      </c>
      <c r="C4" s="128" t="s">
        <v>700</v>
      </c>
      <c r="D4" s="128" t="s">
        <v>734</v>
      </c>
      <c r="E4" s="44" t="s">
        <v>35</v>
      </c>
      <c r="F4" s="44" t="s">
        <v>282</v>
      </c>
    </row>
    <row r="5" spans="1:11" ht="13.5" thickBot="1" x14ac:dyDescent="0.25">
      <c r="B5" s="207" t="s">
        <v>298</v>
      </c>
      <c r="C5" s="208">
        <v>47806</v>
      </c>
      <c r="D5" s="208">
        <v>49402</v>
      </c>
      <c r="E5" s="209">
        <f>D5-C5</f>
        <v>1596</v>
      </c>
      <c r="F5" s="210">
        <f>D5/C5-1</f>
        <v>3.3384930761829024E-2</v>
      </c>
    </row>
    <row r="6" spans="1:11" ht="13.5" thickBot="1" x14ac:dyDescent="0.25">
      <c r="B6" s="211" t="s">
        <v>299</v>
      </c>
      <c r="C6" s="212">
        <v>215978</v>
      </c>
      <c r="D6" s="212">
        <v>218657</v>
      </c>
      <c r="E6" s="209">
        <f t="shared" ref="E6:E18" si="0">D6-C6</f>
        <v>2679</v>
      </c>
      <c r="F6" s="210">
        <f t="shared" ref="F6:F18" si="1">D6/C6-1</f>
        <v>1.2404041152339618E-2</v>
      </c>
    </row>
    <row r="7" spans="1:11" ht="13.5" thickBot="1" x14ac:dyDescent="0.25">
      <c r="B7" s="211" t="s">
        <v>300</v>
      </c>
      <c r="C7" s="212">
        <v>291920</v>
      </c>
      <c r="D7" s="212">
        <v>294361</v>
      </c>
      <c r="E7" s="209">
        <f t="shared" si="0"/>
        <v>2441</v>
      </c>
      <c r="F7" s="210">
        <f t="shared" si="1"/>
        <v>8.3618799671143496E-3</v>
      </c>
    </row>
    <row r="8" spans="1:11" ht="13.5" thickBot="1" x14ac:dyDescent="0.25">
      <c r="B8" s="213" t="s">
        <v>301</v>
      </c>
      <c r="C8" s="212">
        <v>273610</v>
      </c>
      <c r="D8" s="212">
        <v>275771</v>
      </c>
      <c r="E8" s="209">
        <f t="shared" si="0"/>
        <v>2161</v>
      </c>
      <c r="F8" s="210">
        <f t="shared" si="1"/>
        <v>7.8981031395051193E-3</v>
      </c>
    </row>
    <row r="9" spans="1:11" ht="13.5" thickBot="1" x14ac:dyDescent="0.25">
      <c r="B9" s="211" t="s">
        <v>302</v>
      </c>
      <c r="C9" s="212">
        <v>246837</v>
      </c>
      <c r="D9" s="212">
        <v>248387</v>
      </c>
      <c r="E9" s="209">
        <f t="shared" si="0"/>
        <v>1550</v>
      </c>
      <c r="F9" s="210">
        <f t="shared" si="1"/>
        <v>6.2794475706640096E-3</v>
      </c>
    </row>
    <row r="10" spans="1:11" ht="13.5" thickBot="1" x14ac:dyDescent="0.25">
      <c r="B10" s="211" t="s">
        <v>303</v>
      </c>
      <c r="C10" s="212">
        <v>213007</v>
      </c>
      <c r="D10" s="212">
        <v>214247</v>
      </c>
      <c r="E10" s="209">
        <f t="shared" si="0"/>
        <v>1240</v>
      </c>
      <c r="F10" s="210">
        <f t="shared" si="1"/>
        <v>5.8214049303544346E-3</v>
      </c>
    </row>
    <row r="11" spans="1:11" ht="13.5" thickBot="1" x14ac:dyDescent="0.25">
      <c r="B11" s="211" t="s">
        <v>304</v>
      </c>
      <c r="C11" s="212">
        <v>189981</v>
      </c>
      <c r="D11" s="212">
        <v>190797</v>
      </c>
      <c r="E11" s="209">
        <f t="shared" si="0"/>
        <v>816</v>
      </c>
      <c r="F11" s="210">
        <f t="shared" si="1"/>
        <v>4.2951663587411648E-3</v>
      </c>
    </row>
    <row r="12" spans="1:11" ht="13.5" thickBot="1" x14ac:dyDescent="0.25">
      <c r="B12" s="211" t="s">
        <v>305</v>
      </c>
      <c r="C12" s="212">
        <v>142730</v>
      </c>
      <c r="D12" s="212">
        <v>143649</v>
      </c>
      <c r="E12" s="209">
        <f t="shared" si="0"/>
        <v>919</v>
      </c>
      <c r="F12" s="210">
        <f t="shared" si="1"/>
        <v>6.4387304701183368E-3</v>
      </c>
    </row>
    <row r="13" spans="1:11" ht="13.5" thickBot="1" x14ac:dyDescent="0.25">
      <c r="B13" s="214" t="s">
        <v>306</v>
      </c>
      <c r="C13" s="215">
        <v>98884</v>
      </c>
      <c r="D13" s="215">
        <v>99372</v>
      </c>
      <c r="E13" s="209">
        <f t="shared" si="0"/>
        <v>488</v>
      </c>
      <c r="F13" s="210">
        <f t="shared" si="1"/>
        <v>4.9350754419319465E-3</v>
      </c>
    </row>
    <row r="14" spans="1:11" ht="13.5" thickBot="1" x14ac:dyDescent="0.25">
      <c r="B14" s="216" t="s">
        <v>307</v>
      </c>
      <c r="C14" s="217">
        <v>42359</v>
      </c>
      <c r="D14" s="217">
        <v>42183</v>
      </c>
      <c r="E14" s="209">
        <f t="shared" si="0"/>
        <v>-176</v>
      </c>
      <c r="F14" s="210">
        <f t="shared" si="1"/>
        <v>-4.154961165277693E-3</v>
      </c>
    </row>
    <row r="15" spans="1:11" ht="13.5" thickBot="1" x14ac:dyDescent="0.25">
      <c r="B15" s="216" t="s">
        <v>308</v>
      </c>
      <c r="C15" s="217">
        <v>14535</v>
      </c>
      <c r="D15" s="217">
        <v>14489</v>
      </c>
      <c r="E15" s="209">
        <f t="shared" si="0"/>
        <v>-46</v>
      </c>
      <c r="F15" s="210">
        <f t="shared" si="1"/>
        <v>-3.1647746818025402E-3</v>
      </c>
    </row>
    <row r="16" spans="1:11" ht="13.5" thickBot="1" x14ac:dyDescent="0.25">
      <c r="B16" s="216" t="s">
        <v>309</v>
      </c>
      <c r="C16" s="217">
        <v>5595</v>
      </c>
      <c r="D16" s="217">
        <v>5561</v>
      </c>
      <c r="E16" s="209">
        <f t="shared" si="0"/>
        <v>-34</v>
      </c>
      <c r="F16" s="210">
        <f t="shared" si="1"/>
        <v>-6.0768543342269998E-3</v>
      </c>
    </row>
    <row r="17" spans="2:6" ht="13.5" thickBot="1" x14ac:dyDescent="0.25">
      <c r="B17" s="216" t="s">
        <v>310</v>
      </c>
      <c r="C17" s="217">
        <v>3822</v>
      </c>
      <c r="D17" s="217">
        <v>3804</v>
      </c>
      <c r="E17" s="209">
        <f t="shared" si="0"/>
        <v>-18</v>
      </c>
      <c r="F17" s="210">
        <f t="shared" si="1"/>
        <v>-4.7095761381475976E-3</v>
      </c>
    </row>
    <row r="18" spans="2:6" ht="13.5" thickBot="1" x14ac:dyDescent="0.25">
      <c r="B18" s="216" t="s">
        <v>311</v>
      </c>
      <c r="C18" s="217">
        <v>58</v>
      </c>
      <c r="D18" s="217">
        <v>53</v>
      </c>
      <c r="E18" s="209">
        <f t="shared" si="0"/>
        <v>-5</v>
      </c>
      <c r="F18" s="210">
        <f t="shared" si="1"/>
        <v>-8.6206896551724088E-2</v>
      </c>
    </row>
    <row r="19" spans="2:6" ht="13.5" thickBot="1" x14ac:dyDescent="0.25">
      <c r="B19" s="46" t="s">
        <v>54</v>
      </c>
      <c r="C19" s="47">
        <f>SUM(C5:C18)</f>
        <v>1787122</v>
      </c>
      <c r="D19" s="47">
        <f>SUM(D5:D18)</f>
        <v>1800733</v>
      </c>
      <c r="E19" s="83">
        <f>SUM(E5:E18)</f>
        <v>13611</v>
      </c>
      <c r="F19" s="84">
        <f>D19/C19-1</f>
        <v>7.6161560318770416E-3</v>
      </c>
    </row>
    <row r="21" spans="2:6" x14ac:dyDescent="0.2">
      <c r="F21" s="85" t="s">
        <v>749</v>
      </c>
    </row>
    <row r="22" spans="2:6" ht="13.5" thickBot="1" x14ac:dyDescent="0.25">
      <c r="B22" s="44" t="s">
        <v>295</v>
      </c>
      <c r="C22" s="45" t="s">
        <v>313</v>
      </c>
      <c r="D22" s="50"/>
      <c r="E22" s="51"/>
      <c r="F22" s="51"/>
    </row>
    <row r="23" spans="2:6" ht="13.5" thickBot="1" x14ac:dyDescent="0.25">
      <c r="B23" s="218" t="s">
        <v>298</v>
      </c>
      <c r="C23" s="219">
        <f>D5/$D$19</f>
        <v>2.7434383664874249E-2</v>
      </c>
      <c r="D23" s="220"/>
      <c r="E23" s="221"/>
      <c r="F23" s="222"/>
    </row>
    <row r="24" spans="2:6" ht="13.5" thickBot="1" x14ac:dyDescent="0.25">
      <c r="B24" s="223" t="s">
        <v>299</v>
      </c>
      <c r="C24" s="219">
        <f t="shared" ref="C24:C31" si="2">D6/$D$19</f>
        <v>0.12142666347537363</v>
      </c>
      <c r="D24" s="220"/>
      <c r="E24" s="221"/>
      <c r="F24" s="222"/>
    </row>
    <row r="25" spans="2:6" ht="13.5" thickBot="1" x14ac:dyDescent="0.25">
      <c r="B25" s="223" t="s">
        <v>300</v>
      </c>
      <c r="C25" s="219">
        <f>D7/$D$19</f>
        <v>0.16346732136302272</v>
      </c>
      <c r="D25" s="220"/>
      <c r="E25" s="221"/>
      <c r="F25" s="222"/>
    </row>
    <row r="26" spans="2:6" ht="13.5" thickBot="1" x14ac:dyDescent="0.25">
      <c r="B26" s="224" t="s">
        <v>301</v>
      </c>
      <c r="C26" s="219">
        <f t="shared" si="2"/>
        <v>0.15314374757390462</v>
      </c>
      <c r="D26" s="220"/>
      <c r="E26" s="221"/>
      <c r="F26" s="222"/>
    </row>
    <row r="27" spans="2:6" ht="13.5" thickBot="1" x14ac:dyDescent="0.25">
      <c r="B27" s="223" t="s">
        <v>302</v>
      </c>
      <c r="C27" s="219">
        <f>D9/$D$19</f>
        <v>0.13793660692617951</v>
      </c>
      <c r="D27" s="220"/>
      <c r="E27" s="221"/>
      <c r="F27" s="222"/>
    </row>
    <row r="28" spans="2:6" ht="13.5" thickBot="1" x14ac:dyDescent="0.25">
      <c r="B28" s="223" t="s">
        <v>303</v>
      </c>
      <c r="C28" s="219">
        <f t="shared" si="2"/>
        <v>0.11897766076370012</v>
      </c>
      <c r="D28" s="220"/>
      <c r="E28" s="221"/>
      <c r="F28" s="222"/>
    </row>
    <row r="29" spans="2:6" ht="13.5" thickBot="1" x14ac:dyDescent="0.25">
      <c r="B29" s="223" t="s">
        <v>304</v>
      </c>
      <c r="C29" s="219">
        <f t="shared" si="2"/>
        <v>0.10595518602702345</v>
      </c>
      <c r="D29" s="220"/>
      <c r="E29" s="221"/>
      <c r="F29" s="222"/>
    </row>
    <row r="30" spans="2:6" ht="13.5" thickBot="1" x14ac:dyDescent="0.25">
      <c r="B30" s="223" t="s">
        <v>305</v>
      </c>
      <c r="C30" s="219">
        <f>D12/$D$19</f>
        <v>7.9772514859226776E-2</v>
      </c>
      <c r="D30" s="220"/>
      <c r="E30" s="221"/>
      <c r="F30" s="222"/>
    </row>
    <row r="31" spans="2:6" ht="13.5" thickBot="1" x14ac:dyDescent="0.25">
      <c r="B31" s="225" t="s">
        <v>306</v>
      </c>
      <c r="C31" s="219">
        <f t="shared" si="2"/>
        <v>5.5184194436376739E-2</v>
      </c>
      <c r="D31" s="220"/>
      <c r="E31" s="221"/>
      <c r="F31" s="222"/>
    </row>
    <row r="32" spans="2:6" ht="13.5" thickBot="1" x14ac:dyDescent="0.25">
      <c r="B32" s="226" t="s">
        <v>314</v>
      </c>
      <c r="C32" s="219">
        <f>C35/D19</f>
        <v>3.6672288451425061E-2</v>
      </c>
      <c r="D32" s="220"/>
      <c r="E32" s="221"/>
      <c r="F32" s="222"/>
    </row>
    <row r="33" spans="2:6" ht="13.5" thickBot="1" x14ac:dyDescent="0.25">
      <c r="B33" s="46" t="s">
        <v>54</v>
      </c>
      <c r="C33" s="52">
        <f>SUM(C23:C32)</f>
        <v>0.9999705675411068</v>
      </c>
      <c r="D33" s="86"/>
      <c r="E33" s="54"/>
      <c r="F33" s="87"/>
    </row>
    <row r="35" spans="2:6" x14ac:dyDescent="0.2">
      <c r="B35" s="206" t="s">
        <v>315</v>
      </c>
      <c r="C35" s="227">
        <f>SUM(D14:D17)</f>
        <v>66037</v>
      </c>
    </row>
  </sheetData>
  <mergeCells count="2">
    <mergeCell ref="H1:I1"/>
    <mergeCell ref="J1:K1"/>
  </mergeCells>
  <hyperlinks>
    <hyperlink ref="H1:I1" location="Index!A1" display="Regresar al Índice" xr:uid="{00000000-0004-0000-6B00-000000000000}"/>
  </hyperlinks>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92"/>
  <dimension ref="A1:P22"/>
  <sheetViews>
    <sheetView zoomScaleNormal="100" workbookViewId="0">
      <selection activeCell="A9" sqref="A9"/>
    </sheetView>
  </sheetViews>
  <sheetFormatPr baseColWidth="10" defaultColWidth="11.42578125" defaultRowHeight="12.75" x14ac:dyDescent="0.2"/>
  <cols>
    <col min="1" max="16384" width="11.42578125" style="200"/>
  </cols>
  <sheetData>
    <row r="1" spans="1:16" ht="15" x14ac:dyDescent="0.25">
      <c r="A1" t="s">
        <v>1390</v>
      </c>
      <c r="H1" s="568" t="s">
        <v>39</v>
      </c>
      <c r="I1" s="568"/>
      <c r="O1" s="201"/>
      <c r="P1" s="201"/>
    </row>
    <row r="2" spans="1:16" x14ac:dyDescent="0.2">
      <c r="A2" s="200" t="s">
        <v>154</v>
      </c>
    </row>
    <row r="5" spans="1:16" x14ac:dyDescent="0.2">
      <c r="A5" s="200" t="s">
        <v>329</v>
      </c>
      <c r="B5" s="200" t="s">
        <v>383</v>
      </c>
    </row>
    <row r="6" spans="1:16" x14ac:dyDescent="0.2">
      <c r="A6" s="200">
        <v>2013</v>
      </c>
      <c r="B6" s="204">
        <v>78051</v>
      </c>
    </row>
    <row r="7" spans="1:16" x14ac:dyDescent="0.2">
      <c r="A7" s="200">
        <v>2014</v>
      </c>
      <c r="B7" s="204">
        <v>79961</v>
      </c>
    </row>
    <row r="8" spans="1:16" x14ac:dyDescent="0.2">
      <c r="A8" s="200">
        <v>2015</v>
      </c>
      <c r="B8" s="204">
        <v>82957</v>
      </c>
    </row>
    <row r="9" spans="1:16" x14ac:dyDescent="0.2">
      <c r="A9" s="200">
        <v>2016</v>
      </c>
      <c r="B9" s="204">
        <v>86097</v>
      </c>
    </row>
    <row r="10" spans="1:16" x14ac:dyDescent="0.2">
      <c r="A10" s="200">
        <v>2017</v>
      </c>
      <c r="B10" s="204">
        <v>90125</v>
      </c>
    </row>
    <row r="11" spans="1:16" x14ac:dyDescent="0.2">
      <c r="A11" s="200">
        <v>2018</v>
      </c>
      <c r="B11" s="204">
        <v>93370</v>
      </c>
    </row>
    <row r="12" spans="1:16" x14ac:dyDescent="0.2">
      <c r="A12" s="200">
        <v>2019</v>
      </c>
      <c r="B12" s="204">
        <v>97390</v>
      </c>
    </row>
    <row r="13" spans="1:16" x14ac:dyDescent="0.2">
      <c r="A13" s="200">
        <v>2020</v>
      </c>
      <c r="B13" s="204">
        <v>98067</v>
      </c>
      <c r="C13" s="77"/>
    </row>
    <row r="14" spans="1:16" x14ac:dyDescent="0.2">
      <c r="A14" s="205">
        <v>44228</v>
      </c>
      <c r="B14" s="204">
        <v>98474</v>
      </c>
    </row>
    <row r="15" spans="1:16" x14ac:dyDescent="0.2">
      <c r="B15" s="73"/>
    </row>
    <row r="17" spans="1:2" hidden="1" x14ac:dyDescent="0.2">
      <c r="A17" s="200">
        <v>43709</v>
      </c>
      <c r="B17" s="200">
        <v>96528</v>
      </c>
    </row>
    <row r="18" spans="1:2" hidden="1" x14ac:dyDescent="0.2">
      <c r="A18" s="200">
        <v>43739</v>
      </c>
      <c r="B18" s="200">
        <v>97149</v>
      </c>
    </row>
    <row r="19" spans="1:2" hidden="1" x14ac:dyDescent="0.2">
      <c r="A19" s="200">
        <v>43770</v>
      </c>
      <c r="B19" s="200">
        <v>97410</v>
      </c>
    </row>
    <row r="20" spans="1:2" hidden="1" x14ac:dyDescent="0.2">
      <c r="A20" s="200">
        <v>43800</v>
      </c>
      <c r="B20" s="200">
        <v>97390</v>
      </c>
    </row>
    <row r="21" spans="1:2" x14ac:dyDescent="0.2">
      <c r="A21" s="200" t="s">
        <v>745</v>
      </c>
      <c r="B21" s="73">
        <f>B14/B13-1</f>
        <v>4.1502238265676006E-3</v>
      </c>
    </row>
    <row r="22" spans="1:2" x14ac:dyDescent="0.2">
      <c r="A22" s="200" t="s">
        <v>746</v>
      </c>
      <c r="B22" s="204">
        <f>B14-B13</f>
        <v>407</v>
      </c>
    </row>
  </sheetData>
  <mergeCells count="2">
    <mergeCell ref="H1:I1"/>
    <mergeCell ref="O1:P1"/>
  </mergeCells>
  <hyperlinks>
    <hyperlink ref="H1:I1" location="Index!A1" display="Regresar al Índice" xr:uid="{00000000-0004-0000-6C00-000000000000}"/>
  </hyperlinks>
  <pageMargins left="0.7" right="0.7" top="0.75" bottom="0.75" header="0.3" footer="0.3"/>
  <pageSetup orientation="portrait" horizontalDpi="4294967295" verticalDpi="4294967295"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93"/>
  <dimension ref="A1:P30"/>
  <sheetViews>
    <sheetView zoomScaleNormal="100" workbookViewId="0">
      <selection activeCell="A9" sqref="A9"/>
    </sheetView>
  </sheetViews>
  <sheetFormatPr baseColWidth="10" defaultColWidth="11.42578125" defaultRowHeight="12.75" x14ac:dyDescent="0.2"/>
  <cols>
    <col min="1" max="1" width="37.140625" style="200" customWidth="1"/>
    <col min="2" max="2" width="13.42578125" style="200" bestFit="1" customWidth="1"/>
    <col min="3" max="3" width="6.5703125" style="200" customWidth="1"/>
    <col min="4" max="16384" width="11.42578125" style="200"/>
  </cols>
  <sheetData>
    <row r="1" spans="1:16" ht="15" x14ac:dyDescent="0.25">
      <c r="A1" t="s">
        <v>1391</v>
      </c>
      <c r="H1" s="568" t="s">
        <v>39</v>
      </c>
      <c r="I1" s="568"/>
      <c r="O1" s="201"/>
      <c r="P1" s="201"/>
    </row>
    <row r="2" spans="1:16" x14ac:dyDescent="0.2">
      <c r="A2" s="200" t="s">
        <v>154</v>
      </c>
    </row>
    <row r="5" spans="1:16" x14ac:dyDescent="0.2">
      <c r="A5" s="200" t="s">
        <v>316</v>
      </c>
      <c r="B5" s="202" t="s">
        <v>318</v>
      </c>
    </row>
    <row r="6" spans="1:16" x14ac:dyDescent="0.2">
      <c r="A6" s="200" t="s">
        <v>283</v>
      </c>
      <c r="B6" s="73">
        <f t="shared" ref="B6:B13" si="0">B20/$B$28</f>
        <v>3.5044783394601618E-2</v>
      </c>
      <c r="C6" s="77"/>
    </row>
    <row r="7" spans="1:16" x14ac:dyDescent="0.2">
      <c r="A7" s="200" t="s">
        <v>284</v>
      </c>
      <c r="B7" s="73">
        <f t="shared" si="0"/>
        <v>0.30764465747303854</v>
      </c>
      <c r="C7" s="77"/>
    </row>
    <row r="8" spans="1:16" x14ac:dyDescent="0.2">
      <c r="A8" s="200" t="s">
        <v>285</v>
      </c>
      <c r="B8" s="73">
        <f t="shared" si="0"/>
        <v>0.12015354306720556</v>
      </c>
      <c r="C8" s="77"/>
    </row>
    <row r="9" spans="1:16" x14ac:dyDescent="0.2">
      <c r="A9" s="200" t="s">
        <v>319</v>
      </c>
      <c r="B9" s="73">
        <f t="shared" si="0"/>
        <v>1.6857241505371977E-3</v>
      </c>
      <c r="C9" s="77"/>
    </row>
    <row r="10" spans="1:16" x14ac:dyDescent="0.2">
      <c r="A10" s="200" t="s">
        <v>287</v>
      </c>
      <c r="B10" s="73">
        <f t="shared" si="0"/>
        <v>0.15685358571805755</v>
      </c>
      <c r="C10" s="77"/>
    </row>
    <row r="11" spans="1:16" x14ac:dyDescent="0.2">
      <c r="A11" s="200" t="s">
        <v>288</v>
      </c>
      <c r="B11" s="73">
        <f t="shared" si="0"/>
        <v>1.2896805248085788E-3</v>
      </c>
      <c r="C11" s="77"/>
    </row>
    <row r="12" spans="1:16" x14ac:dyDescent="0.2">
      <c r="A12" s="200" t="s">
        <v>289</v>
      </c>
      <c r="B12" s="73">
        <f t="shared" si="0"/>
        <v>0.31600219347238867</v>
      </c>
      <c r="C12" s="77"/>
    </row>
    <row r="13" spans="1:16" x14ac:dyDescent="0.2">
      <c r="A13" s="200" t="s">
        <v>290</v>
      </c>
      <c r="B13" s="73">
        <f t="shared" si="0"/>
        <v>6.1325832199362267E-2</v>
      </c>
      <c r="C13" s="77"/>
    </row>
    <row r="14" spans="1:16" x14ac:dyDescent="0.2">
      <c r="A14" s="200" t="s">
        <v>320</v>
      </c>
      <c r="B14" s="73">
        <f>SUM(B6:B13)</f>
        <v>1</v>
      </c>
    </row>
    <row r="18" spans="1:3" ht="13.5" customHeight="1" x14ac:dyDescent="0.2"/>
    <row r="19" spans="1:3" hidden="1" x14ac:dyDescent="0.2">
      <c r="A19" s="200" t="s">
        <v>316</v>
      </c>
      <c r="B19" s="202" t="s">
        <v>736</v>
      </c>
    </row>
    <row r="20" spans="1:3" hidden="1" x14ac:dyDescent="0.2">
      <c r="A20" s="200" t="s">
        <v>283</v>
      </c>
      <c r="B20" s="200">
        <v>3451</v>
      </c>
      <c r="C20" s="77"/>
    </row>
    <row r="21" spans="1:3" hidden="1" x14ac:dyDescent="0.2">
      <c r="A21" s="200" t="s">
        <v>284</v>
      </c>
      <c r="B21" s="200">
        <v>30295</v>
      </c>
      <c r="C21" s="77"/>
    </row>
    <row r="22" spans="1:3" hidden="1" x14ac:dyDescent="0.2">
      <c r="A22" s="200" t="s">
        <v>285</v>
      </c>
      <c r="B22" s="200">
        <v>11832</v>
      </c>
      <c r="C22" s="77"/>
    </row>
    <row r="23" spans="1:3" hidden="1" x14ac:dyDescent="0.2">
      <c r="A23" s="200" t="s">
        <v>319</v>
      </c>
      <c r="B23" s="200">
        <v>166</v>
      </c>
      <c r="C23" s="77"/>
    </row>
    <row r="24" spans="1:3" hidden="1" x14ac:dyDescent="0.2">
      <c r="A24" s="200" t="s">
        <v>287</v>
      </c>
      <c r="B24" s="200">
        <v>15446</v>
      </c>
      <c r="C24" s="77"/>
    </row>
    <row r="25" spans="1:3" hidden="1" x14ac:dyDescent="0.2">
      <c r="A25" s="200" t="s">
        <v>288</v>
      </c>
      <c r="B25" s="200">
        <v>127</v>
      </c>
      <c r="C25" s="77"/>
    </row>
    <row r="26" spans="1:3" hidden="1" x14ac:dyDescent="0.2">
      <c r="A26" s="200" t="s">
        <v>289</v>
      </c>
      <c r="B26" s="200">
        <v>31118</v>
      </c>
      <c r="C26" s="77"/>
    </row>
    <row r="27" spans="1:3" hidden="1" x14ac:dyDescent="0.2">
      <c r="A27" s="200" t="s">
        <v>290</v>
      </c>
      <c r="B27" s="200">
        <v>6039</v>
      </c>
      <c r="C27" s="77"/>
    </row>
    <row r="28" spans="1:3" hidden="1" x14ac:dyDescent="0.2">
      <c r="A28" s="81" t="s">
        <v>320</v>
      </c>
      <c r="B28" s="81">
        <f>SUM(B20:B27)</f>
        <v>98474</v>
      </c>
      <c r="C28" s="203"/>
    </row>
    <row r="29" spans="1:3" hidden="1" x14ac:dyDescent="0.2"/>
    <row r="30" spans="1:3" hidden="1" x14ac:dyDescent="0.2"/>
  </sheetData>
  <mergeCells count="2">
    <mergeCell ref="H1:I1"/>
    <mergeCell ref="O1:P1"/>
  </mergeCells>
  <hyperlinks>
    <hyperlink ref="H1:I1" location="Index!A1" display="Regresar al Índice" xr:uid="{00000000-0004-0000-6D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5BD9F-2F86-4F55-8BDA-1A80DF955E78}">
  <sheetPr codeName="Hoja169"/>
  <dimension ref="A1:I19"/>
  <sheetViews>
    <sheetView workbookViewId="0">
      <selection activeCell="C24" sqref="C24"/>
    </sheetView>
  </sheetViews>
  <sheetFormatPr baseColWidth="10" defaultRowHeight="12.75" x14ac:dyDescent="0.2"/>
  <cols>
    <col min="1" max="16384" width="11.42578125" style="3"/>
  </cols>
  <sheetData>
    <row r="1" spans="1:9" ht="15" x14ac:dyDescent="0.25">
      <c r="A1" s="3" t="s">
        <v>1294</v>
      </c>
      <c r="H1" s="570" t="s">
        <v>39</v>
      </c>
      <c r="I1" s="570"/>
    </row>
    <row r="6" spans="1:9" x14ac:dyDescent="0.2">
      <c r="A6" s="170"/>
      <c r="B6" s="170" t="s">
        <v>853</v>
      </c>
      <c r="C6" s="170" t="s">
        <v>839</v>
      </c>
      <c r="D6" s="170"/>
      <c r="E6" s="170"/>
    </row>
    <row r="7" spans="1:9" x14ac:dyDescent="0.2">
      <c r="A7" s="170"/>
      <c r="B7" s="170" t="s">
        <v>858</v>
      </c>
      <c r="C7" s="170" t="s">
        <v>858</v>
      </c>
      <c r="D7" s="170"/>
      <c r="E7" s="170"/>
    </row>
    <row r="8" spans="1:9" x14ac:dyDescent="0.2">
      <c r="A8" s="170" t="s">
        <v>855</v>
      </c>
      <c r="B8" s="336">
        <v>8.759741797939121</v>
      </c>
      <c r="C8" s="121">
        <v>10.083869275559985</v>
      </c>
      <c r="D8" s="331"/>
      <c r="E8" s="332"/>
    </row>
    <row r="9" spans="1:9" x14ac:dyDescent="0.2">
      <c r="A9" s="170" t="s">
        <v>844</v>
      </c>
      <c r="B9" s="336">
        <v>10.685929564842167</v>
      </c>
      <c r="C9" s="121">
        <v>12.806140812314847</v>
      </c>
      <c r="D9" s="331"/>
      <c r="E9" s="332"/>
    </row>
    <row r="10" spans="1:9" x14ac:dyDescent="0.2">
      <c r="A10" s="170" t="s">
        <v>845</v>
      </c>
      <c r="B10" s="336">
        <v>11.956987231560749</v>
      </c>
      <c r="C10" s="121">
        <v>14.672690246516613</v>
      </c>
      <c r="D10" s="331"/>
      <c r="E10" s="332"/>
    </row>
    <row r="11" spans="1:9" x14ac:dyDescent="0.2">
      <c r="A11" s="170" t="s">
        <v>846</v>
      </c>
      <c r="B11" s="336">
        <v>11.144842533861452</v>
      </c>
      <c r="C11" s="121">
        <v>13.975076687116564</v>
      </c>
      <c r="D11" s="331"/>
      <c r="E11" s="332"/>
    </row>
    <row r="12" spans="1:9" x14ac:dyDescent="0.2">
      <c r="A12" s="170" t="s">
        <v>847</v>
      </c>
      <c r="B12" s="336">
        <v>11.099960141650442</v>
      </c>
      <c r="C12" s="121">
        <v>13.521487629287309</v>
      </c>
      <c r="D12" s="331"/>
      <c r="E12" s="332"/>
    </row>
    <row r="13" spans="1:9" x14ac:dyDescent="0.2">
      <c r="A13" s="170" t="s">
        <v>848</v>
      </c>
      <c r="B13" s="336">
        <v>10.975321081387923</v>
      </c>
      <c r="C13" s="121">
        <v>13.997096622689039</v>
      </c>
      <c r="D13" s="331"/>
      <c r="E13" s="332"/>
    </row>
    <row r="14" spans="1:9" x14ac:dyDescent="0.2">
      <c r="A14" s="170" t="s">
        <v>849</v>
      </c>
      <c r="B14" s="336">
        <v>10.31933950121894</v>
      </c>
      <c r="C14" s="121">
        <v>12.595237093448899</v>
      </c>
      <c r="D14" s="331"/>
      <c r="E14" s="332"/>
    </row>
    <row r="15" spans="1:9" x14ac:dyDescent="0.2">
      <c r="A15" s="170" t="s">
        <v>850</v>
      </c>
      <c r="B15" s="336">
        <v>9.0351735173517351</v>
      </c>
      <c r="C15" s="121">
        <v>12.52768512341561</v>
      </c>
      <c r="D15" s="331"/>
      <c r="E15" s="332"/>
    </row>
    <row r="16" spans="1:9" x14ac:dyDescent="0.2">
      <c r="A16" s="170" t="s">
        <v>851</v>
      </c>
      <c r="B16" s="336">
        <v>9.2455296416293624</v>
      </c>
      <c r="C16" s="121">
        <v>10.560513602847699</v>
      </c>
      <c r="D16" s="331"/>
      <c r="E16" s="332"/>
    </row>
    <row r="17" spans="1:5" x14ac:dyDescent="0.2">
      <c r="A17" s="170" t="s">
        <v>856</v>
      </c>
      <c r="B17" s="336">
        <v>6.7735701680793818</v>
      </c>
      <c r="C17" s="121">
        <v>10.583549703264095</v>
      </c>
      <c r="D17" s="331"/>
      <c r="E17" s="332"/>
    </row>
    <row r="18" spans="1:5" x14ac:dyDescent="0.2">
      <c r="A18" s="170" t="s">
        <v>857</v>
      </c>
      <c r="B18" s="336">
        <v>10.32564874</v>
      </c>
      <c r="C18" s="336">
        <v>12.773393130000001</v>
      </c>
      <c r="D18" s="361">
        <f>C18-B18</f>
        <v>2.4477443900000004</v>
      </c>
      <c r="E18" s="337"/>
    </row>
    <row r="19" spans="1:5" x14ac:dyDescent="0.2">
      <c r="A19" s="170"/>
      <c r="B19" s="170"/>
      <c r="C19" s="170"/>
      <c r="D19" s="170"/>
      <c r="E19" s="170"/>
    </row>
  </sheetData>
  <mergeCells count="1">
    <mergeCell ref="H1:I1"/>
  </mergeCells>
  <hyperlinks>
    <hyperlink ref="H1:I1" location="Index!A1" display="Regresar al Índice" xr:uid="{2E88A5B7-27DB-4F2F-ADCE-09E601FF15B7}"/>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5A71E-917F-4377-98AC-765AB72A9B2A}">
  <sheetPr codeName="Hoja117"/>
  <dimension ref="A1:I40"/>
  <sheetViews>
    <sheetView topLeftCell="A4" workbookViewId="0">
      <selection activeCell="A9" sqref="A9"/>
    </sheetView>
  </sheetViews>
  <sheetFormatPr baseColWidth="10" defaultColWidth="9.140625" defaultRowHeight="12.75" x14ac:dyDescent="0.2"/>
  <cols>
    <col min="1" max="1" width="40.7109375" style="2" customWidth="1"/>
    <col min="2" max="3" width="10.7109375" style="2" customWidth="1"/>
    <col min="4" max="4" width="12.140625" style="2" bestFit="1" customWidth="1"/>
    <col min="5" max="5" width="10.7109375" style="2" customWidth="1"/>
    <col min="6" max="6" width="7.5703125" style="2" bestFit="1" customWidth="1"/>
    <col min="7" max="7" width="3.28515625" style="2" bestFit="1" customWidth="1"/>
    <col min="8" max="8" width="3.7109375" style="2" customWidth="1"/>
    <col min="9" max="11" width="9.140625" style="2" customWidth="1"/>
    <col min="12" max="16384" width="9.140625" style="2"/>
  </cols>
  <sheetData>
    <row r="1" spans="1:9" ht="15" x14ac:dyDescent="0.25">
      <c r="A1" t="s">
        <v>1392</v>
      </c>
      <c r="B1" s="2" t="s">
        <v>55</v>
      </c>
      <c r="C1" s="2" t="s">
        <v>55</v>
      </c>
      <c r="D1" s="2" t="s">
        <v>55</v>
      </c>
      <c r="E1" s="2" t="s">
        <v>55</v>
      </c>
      <c r="F1" s="2" t="s">
        <v>55</v>
      </c>
      <c r="G1" s="2" t="s">
        <v>55</v>
      </c>
      <c r="H1" s="568" t="s">
        <v>39</v>
      </c>
      <c r="I1" s="568"/>
    </row>
    <row r="2" spans="1:9" x14ac:dyDescent="0.2">
      <c r="A2" s="2" t="s">
        <v>154</v>
      </c>
      <c r="B2" s="2" t="s">
        <v>55</v>
      </c>
      <c r="C2" s="2" t="s">
        <v>55</v>
      </c>
      <c r="D2" s="2" t="s">
        <v>55</v>
      </c>
      <c r="E2" s="2" t="s">
        <v>55</v>
      </c>
      <c r="F2" s="2" t="s">
        <v>55</v>
      </c>
      <c r="G2" s="2" t="s">
        <v>55</v>
      </c>
      <c r="H2" s="2" t="s">
        <v>55</v>
      </c>
    </row>
    <row r="6" spans="1:9" x14ac:dyDescent="0.2">
      <c r="A6" s="2" t="s">
        <v>652</v>
      </c>
      <c r="B6" s="2" t="s">
        <v>1168</v>
      </c>
      <c r="C6" s="2" t="s">
        <v>684</v>
      </c>
      <c r="D6" s="2" t="s">
        <v>702</v>
      </c>
      <c r="E6" s="2" t="s">
        <v>1151</v>
      </c>
      <c r="F6" s="2" t="s">
        <v>653</v>
      </c>
    </row>
    <row r="7" spans="1:9" x14ac:dyDescent="0.2">
      <c r="A7" s="2" t="s">
        <v>15</v>
      </c>
      <c r="B7" s="12">
        <v>13860</v>
      </c>
      <c r="C7" s="12">
        <v>13652</v>
      </c>
      <c r="D7" s="12">
        <v>13569</v>
      </c>
      <c r="E7" s="12">
        <v>13526</v>
      </c>
      <c r="F7" s="12">
        <v>-43</v>
      </c>
      <c r="G7" s="2">
        <f>_xlfn.RANK.EQ(F7,$F$7:$F$38,0)</f>
        <v>32</v>
      </c>
    </row>
    <row r="8" spans="1:9" x14ac:dyDescent="0.2">
      <c r="A8" s="2" t="s">
        <v>13</v>
      </c>
      <c r="B8" s="12">
        <v>72451</v>
      </c>
      <c r="C8" s="12">
        <v>72960</v>
      </c>
      <c r="D8" s="12">
        <v>72785</v>
      </c>
      <c r="E8" s="12">
        <v>72749</v>
      </c>
      <c r="F8" s="12">
        <v>-36</v>
      </c>
      <c r="G8" s="2">
        <f t="shared" ref="G8:G38" si="0">_xlfn.RANK.EQ(F8,$F$7:$F$38,0)</f>
        <v>31</v>
      </c>
    </row>
    <row r="9" spans="1:9" x14ac:dyDescent="0.2">
      <c r="A9" s="2" t="s">
        <v>20</v>
      </c>
      <c r="B9" s="12">
        <v>69140</v>
      </c>
      <c r="C9" s="12">
        <v>69698</v>
      </c>
      <c r="D9" s="12">
        <v>69706</v>
      </c>
      <c r="E9" s="12">
        <v>69678</v>
      </c>
      <c r="F9" s="12">
        <v>-28</v>
      </c>
      <c r="G9" s="2">
        <f t="shared" si="0"/>
        <v>30</v>
      </c>
    </row>
    <row r="10" spans="1:9" x14ac:dyDescent="0.2">
      <c r="A10" s="2" t="s">
        <v>19</v>
      </c>
      <c r="B10" s="12">
        <v>12822</v>
      </c>
      <c r="C10" s="12">
        <v>12766</v>
      </c>
      <c r="D10" s="12">
        <v>12782</v>
      </c>
      <c r="E10" s="12">
        <v>12776</v>
      </c>
      <c r="F10" s="12">
        <v>-6</v>
      </c>
      <c r="G10" s="2">
        <f t="shared" si="0"/>
        <v>29</v>
      </c>
    </row>
    <row r="11" spans="1:9" x14ac:dyDescent="0.2">
      <c r="A11" s="2" t="s">
        <v>18</v>
      </c>
      <c r="B11" s="12">
        <v>12266</v>
      </c>
      <c r="C11" s="12">
        <v>12099</v>
      </c>
      <c r="D11" s="12">
        <v>12098</v>
      </c>
      <c r="E11" s="12">
        <v>12100</v>
      </c>
      <c r="F11" s="12">
        <v>2</v>
      </c>
      <c r="G11" s="2">
        <f t="shared" si="0"/>
        <v>28</v>
      </c>
    </row>
    <row r="12" spans="1:9" x14ac:dyDescent="0.2">
      <c r="A12" s="2" t="s">
        <v>14</v>
      </c>
      <c r="B12" s="12">
        <v>48624</v>
      </c>
      <c r="C12" s="12">
        <v>47776</v>
      </c>
      <c r="D12" s="12">
        <v>47633</v>
      </c>
      <c r="E12" s="12">
        <v>47646</v>
      </c>
      <c r="F12" s="12">
        <v>13</v>
      </c>
      <c r="G12" s="2">
        <f t="shared" si="0"/>
        <v>27</v>
      </c>
    </row>
    <row r="13" spans="1:9" x14ac:dyDescent="0.2">
      <c r="A13" s="2" t="s">
        <v>30</v>
      </c>
      <c r="B13" s="12">
        <v>5240</v>
      </c>
      <c r="C13" s="12">
        <v>5146</v>
      </c>
      <c r="D13" s="12">
        <v>5151</v>
      </c>
      <c r="E13" s="12">
        <v>5166</v>
      </c>
      <c r="F13" s="12">
        <v>15</v>
      </c>
      <c r="G13" s="2">
        <f t="shared" si="0"/>
        <v>25</v>
      </c>
    </row>
    <row r="14" spans="1:9" x14ac:dyDescent="0.2">
      <c r="A14" s="2" t="s">
        <v>31</v>
      </c>
      <c r="B14" s="12">
        <v>43818</v>
      </c>
      <c r="C14" s="12">
        <v>43019</v>
      </c>
      <c r="D14" s="12">
        <v>42890</v>
      </c>
      <c r="E14" s="12">
        <v>42905</v>
      </c>
      <c r="F14" s="12">
        <v>15</v>
      </c>
      <c r="G14" s="2">
        <f t="shared" si="0"/>
        <v>25</v>
      </c>
    </row>
    <row r="15" spans="1:9" x14ac:dyDescent="0.2">
      <c r="A15" s="2" t="s">
        <v>29</v>
      </c>
      <c r="B15" s="12">
        <v>34305</v>
      </c>
      <c r="C15" s="12">
        <v>33799</v>
      </c>
      <c r="D15" s="12">
        <v>33797</v>
      </c>
      <c r="E15" s="12">
        <v>33816</v>
      </c>
      <c r="F15" s="12">
        <v>19</v>
      </c>
      <c r="G15" s="2">
        <f t="shared" si="0"/>
        <v>24</v>
      </c>
    </row>
    <row r="16" spans="1:9" x14ac:dyDescent="0.2">
      <c r="A16" s="2" t="s">
        <v>11</v>
      </c>
      <c r="B16" s="12">
        <v>10661</v>
      </c>
      <c r="C16" s="12">
        <v>10753</v>
      </c>
      <c r="D16" s="12">
        <v>10722</v>
      </c>
      <c r="E16" s="12">
        <v>10744</v>
      </c>
      <c r="F16" s="12">
        <v>22</v>
      </c>
      <c r="G16" s="2">
        <f t="shared" si="0"/>
        <v>23</v>
      </c>
    </row>
    <row r="17" spans="1:7" x14ac:dyDescent="0.2">
      <c r="A17" s="2" t="s">
        <v>9</v>
      </c>
      <c r="B17" s="12">
        <v>118417</v>
      </c>
      <c r="C17" s="12">
        <v>118117</v>
      </c>
      <c r="D17" s="12">
        <v>117796</v>
      </c>
      <c r="E17" s="12">
        <v>117824</v>
      </c>
      <c r="F17" s="12">
        <v>28</v>
      </c>
      <c r="G17" s="2">
        <f t="shared" si="0"/>
        <v>22</v>
      </c>
    </row>
    <row r="18" spans="1:7" x14ac:dyDescent="0.2">
      <c r="A18" s="2" t="s">
        <v>27</v>
      </c>
      <c r="B18" s="12">
        <v>38010</v>
      </c>
      <c r="C18" s="12">
        <v>37552</v>
      </c>
      <c r="D18" s="12">
        <v>37470</v>
      </c>
      <c r="E18" s="12">
        <v>37502</v>
      </c>
      <c r="F18" s="12">
        <v>32</v>
      </c>
      <c r="G18" s="2">
        <f t="shared" si="0"/>
        <v>21</v>
      </c>
    </row>
    <row r="19" spans="1:7" x14ac:dyDescent="0.2">
      <c r="A19" s="2" t="s">
        <v>16</v>
      </c>
      <c r="B19" s="12">
        <v>15747</v>
      </c>
      <c r="C19" s="12">
        <v>15458</v>
      </c>
      <c r="D19" s="12">
        <v>15405</v>
      </c>
      <c r="E19" s="12">
        <v>15439</v>
      </c>
      <c r="F19" s="12">
        <v>34</v>
      </c>
      <c r="G19" s="2">
        <f t="shared" si="0"/>
        <v>20</v>
      </c>
    </row>
    <row r="20" spans="1:7" x14ac:dyDescent="0.2">
      <c r="A20" s="2" t="s">
        <v>6</v>
      </c>
      <c r="B20" s="12">
        <v>5954</v>
      </c>
      <c r="C20" s="12">
        <v>5807</v>
      </c>
      <c r="D20" s="12">
        <v>5775</v>
      </c>
      <c r="E20" s="12">
        <v>5814</v>
      </c>
      <c r="F20" s="12">
        <v>39</v>
      </c>
      <c r="G20" s="2">
        <f t="shared" si="0"/>
        <v>19</v>
      </c>
    </row>
    <row r="21" spans="1:7" x14ac:dyDescent="0.2">
      <c r="A21" s="2" t="s">
        <v>21</v>
      </c>
      <c r="B21" s="12">
        <v>13991</v>
      </c>
      <c r="C21" s="12">
        <v>13897</v>
      </c>
      <c r="D21" s="12">
        <v>13814</v>
      </c>
      <c r="E21" s="12">
        <v>13855</v>
      </c>
      <c r="F21" s="12">
        <v>41</v>
      </c>
      <c r="G21" s="2">
        <f t="shared" si="0"/>
        <v>18</v>
      </c>
    </row>
    <row r="22" spans="1:7" x14ac:dyDescent="0.2">
      <c r="A22" s="2" t="s">
        <v>3</v>
      </c>
      <c r="B22" s="12">
        <v>16120</v>
      </c>
      <c r="C22" s="12">
        <v>16017</v>
      </c>
      <c r="D22" s="12">
        <v>16040</v>
      </c>
      <c r="E22" s="12">
        <v>16087</v>
      </c>
      <c r="F22" s="12">
        <v>47</v>
      </c>
      <c r="G22" s="2">
        <f t="shared" si="0"/>
        <v>17</v>
      </c>
    </row>
    <row r="23" spans="1:7" x14ac:dyDescent="0.2">
      <c r="A23" s="2" t="s">
        <v>7</v>
      </c>
      <c r="B23" s="12">
        <v>14305</v>
      </c>
      <c r="C23" s="12">
        <v>14324</v>
      </c>
      <c r="D23" s="12">
        <v>14276</v>
      </c>
      <c r="E23" s="12">
        <v>14327</v>
      </c>
      <c r="F23" s="12">
        <v>51</v>
      </c>
      <c r="G23" s="2">
        <f t="shared" si="0"/>
        <v>16</v>
      </c>
    </row>
    <row r="24" spans="1:7" x14ac:dyDescent="0.2">
      <c r="A24" s="2" t="s">
        <v>33</v>
      </c>
      <c r="B24" s="12">
        <v>11934</v>
      </c>
      <c r="C24" s="12">
        <v>11771</v>
      </c>
      <c r="D24" s="12">
        <v>11710</v>
      </c>
      <c r="E24" s="12">
        <v>11770</v>
      </c>
      <c r="F24" s="12">
        <v>60</v>
      </c>
      <c r="G24" s="2">
        <f t="shared" si="0"/>
        <v>15</v>
      </c>
    </row>
    <row r="25" spans="1:7" x14ac:dyDescent="0.2">
      <c r="A25" s="2" t="s">
        <v>25</v>
      </c>
      <c r="B25" s="12">
        <v>23086</v>
      </c>
      <c r="C25" s="12">
        <v>22803</v>
      </c>
      <c r="D25" s="12">
        <v>22812</v>
      </c>
      <c r="E25" s="12">
        <v>22874</v>
      </c>
      <c r="F25" s="12">
        <v>62</v>
      </c>
      <c r="G25" s="2">
        <f t="shared" si="0"/>
        <v>14</v>
      </c>
    </row>
    <row r="26" spans="1:7" x14ac:dyDescent="0.2">
      <c r="A26" s="2" t="s">
        <v>12</v>
      </c>
      <c r="B26" s="12">
        <v>14275</v>
      </c>
      <c r="C26" s="12">
        <v>14267</v>
      </c>
      <c r="D26" s="12">
        <v>14279</v>
      </c>
      <c r="E26" s="12">
        <v>14342</v>
      </c>
      <c r="F26" s="12">
        <v>63</v>
      </c>
      <c r="G26" s="2">
        <f t="shared" si="0"/>
        <v>13</v>
      </c>
    </row>
    <row r="27" spans="1:7" x14ac:dyDescent="0.2">
      <c r="A27" s="2" t="s">
        <v>8</v>
      </c>
      <c r="B27" s="12">
        <v>39935</v>
      </c>
      <c r="C27" s="12">
        <v>39670</v>
      </c>
      <c r="D27" s="12">
        <v>39677</v>
      </c>
      <c r="E27" s="12">
        <v>39752</v>
      </c>
      <c r="F27" s="12">
        <v>75</v>
      </c>
      <c r="G27" s="2">
        <f t="shared" si="0"/>
        <v>12</v>
      </c>
    </row>
    <row r="28" spans="1:7" x14ac:dyDescent="0.2">
      <c r="A28" s="2" t="s">
        <v>22</v>
      </c>
      <c r="B28" s="12">
        <v>33422</v>
      </c>
      <c r="C28" s="12">
        <v>33169</v>
      </c>
      <c r="D28" s="12">
        <v>33009</v>
      </c>
      <c r="E28" s="12">
        <v>33097</v>
      </c>
      <c r="F28" s="12">
        <v>88</v>
      </c>
      <c r="G28" s="2">
        <f t="shared" si="0"/>
        <v>11</v>
      </c>
    </row>
    <row r="29" spans="1:7" x14ac:dyDescent="0.2">
      <c r="A29" s="2" t="s">
        <v>5</v>
      </c>
      <c r="B29" s="12">
        <v>12777</v>
      </c>
      <c r="C29" s="12">
        <v>12767</v>
      </c>
      <c r="D29" s="12">
        <v>12811</v>
      </c>
      <c r="E29" s="12">
        <v>12903</v>
      </c>
      <c r="F29" s="12">
        <v>92</v>
      </c>
      <c r="G29" s="2">
        <f t="shared" si="0"/>
        <v>10</v>
      </c>
    </row>
    <row r="30" spans="1:7" x14ac:dyDescent="0.2">
      <c r="A30" s="2" t="s">
        <v>24</v>
      </c>
      <c r="B30" s="12">
        <v>17259</v>
      </c>
      <c r="C30" s="12">
        <v>16569</v>
      </c>
      <c r="D30" s="12">
        <v>16622</v>
      </c>
      <c r="E30" s="12">
        <v>16718</v>
      </c>
      <c r="F30" s="12">
        <v>96</v>
      </c>
      <c r="G30" s="2">
        <f t="shared" si="0"/>
        <v>9</v>
      </c>
    </row>
    <row r="31" spans="1:7" x14ac:dyDescent="0.2">
      <c r="A31" s="2" t="s">
        <v>26</v>
      </c>
      <c r="B31" s="12">
        <v>40696</v>
      </c>
      <c r="C31" s="12">
        <v>40632</v>
      </c>
      <c r="D31" s="12">
        <v>40656</v>
      </c>
      <c r="E31" s="12">
        <v>40759</v>
      </c>
      <c r="F31" s="12">
        <v>103</v>
      </c>
      <c r="G31" s="2">
        <f t="shared" si="0"/>
        <v>8</v>
      </c>
    </row>
    <row r="32" spans="1:7" x14ac:dyDescent="0.2">
      <c r="A32" s="2" t="s">
        <v>28</v>
      </c>
      <c r="B32" s="12">
        <v>10591</v>
      </c>
      <c r="C32" s="12">
        <v>10735</v>
      </c>
      <c r="D32" s="12">
        <v>10760</v>
      </c>
      <c r="E32" s="12">
        <v>10864</v>
      </c>
      <c r="F32" s="12">
        <v>104</v>
      </c>
      <c r="G32" s="2">
        <f t="shared" si="0"/>
        <v>7</v>
      </c>
    </row>
    <row r="33" spans="1:7" x14ac:dyDescent="0.2">
      <c r="A33" s="2" t="s">
        <v>10</v>
      </c>
      <c r="B33" s="12">
        <v>34477</v>
      </c>
      <c r="C33" s="12">
        <v>34021</v>
      </c>
      <c r="D33" s="12">
        <v>33975</v>
      </c>
      <c r="E33" s="12">
        <v>34085</v>
      </c>
      <c r="F33" s="12">
        <v>110</v>
      </c>
      <c r="G33" s="2">
        <f t="shared" si="0"/>
        <v>6</v>
      </c>
    </row>
    <row r="34" spans="1:7" x14ac:dyDescent="0.2">
      <c r="A34" s="2" t="s">
        <v>23</v>
      </c>
      <c r="B34" s="12">
        <v>25945</v>
      </c>
      <c r="C34" s="12">
        <v>26076</v>
      </c>
      <c r="D34" s="12">
        <v>26010</v>
      </c>
      <c r="E34" s="12">
        <v>26121</v>
      </c>
      <c r="F34" s="12">
        <v>111</v>
      </c>
      <c r="G34" s="2">
        <f t="shared" si="0"/>
        <v>5</v>
      </c>
    </row>
    <row r="35" spans="1:7" x14ac:dyDescent="0.2">
      <c r="A35" s="2" t="s">
        <v>32</v>
      </c>
      <c r="B35" s="12">
        <v>19885</v>
      </c>
      <c r="C35" s="12">
        <v>19413</v>
      </c>
      <c r="D35" s="12">
        <v>19328</v>
      </c>
      <c r="E35" s="12">
        <v>19440</v>
      </c>
      <c r="F35" s="12">
        <v>112</v>
      </c>
      <c r="G35" s="2">
        <f t="shared" si="0"/>
        <v>4</v>
      </c>
    </row>
    <row r="36" spans="1:7" x14ac:dyDescent="0.2">
      <c r="A36" s="2" t="s">
        <v>17</v>
      </c>
      <c r="B36" s="12">
        <v>36186</v>
      </c>
      <c r="C36" s="12">
        <v>36276</v>
      </c>
      <c r="D36" s="12">
        <v>36158</v>
      </c>
      <c r="E36" s="12">
        <v>36276</v>
      </c>
      <c r="F36" s="12">
        <v>118</v>
      </c>
      <c r="G36" s="2">
        <f t="shared" si="0"/>
        <v>3</v>
      </c>
    </row>
    <row r="37" spans="1:7" x14ac:dyDescent="0.2">
      <c r="A37" s="2" t="s">
        <v>4</v>
      </c>
      <c r="B37" s="12">
        <v>41311</v>
      </c>
      <c r="C37" s="12">
        <v>41338</v>
      </c>
      <c r="D37" s="12">
        <v>41313</v>
      </c>
      <c r="E37" s="12">
        <v>41481</v>
      </c>
      <c r="F37" s="12">
        <v>168</v>
      </c>
      <c r="G37" s="2">
        <f t="shared" si="0"/>
        <v>2</v>
      </c>
    </row>
    <row r="38" spans="1:7" x14ac:dyDescent="0.2">
      <c r="A38" s="2" t="s">
        <v>0</v>
      </c>
      <c r="B38" s="12">
        <v>97837</v>
      </c>
      <c r="C38" s="12">
        <v>98067</v>
      </c>
      <c r="D38" s="12">
        <v>98213</v>
      </c>
      <c r="E38" s="12">
        <v>98474</v>
      </c>
      <c r="F38" s="12">
        <v>261</v>
      </c>
      <c r="G38" s="2">
        <f t="shared" si="0"/>
        <v>1</v>
      </c>
    </row>
    <row r="39" spans="1:7" x14ac:dyDescent="0.2">
      <c r="A39" s="2" t="s">
        <v>1</v>
      </c>
      <c r="B39" s="12">
        <v>1005347</v>
      </c>
      <c r="C39" s="12">
        <v>1000414</v>
      </c>
      <c r="D39" s="12">
        <v>999042</v>
      </c>
      <c r="E39" s="12">
        <v>1000910</v>
      </c>
      <c r="F39" s="12">
        <v>1868</v>
      </c>
    </row>
    <row r="40" spans="1:7" x14ac:dyDescent="0.2">
      <c r="F40" s="12"/>
    </row>
  </sheetData>
  <mergeCells count="1">
    <mergeCell ref="H1:I1"/>
  </mergeCells>
  <hyperlinks>
    <hyperlink ref="H1:I1" location="Index!A1" display="Regresar al Índice" xr:uid="{2DB5C551-A76C-43A4-8F6A-317FDE54D9D8}"/>
  </hyperlink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B745D-39CF-4B69-A01C-EB90B856E9C1}">
  <sheetPr codeName="Hoja118"/>
  <dimension ref="A1:I39"/>
  <sheetViews>
    <sheetView workbookViewId="0">
      <selection activeCell="A9" sqref="A9"/>
    </sheetView>
  </sheetViews>
  <sheetFormatPr baseColWidth="10" defaultColWidth="9.140625" defaultRowHeight="12.75" x14ac:dyDescent="0.2"/>
  <cols>
    <col min="1" max="1" width="9.140625" style="2"/>
    <col min="2" max="3" width="10.140625" style="2" bestFit="1" customWidth="1"/>
    <col min="4" max="4" width="9.28515625" style="2" bestFit="1" customWidth="1"/>
    <col min="5" max="5" width="10.140625" style="2" bestFit="1" customWidth="1"/>
    <col min="6" max="6" width="9.28515625" style="2" bestFit="1" customWidth="1"/>
    <col min="7" max="7" width="12" style="2" bestFit="1" customWidth="1"/>
    <col min="8" max="16384" width="9.140625" style="2"/>
  </cols>
  <sheetData>
    <row r="1" spans="1:9" ht="15" x14ac:dyDescent="0.25">
      <c r="A1" t="s">
        <v>1393</v>
      </c>
      <c r="B1" s="2" t="s">
        <v>55</v>
      </c>
      <c r="C1" s="2" t="s">
        <v>55</v>
      </c>
      <c r="D1" s="2" t="s">
        <v>55</v>
      </c>
      <c r="E1" s="2" t="s">
        <v>55</v>
      </c>
      <c r="F1" s="2" t="s">
        <v>55</v>
      </c>
      <c r="G1" s="13"/>
      <c r="H1" s="568" t="s">
        <v>39</v>
      </c>
      <c r="I1" s="568"/>
    </row>
    <row r="2" spans="1:9" x14ac:dyDescent="0.2">
      <c r="A2" s="2" t="s">
        <v>154</v>
      </c>
      <c r="B2" s="2" t="s">
        <v>55</v>
      </c>
      <c r="C2" s="2" t="s">
        <v>55</v>
      </c>
      <c r="D2" s="2" t="s">
        <v>55</v>
      </c>
      <c r="E2" s="2" t="s">
        <v>55</v>
      </c>
      <c r="F2" s="2" t="s">
        <v>55</v>
      </c>
      <c r="G2" s="13"/>
      <c r="H2" s="2" t="s">
        <v>55</v>
      </c>
    </row>
    <row r="3" spans="1:9" x14ac:dyDescent="0.2">
      <c r="G3" s="13"/>
    </row>
    <row r="6" spans="1:9" x14ac:dyDescent="0.2">
      <c r="A6" s="2" t="s">
        <v>652</v>
      </c>
      <c r="B6" s="2" t="s">
        <v>1168</v>
      </c>
      <c r="C6" s="2" t="s">
        <v>684</v>
      </c>
      <c r="D6" s="2" t="s">
        <v>702</v>
      </c>
      <c r="E6" s="2" t="s">
        <v>1151</v>
      </c>
      <c r="F6" s="2" t="s">
        <v>654</v>
      </c>
    </row>
    <row r="7" spans="1:9" x14ac:dyDescent="0.2">
      <c r="A7" s="2" t="s">
        <v>15</v>
      </c>
      <c r="B7" s="12">
        <v>13860</v>
      </c>
      <c r="C7" s="12">
        <v>13652</v>
      </c>
      <c r="D7" s="12">
        <v>13569</v>
      </c>
      <c r="E7" s="12">
        <v>13526</v>
      </c>
      <c r="F7" s="14">
        <v>-3.1689881347188899E-3</v>
      </c>
      <c r="G7" s="2">
        <f>_xlfn.RANK.EQ(F7,$F$7:$F$39,0)</f>
        <v>33</v>
      </c>
    </row>
    <row r="8" spans="1:9" x14ac:dyDescent="0.2">
      <c r="A8" s="2" t="s">
        <v>13</v>
      </c>
      <c r="B8" s="12">
        <v>72451</v>
      </c>
      <c r="C8" s="12">
        <v>72960</v>
      </c>
      <c r="D8" s="12">
        <v>72785</v>
      </c>
      <c r="E8" s="12">
        <v>72749</v>
      </c>
      <c r="F8" s="14">
        <v>-4.9460740537199399E-4</v>
      </c>
      <c r="G8" s="2">
        <f t="shared" ref="G8:G39" si="0">_xlfn.RANK.EQ(F8,$F$7:$F$39,0)</f>
        <v>32</v>
      </c>
    </row>
    <row r="9" spans="1:9" x14ac:dyDescent="0.2">
      <c r="A9" s="2" t="s">
        <v>19</v>
      </c>
      <c r="B9" s="12">
        <v>12822</v>
      </c>
      <c r="C9" s="12">
        <v>12766</v>
      </c>
      <c r="D9" s="12">
        <v>12782</v>
      </c>
      <c r="E9" s="12">
        <v>12776</v>
      </c>
      <c r="F9" s="14">
        <v>-4.6941010796430798E-4</v>
      </c>
      <c r="G9" s="2">
        <f t="shared" si="0"/>
        <v>31</v>
      </c>
    </row>
    <row r="10" spans="1:9" x14ac:dyDescent="0.2">
      <c r="A10" s="2" t="s">
        <v>20</v>
      </c>
      <c r="B10" s="12">
        <v>69140</v>
      </c>
      <c r="C10" s="12">
        <v>69698</v>
      </c>
      <c r="D10" s="12">
        <v>69706</v>
      </c>
      <c r="E10" s="12">
        <v>69678</v>
      </c>
      <c r="F10" s="14">
        <v>-4.0168708576016098E-4</v>
      </c>
      <c r="G10" s="2">
        <f t="shared" si="0"/>
        <v>30</v>
      </c>
    </row>
    <row r="11" spans="1:9" x14ac:dyDescent="0.2">
      <c r="A11" s="2" t="s">
        <v>18</v>
      </c>
      <c r="B11" s="12">
        <v>12266</v>
      </c>
      <c r="C11" s="12">
        <v>12099</v>
      </c>
      <c r="D11" s="12">
        <v>12098</v>
      </c>
      <c r="E11" s="12">
        <v>12100</v>
      </c>
      <c r="F11" s="14">
        <v>1.65316581253183E-4</v>
      </c>
      <c r="G11" s="2">
        <f t="shared" si="0"/>
        <v>29</v>
      </c>
    </row>
    <row r="12" spans="1:9" x14ac:dyDescent="0.2">
      <c r="A12" s="2" t="s">
        <v>9</v>
      </c>
      <c r="B12" s="12">
        <v>118417</v>
      </c>
      <c r="C12" s="12">
        <v>118117</v>
      </c>
      <c r="D12" s="12">
        <v>117796</v>
      </c>
      <c r="E12" s="12">
        <v>117824</v>
      </c>
      <c r="F12" s="14">
        <v>2.3769907297355199E-4</v>
      </c>
      <c r="G12" s="2">
        <f t="shared" si="0"/>
        <v>28</v>
      </c>
    </row>
    <row r="13" spans="1:9" x14ac:dyDescent="0.2">
      <c r="A13" s="2" t="s">
        <v>14</v>
      </c>
      <c r="B13" s="12">
        <v>48624</v>
      </c>
      <c r="C13" s="12">
        <v>47776</v>
      </c>
      <c r="D13" s="12">
        <v>47633</v>
      </c>
      <c r="E13" s="12">
        <v>47646</v>
      </c>
      <c r="F13" s="14">
        <v>2.7292003442980201E-4</v>
      </c>
      <c r="G13" s="2">
        <f t="shared" si="0"/>
        <v>27</v>
      </c>
    </row>
    <row r="14" spans="1:9" x14ac:dyDescent="0.2">
      <c r="A14" s="2" t="s">
        <v>31</v>
      </c>
      <c r="B14" s="12">
        <v>43818</v>
      </c>
      <c r="C14" s="12">
        <v>43019</v>
      </c>
      <c r="D14" s="12">
        <v>42890</v>
      </c>
      <c r="E14" s="12">
        <v>42905</v>
      </c>
      <c r="F14" s="14">
        <v>3.49731872231196E-4</v>
      </c>
      <c r="G14" s="2">
        <f t="shared" si="0"/>
        <v>26</v>
      </c>
    </row>
    <row r="15" spans="1:9" x14ac:dyDescent="0.2">
      <c r="A15" s="2" t="s">
        <v>29</v>
      </c>
      <c r="B15" s="12">
        <v>34305</v>
      </c>
      <c r="C15" s="12">
        <v>33799</v>
      </c>
      <c r="D15" s="12">
        <v>33797</v>
      </c>
      <c r="E15" s="12">
        <v>33816</v>
      </c>
      <c r="F15" s="14">
        <v>5.6218007515451696E-4</v>
      </c>
      <c r="G15" s="2">
        <f t="shared" si="0"/>
        <v>25</v>
      </c>
    </row>
    <row r="16" spans="1:9" x14ac:dyDescent="0.2">
      <c r="A16" s="2" t="s">
        <v>27</v>
      </c>
      <c r="B16" s="12">
        <v>38010</v>
      </c>
      <c r="C16" s="12">
        <v>37552</v>
      </c>
      <c r="D16" s="12">
        <v>37470</v>
      </c>
      <c r="E16" s="12">
        <v>37502</v>
      </c>
      <c r="F16" s="14">
        <v>8.5401654657069103E-4</v>
      </c>
      <c r="G16" s="2">
        <f t="shared" si="0"/>
        <v>24</v>
      </c>
    </row>
    <row r="17" spans="1:7" x14ac:dyDescent="0.2">
      <c r="A17" s="2" t="s">
        <v>1</v>
      </c>
      <c r="B17" s="12">
        <v>1005347</v>
      </c>
      <c r="C17" s="12">
        <v>1000414</v>
      </c>
      <c r="D17" s="12">
        <v>999042</v>
      </c>
      <c r="E17" s="12">
        <v>1000910</v>
      </c>
      <c r="F17" s="14">
        <v>1.8697912600271799E-3</v>
      </c>
      <c r="G17" s="2">
        <f t="shared" si="0"/>
        <v>23</v>
      </c>
    </row>
    <row r="18" spans="1:7" x14ac:dyDescent="0.2">
      <c r="A18" s="2" t="s">
        <v>8</v>
      </c>
      <c r="B18" s="12">
        <v>39935</v>
      </c>
      <c r="C18" s="12">
        <v>39670</v>
      </c>
      <c r="D18" s="12">
        <v>39677</v>
      </c>
      <c r="E18" s="12">
        <v>39752</v>
      </c>
      <c r="F18" s="14">
        <v>1.89026388083779E-3</v>
      </c>
      <c r="G18" s="2">
        <f t="shared" si="0"/>
        <v>22</v>
      </c>
    </row>
    <row r="19" spans="1:7" x14ac:dyDescent="0.2">
      <c r="A19" s="2" t="s">
        <v>11</v>
      </c>
      <c r="B19" s="12">
        <v>10661</v>
      </c>
      <c r="C19" s="12">
        <v>10753</v>
      </c>
      <c r="D19" s="12">
        <v>10722</v>
      </c>
      <c r="E19" s="12">
        <v>10744</v>
      </c>
      <c r="F19" s="14">
        <v>2.0518559970155201E-3</v>
      </c>
      <c r="G19" s="2">
        <f t="shared" si="0"/>
        <v>21</v>
      </c>
    </row>
    <row r="20" spans="1:7" x14ac:dyDescent="0.2">
      <c r="A20" s="2" t="s">
        <v>16</v>
      </c>
      <c r="B20" s="12">
        <v>15747</v>
      </c>
      <c r="C20" s="12">
        <v>15458</v>
      </c>
      <c r="D20" s="12">
        <v>15405</v>
      </c>
      <c r="E20" s="12">
        <v>15439</v>
      </c>
      <c r="F20" s="14">
        <v>2.2070756247971599E-3</v>
      </c>
      <c r="G20" s="2">
        <f t="shared" si="0"/>
        <v>20</v>
      </c>
    </row>
    <row r="21" spans="1:7" x14ac:dyDescent="0.2">
      <c r="A21" s="2" t="s">
        <v>26</v>
      </c>
      <c r="B21" s="12">
        <v>40696</v>
      </c>
      <c r="C21" s="12">
        <v>40632</v>
      </c>
      <c r="D21" s="12">
        <v>40656</v>
      </c>
      <c r="E21" s="12">
        <v>40759</v>
      </c>
      <c r="F21" s="14">
        <v>2.53345139708783E-3</v>
      </c>
      <c r="G21" s="2">
        <f t="shared" si="0"/>
        <v>19</v>
      </c>
    </row>
    <row r="22" spans="1:7" x14ac:dyDescent="0.2">
      <c r="A22" s="2" t="s">
        <v>0</v>
      </c>
      <c r="B22" s="12">
        <v>97837</v>
      </c>
      <c r="C22" s="12">
        <v>98067</v>
      </c>
      <c r="D22" s="12">
        <v>98213</v>
      </c>
      <c r="E22" s="12">
        <v>98474</v>
      </c>
      <c r="F22" s="14">
        <v>2.6574893344057898E-3</v>
      </c>
      <c r="G22" s="2">
        <f t="shared" si="0"/>
        <v>18</v>
      </c>
    </row>
    <row r="23" spans="1:7" x14ac:dyDescent="0.2">
      <c r="A23" s="2" t="s">
        <v>22</v>
      </c>
      <c r="B23" s="12">
        <v>33422</v>
      </c>
      <c r="C23" s="12">
        <v>33169</v>
      </c>
      <c r="D23" s="12">
        <v>33009</v>
      </c>
      <c r="E23" s="12">
        <v>33097</v>
      </c>
      <c r="F23" s="14">
        <v>2.6659395922323799E-3</v>
      </c>
      <c r="G23" s="2">
        <f t="shared" si="0"/>
        <v>17</v>
      </c>
    </row>
    <row r="24" spans="1:7" x14ac:dyDescent="0.2">
      <c r="A24" s="2" t="s">
        <v>25</v>
      </c>
      <c r="B24" s="12">
        <v>23086</v>
      </c>
      <c r="C24" s="12">
        <v>22803</v>
      </c>
      <c r="D24" s="12">
        <v>22812</v>
      </c>
      <c r="E24" s="12">
        <v>22874</v>
      </c>
      <c r="F24" s="14">
        <v>2.7178677888830501E-3</v>
      </c>
      <c r="G24" s="2">
        <f t="shared" si="0"/>
        <v>16</v>
      </c>
    </row>
    <row r="25" spans="1:7" x14ac:dyDescent="0.2">
      <c r="A25" s="2" t="s">
        <v>30</v>
      </c>
      <c r="B25" s="12">
        <v>5240</v>
      </c>
      <c r="C25" s="12">
        <v>5146</v>
      </c>
      <c r="D25" s="12">
        <v>5151</v>
      </c>
      <c r="E25" s="12">
        <v>5166</v>
      </c>
      <c r="F25" s="14">
        <v>2.9120559114734798E-3</v>
      </c>
      <c r="G25" s="2">
        <f t="shared" si="0"/>
        <v>15</v>
      </c>
    </row>
    <row r="26" spans="1:7" x14ac:dyDescent="0.2">
      <c r="A26" s="2" t="s">
        <v>3</v>
      </c>
      <c r="B26" s="12">
        <v>16120</v>
      </c>
      <c r="C26" s="12">
        <v>16017</v>
      </c>
      <c r="D26" s="12">
        <v>16040</v>
      </c>
      <c r="E26" s="12">
        <v>16087</v>
      </c>
      <c r="F26" s="14">
        <v>2.93017456359101E-3</v>
      </c>
      <c r="G26" s="2">
        <f t="shared" si="0"/>
        <v>14</v>
      </c>
    </row>
    <row r="27" spans="1:7" x14ac:dyDescent="0.2">
      <c r="A27" s="2" t="s">
        <v>21</v>
      </c>
      <c r="B27" s="12">
        <v>13991</v>
      </c>
      <c r="C27" s="12">
        <v>13897</v>
      </c>
      <c r="D27" s="12">
        <v>13814</v>
      </c>
      <c r="E27" s="12">
        <v>13855</v>
      </c>
      <c r="F27" s="14">
        <v>2.9680034747356899E-3</v>
      </c>
      <c r="G27" s="2">
        <f t="shared" si="0"/>
        <v>13</v>
      </c>
    </row>
    <row r="28" spans="1:7" x14ac:dyDescent="0.2">
      <c r="A28" s="2" t="s">
        <v>10</v>
      </c>
      <c r="B28" s="12">
        <v>34477</v>
      </c>
      <c r="C28" s="12">
        <v>34021</v>
      </c>
      <c r="D28" s="12">
        <v>33975</v>
      </c>
      <c r="E28" s="12">
        <v>34085</v>
      </c>
      <c r="F28" s="14">
        <v>3.2376747608535701E-3</v>
      </c>
      <c r="G28" s="2">
        <f t="shared" si="0"/>
        <v>12</v>
      </c>
    </row>
    <row r="29" spans="1:7" x14ac:dyDescent="0.2">
      <c r="A29" s="2" t="s">
        <v>17</v>
      </c>
      <c r="B29" s="12">
        <v>36186</v>
      </c>
      <c r="C29" s="12">
        <v>36276</v>
      </c>
      <c r="D29" s="12">
        <v>36158</v>
      </c>
      <c r="E29" s="12">
        <v>36276</v>
      </c>
      <c r="F29" s="14">
        <v>3.2634548371037698E-3</v>
      </c>
      <c r="G29" s="2">
        <f t="shared" si="0"/>
        <v>11</v>
      </c>
    </row>
    <row r="30" spans="1:7" x14ac:dyDescent="0.2">
      <c r="A30" s="2" t="s">
        <v>7</v>
      </c>
      <c r="B30" s="12">
        <v>14305</v>
      </c>
      <c r="C30" s="12">
        <v>14324</v>
      </c>
      <c r="D30" s="12">
        <v>14276</v>
      </c>
      <c r="E30" s="12">
        <v>14327</v>
      </c>
      <c r="F30" s="14">
        <v>3.5724292518912698E-3</v>
      </c>
      <c r="G30" s="2">
        <f t="shared" si="0"/>
        <v>10</v>
      </c>
    </row>
    <row r="31" spans="1:7" x14ac:dyDescent="0.2">
      <c r="A31" s="2" t="s">
        <v>4</v>
      </c>
      <c r="B31" s="12">
        <v>41311</v>
      </c>
      <c r="C31" s="12">
        <v>41338</v>
      </c>
      <c r="D31" s="12">
        <v>41313</v>
      </c>
      <c r="E31" s="12">
        <v>41481</v>
      </c>
      <c r="F31" s="14">
        <v>4.0665165928399603E-3</v>
      </c>
      <c r="G31" s="2">
        <f t="shared" si="0"/>
        <v>9</v>
      </c>
    </row>
    <row r="32" spans="1:7" x14ac:dyDescent="0.2">
      <c r="A32" s="2" t="s">
        <v>23</v>
      </c>
      <c r="B32" s="12">
        <v>25945</v>
      </c>
      <c r="C32" s="12">
        <v>26076</v>
      </c>
      <c r="D32" s="12">
        <v>26010</v>
      </c>
      <c r="E32" s="12">
        <v>26121</v>
      </c>
      <c r="F32" s="14">
        <v>4.2675893886967601E-3</v>
      </c>
      <c r="G32" s="2">
        <f t="shared" si="0"/>
        <v>8</v>
      </c>
    </row>
    <row r="33" spans="1:7" x14ac:dyDescent="0.2">
      <c r="A33" s="2" t="s">
        <v>12</v>
      </c>
      <c r="B33" s="12">
        <v>14275</v>
      </c>
      <c r="C33" s="12">
        <v>14267</v>
      </c>
      <c r="D33" s="12">
        <v>14279</v>
      </c>
      <c r="E33" s="12">
        <v>14342</v>
      </c>
      <c r="F33" s="14">
        <v>4.41207367462715E-3</v>
      </c>
      <c r="G33" s="2">
        <f t="shared" si="0"/>
        <v>7</v>
      </c>
    </row>
    <row r="34" spans="1:7" x14ac:dyDescent="0.2">
      <c r="A34" s="2" t="s">
        <v>33</v>
      </c>
      <c r="B34" s="12">
        <v>11934</v>
      </c>
      <c r="C34" s="12">
        <v>11771</v>
      </c>
      <c r="D34" s="12">
        <v>11710</v>
      </c>
      <c r="E34" s="12">
        <v>11770</v>
      </c>
      <c r="F34" s="14">
        <v>5.1238257899231003E-3</v>
      </c>
      <c r="G34" s="2">
        <f t="shared" si="0"/>
        <v>6</v>
      </c>
    </row>
    <row r="35" spans="1:7" x14ac:dyDescent="0.2">
      <c r="A35" s="2" t="s">
        <v>24</v>
      </c>
      <c r="B35" s="12">
        <v>17259</v>
      </c>
      <c r="C35" s="12">
        <v>16569</v>
      </c>
      <c r="D35" s="12">
        <v>16622</v>
      </c>
      <c r="E35" s="12">
        <v>16718</v>
      </c>
      <c r="F35" s="14">
        <v>5.7754782817951399E-3</v>
      </c>
      <c r="G35" s="2">
        <f t="shared" si="0"/>
        <v>5</v>
      </c>
    </row>
    <row r="36" spans="1:7" x14ac:dyDescent="0.2">
      <c r="A36" s="2" t="s">
        <v>32</v>
      </c>
      <c r="B36" s="12">
        <v>19885</v>
      </c>
      <c r="C36" s="12">
        <v>19413</v>
      </c>
      <c r="D36" s="12">
        <v>19328</v>
      </c>
      <c r="E36" s="12">
        <v>19440</v>
      </c>
      <c r="F36" s="14">
        <v>5.7947019867550199E-3</v>
      </c>
      <c r="G36" s="2">
        <f t="shared" si="0"/>
        <v>4</v>
      </c>
    </row>
    <row r="37" spans="1:7" x14ac:dyDescent="0.2">
      <c r="A37" s="2" t="s">
        <v>6</v>
      </c>
      <c r="B37" s="12">
        <v>5954</v>
      </c>
      <c r="C37" s="12">
        <v>5807</v>
      </c>
      <c r="D37" s="12">
        <v>5775</v>
      </c>
      <c r="E37" s="12">
        <v>5814</v>
      </c>
      <c r="F37" s="14">
        <v>6.7532467532467298E-3</v>
      </c>
      <c r="G37" s="2">
        <f t="shared" si="0"/>
        <v>3</v>
      </c>
    </row>
    <row r="38" spans="1:7" x14ac:dyDescent="0.2">
      <c r="A38" s="2" t="s">
        <v>5</v>
      </c>
      <c r="B38" s="12">
        <v>12777</v>
      </c>
      <c r="C38" s="12">
        <v>12767</v>
      </c>
      <c r="D38" s="12">
        <v>12811</v>
      </c>
      <c r="E38" s="12">
        <v>12903</v>
      </c>
      <c r="F38" s="14">
        <v>7.1813285457809099E-3</v>
      </c>
      <c r="G38" s="2">
        <f t="shared" si="0"/>
        <v>2</v>
      </c>
    </row>
    <row r="39" spans="1:7" x14ac:dyDescent="0.2">
      <c r="A39" s="2" t="s">
        <v>28</v>
      </c>
      <c r="B39" s="12">
        <v>10591</v>
      </c>
      <c r="C39" s="12">
        <v>10735</v>
      </c>
      <c r="D39" s="12">
        <v>10760</v>
      </c>
      <c r="E39" s="12">
        <v>10864</v>
      </c>
      <c r="F39" s="14">
        <v>9.6654275092937798E-3</v>
      </c>
      <c r="G39" s="2">
        <f t="shared" si="0"/>
        <v>1</v>
      </c>
    </row>
  </sheetData>
  <mergeCells count="1">
    <mergeCell ref="H1:I1"/>
  </mergeCells>
  <hyperlinks>
    <hyperlink ref="H1:I1" location="Index!A1" display="Regresar al Índice" xr:uid="{A3BD798E-7455-4C9D-A46C-D5A6BAADFFFC}"/>
  </hyperlink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5B767-83F2-4203-BA8E-C02D947230A9}">
  <sheetPr codeName="Hoja119"/>
  <dimension ref="A1:I39"/>
  <sheetViews>
    <sheetView workbookViewId="0">
      <selection activeCell="A9" sqref="A9"/>
    </sheetView>
  </sheetViews>
  <sheetFormatPr baseColWidth="10" defaultColWidth="9.140625" defaultRowHeight="12.75" x14ac:dyDescent="0.2"/>
  <cols>
    <col min="1" max="1" width="40.7109375" style="2" customWidth="1"/>
    <col min="2" max="5" width="10.7109375" style="2" customWidth="1"/>
    <col min="6" max="6" width="6.85546875" style="2" bestFit="1" customWidth="1"/>
    <col min="7" max="7" width="5.7109375" style="2" bestFit="1" customWidth="1"/>
    <col min="8" max="8" width="3.7109375" style="2" customWidth="1"/>
    <col min="9" max="11" width="9.140625" style="2" customWidth="1"/>
    <col min="12" max="16384" width="9.140625" style="2"/>
  </cols>
  <sheetData>
    <row r="1" spans="1:9" ht="15" x14ac:dyDescent="0.25">
      <c r="A1" t="s">
        <v>1394</v>
      </c>
      <c r="B1" s="2" t="s">
        <v>55</v>
      </c>
      <c r="C1" s="2" t="s">
        <v>55</v>
      </c>
      <c r="D1" s="2" t="s">
        <v>55</v>
      </c>
      <c r="E1" s="2" t="s">
        <v>55</v>
      </c>
      <c r="F1" s="2" t="s">
        <v>55</v>
      </c>
      <c r="G1" s="2" t="s">
        <v>55</v>
      </c>
      <c r="H1" s="568" t="s">
        <v>39</v>
      </c>
      <c r="I1" s="568"/>
    </row>
    <row r="2" spans="1:9" x14ac:dyDescent="0.2">
      <c r="A2" s="2" t="s">
        <v>154</v>
      </c>
      <c r="B2" s="2" t="s">
        <v>55</v>
      </c>
      <c r="C2" s="2" t="s">
        <v>55</v>
      </c>
      <c r="D2" s="2" t="s">
        <v>55</v>
      </c>
      <c r="E2" s="2" t="s">
        <v>55</v>
      </c>
      <c r="F2" s="2" t="s">
        <v>55</v>
      </c>
      <c r="G2" s="2" t="s">
        <v>55</v>
      </c>
      <c r="H2" s="2" t="s">
        <v>55</v>
      </c>
    </row>
    <row r="6" spans="1:9" x14ac:dyDescent="0.2">
      <c r="A6" s="2" t="s">
        <v>652</v>
      </c>
      <c r="B6" s="2" t="s">
        <v>1168</v>
      </c>
      <c r="C6" s="2" t="s">
        <v>684</v>
      </c>
      <c r="D6" s="2" t="s">
        <v>702</v>
      </c>
      <c r="E6" s="2" t="s">
        <v>1151</v>
      </c>
      <c r="F6" s="2" t="s">
        <v>655</v>
      </c>
    </row>
    <row r="7" spans="1:9" x14ac:dyDescent="0.2">
      <c r="A7" s="2" t="s">
        <v>1</v>
      </c>
      <c r="B7" s="12">
        <v>1005347</v>
      </c>
      <c r="C7" s="12">
        <v>1000414</v>
      </c>
      <c r="D7" s="12">
        <v>999042</v>
      </c>
      <c r="E7" s="12">
        <v>1000910</v>
      </c>
      <c r="F7" s="12">
        <v>-4437</v>
      </c>
      <c r="G7" s="2">
        <f t="shared" ref="G7:G39" si="0">_xlfn.RANK.EQ(F7,$F$7:$F$38,0)</f>
        <v>32</v>
      </c>
    </row>
    <row r="8" spans="1:9" x14ac:dyDescent="0.2">
      <c r="A8" s="2" t="s">
        <v>14</v>
      </c>
      <c r="B8" s="12">
        <v>48624</v>
      </c>
      <c r="C8" s="12">
        <v>47776</v>
      </c>
      <c r="D8" s="12">
        <v>47633</v>
      </c>
      <c r="E8" s="12">
        <v>47646</v>
      </c>
      <c r="F8" s="12">
        <v>-978</v>
      </c>
      <c r="G8" s="2">
        <f t="shared" si="0"/>
        <v>31</v>
      </c>
    </row>
    <row r="9" spans="1:9" x14ac:dyDescent="0.2">
      <c r="A9" s="2" t="s">
        <v>31</v>
      </c>
      <c r="B9" s="12">
        <v>43818</v>
      </c>
      <c r="C9" s="12">
        <v>43019</v>
      </c>
      <c r="D9" s="12">
        <v>42890</v>
      </c>
      <c r="E9" s="12">
        <v>42905</v>
      </c>
      <c r="F9" s="12">
        <v>-913</v>
      </c>
      <c r="G9" s="2">
        <f t="shared" si="0"/>
        <v>30</v>
      </c>
    </row>
    <row r="10" spans="1:9" x14ac:dyDescent="0.2">
      <c r="A10" s="2" t="s">
        <v>9</v>
      </c>
      <c r="B10" s="12">
        <v>118417</v>
      </c>
      <c r="C10" s="12">
        <v>118117</v>
      </c>
      <c r="D10" s="12">
        <v>117796</v>
      </c>
      <c r="E10" s="12">
        <v>117824</v>
      </c>
      <c r="F10" s="12">
        <v>-593</v>
      </c>
      <c r="G10" s="2">
        <f t="shared" si="0"/>
        <v>29</v>
      </c>
    </row>
    <row r="11" spans="1:9" x14ac:dyDescent="0.2">
      <c r="A11" s="2" t="s">
        <v>24</v>
      </c>
      <c r="B11" s="12">
        <v>17259</v>
      </c>
      <c r="C11" s="12">
        <v>16569</v>
      </c>
      <c r="D11" s="12">
        <v>16622</v>
      </c>
      <c r="E11" s="12">
        <v>16718</v>
      </c>
      <c r="F11" s="12">
        <v>-541</v>
      </c>
      <c r="G11" s="2">
        <f t="shared" si="0"/>
        <v>28</v>
      </c>
    </row>
    <row r="12" spans="1:9" x14ac:dyDescent="0.2">
      <c r="A12" s="2" t="s">
        <v>27</v>
      </c>
      <c r="B12" s="12">
        <v>38010</v>
      </c>
      <c r="C12" s="12">
        <v>37552</v>
      </c>
      <c r="D12" s="12">
        <v>37470</v>
      </c>
      <c r="E12" s="12">
        <v>37502</v>
      </c>
      <c r="F12" s="12">
        <v>-508</v>
      </c>
      <c r="G12" s="2">
        <f t="shared" si="0"/>
        <v>27</v>
      </c>
    </row>
    <row r="13" spans="1:9" x14ac:dyDescent="0.2">
      <c r="A13" s="2" t="s">
        <v>29</v>
      </c>
      <c r="B13" s="12">
        <v>34305</v>
      </c>
      <c r="C13" s="12">
        <v>33799</v>
      </c>
      <c r="D13" s="12">
        <v>33797</v>
      </c>
      <c r="E13" s="12">
        <v>33816</v>
      </c>
      <c r="F13" s="12">
        <v>-489</v>
      </c>
      <c r="G13" s="2">
        <f t="shared" si="0"/>
        <v>26</v>
      </c>
    </row>
    <row r="14" spans="1:9" x14ac:dyDescent="0.2">
      <c r="A14" s="2" t="s">
        <v>32</v>
      </c>
      <c r="B14" s="12">
        <v>19885</v>
      </c>
      <c r="C14" s="12">
        <v>19413</v>
      </c>
      <c r="D14" s="12">
        <v>19328</v>
      </c>
      <c r="E14" s="12">
        <v>19440</v>
      </c>
      <c r="F14" s="12">
        <v>-445</v>
      </c>
      <c r="G14" s="2">
        <f t="shared" si="0"/>
        <v>25</v>
      </c>
    </row>
    <row r="15" spans="1:9" x14ac:dyDescent="0.2">
      <c r="A15" s="2" t="s">
        <v>10</v>
      </c>
      <c r="B15" s="12">
        <v>34477</v>
      </c>
      <c r="C15" s="12">
        <v>34021</v>
      </c>
      <c r="D15" s="12">
        <v>33975</v>
      </c>
      <c r="E15" s="12">
        <v>34085</v>
      </c>
      <c r="F15" s="12">
        <v>-392</v>
      </c>
      <c r="G15" s="2">
        <f t="shared" si="0"/>
        <v>24</v>
      </c>
    </row>
    <row r="16" spans="1:9" x14ac:dyDescent="0.2">
      <c r="A16" s="2" t="s">
        <v>15</v>
      </c>
      <c r="B16" s="12">
        <v>13860</v>
      </c>
      <c r="C16" s="12">
        <v>13652</v>
      </c>
      <c r="D16" s="12">
        <v>13569</v>
      </c>
      <c r="E16" s="12">
        <v>13526</v>
      </c>
      <c r="F16" s="12">
        <v>-334</v>
      </c>
      <c r="G16" s="2">
        <f t="shared" si="0"/>
        <v>23</v>
      </c>
    </row>
    <row r="17" spans="1:7" x14ac:dyDescent="0.2">
      <c r="A17" s="2" t="s">
        <v>22</v>
      </c>
      <c r="B17" s="12">
        <v>33422</v>
      </c>
      <c r="C17" s="12">
        <v>33169</v>
      </c>
      <c r="D17" s="12">
        <v>33009</v>
      </c>
      <c r="E17" s="12">
        <v>33097</v>
      </c>
      <c r="F17" s="12">
        <v>-325</v>
      </c>
      <c r="G17" s="2">
        <f t="shared" si="0"/>
        <v>22</v>
      </c>
    </row>
    <row r="18" spans="1:7" x14ac:dyDescent="0.2">
      <c r="A18" s="2" t="s">
        <v>16</v>
      </c>
      <c r="B18" s="12">
        <v>15747</v>
      </c>
      <c r="C18" s="12">
        <v>15458</v>
      </c>
      <c r="D18" s="12">
        <v>15405</v>
      </c>
      <c r="E18" s="12">
        <v>15439</v>
      </c>
      <c r="F18" s="12">
        <v>-308</v>
      </c>
      <c r="G18" s="2">
        <f t="shared" si="0"/>
        <v>21</v>
      </c>
    </row>
    <row r="19" spans="1:7" x14ac:dyDescent="0.2">
      <c r="A19" s="2" t="s">
        <v>25</v>
      </c>
      <c r="B19" s="12">
        <v>23086</v>
      </c>
      <c r="C19" s="12">
        <v>22803</v>
      </c>
      <c r="D19" s="12">
        <v>22812</v>
      </c>
      <c r="E19" s="12">
        <v>22874</v>
      </c>
      <c r="F19" s="12">
        <v>-212</v>
      </c>
      <c r="G19" s="2">
        <f t="shared" si="0"/>
        <v>20</v>
      </c>
    </row>
    <row r="20" spans="1:7" x14ac:dyDescent="0.2">
      <c r="A20" s="2" t="s">
        <v>8</v>
      </c>
      <c r="B20" s="12">
        <v>39935</v>
      </c>
      <c r="C20" s="12">
        <v>39670</v>
      </c>
      <c r="D20" s="12">
        <v>39677</v>
      </c>
      <c r="E20" s="12">
        <v>39752</v>
      </c>
      <c r="F20" s="12">
        <v>-183</v>
      </c>
      <c r="G20" s="2">
        <f t="shared" si="0"/>
        <v>19</v>
      </c>
    </row>
    <row r="21" spans="1:7" x14ac:dyDescent="0.2">
      <c r="A21" s="2" t="s">
        <v>18</v>
      </c>
      <c r="B21" s="12">
        <v>12266</v>
      </c>
      <c r="C21" s="12">
        <v>12099</v>
      </c>
      <c r="D21" s="12">
        <v>12098</v>
      </c>
      <c r="E21" s="12">
        <v>12100</v>
      </c>
      <c r="F21" s="12">
        <v>-166</v>
      </c>
      <c r="G21" s="2">
        <f t="shared" si="0"/>
        <v>18</v>
      </c>
    </row>
    <row r="22" spans="1:7" x14ac:dyDescent="0.2">
      <c r="A22" s="2" t="s">
        <v>33</v>
      </c>
      <c r="B22" s="12">
        <v>11934</v>
      </c>
      <c r="C22" s="12">
        <v>11771</v>
      </c>
      <c r="D22" s="12">
        <v>11710</v>
      </c>
      <c r="E22" s="12">
        <v>11770</v>
      </c>
      <c r="F22" s="12">
        <v>-164</v>
      </c>
      <c r="G22" s="2">
        <f t="shared" si="0"/>
        <v>17</v>
      </c>
    </row>
    <row r="23" spans="1:7" x14ac:dyDescent="0.2">
      <c r="A23" s="2" t="s">
        <v>6</v>
      </c>
      <c r="B23" s="12">
        <v>5954</v>
      </c>
      <c r="C23" s="12">
        <v>5807</v>
      </c>
      <c r="D23" s="12">
        <v>5775</v>
      </c>
      <c r="E23" s="12">
        <v>5814</v>
      </c>
      <c r="F23" s="12">
        <v>-140</v>
      </c>
      <c r="G23" s="2">
        <f t="shared" si="0"/>
        <v>16</v>
      </c>
    </row>
    <row r="24" spans="1:7" x14ac:dyDescent="0.2">
      <c r="A24" s="2" t="s">
        <v>21</v>
      </c>
      <c r="B24" s="12">
        <v>13991</v>
      </c>
      <c r="C24" s="12">
        <v>13897</v>
      </c>
      <c r="D24" s="12">
        <v>13814</v>
      </c>
      <c r="E24" s="12">
        <v>13855</v>
      </c>
      <c r="F24" s="12">
        <v>-136</v>
      </c>
      <c r="G24" s="2">
        <f t="shared" si="0"/>
        <v>15</v>
      </c>
    </row>
    <row r="25" spans="1:7" x14ac:dyDescent="0.2">
      <c r="A25" s="2" t="s">
        <v>30</v>
      </c>
      <c r="B25" s="12">
        <v>5240</v>
      </c>
      <c r="C25" s="12">
        <v>5146</v>
      </c>
      <c r="D25" s="12">
        <v>5151</v>
      </c>
      <c r="E25" s="12">
        <v>5166</v>
      </c>
      <c r="F25" s="12">
        <v>-74</v>
      </c>
      <c r="G25" s="2">
        <f t="shared" si="0"/>
        <v>14</v>
      </c>
    </row>
    <row r="26" spans="1:7" x14ac:dyDescent="0.2">
      <c r="A26" s="2" t="s">
        <v>19</v>
      </c>
      <c r="B26" s="12">
        <v>12822</v>
      </c>
      <c r="C26" s="12">
        <v>12766</v>
      </c>
      <c r="D26" s="12">
        <v>12782</v>
      </c>
      <c r="E26" s="12">
        <v>12776</v>
      </c>
      <c r="F26" s="12">
        <v>-46</v>
      </c>
      <c r="G26" s="2">
        <f t="shared" si="0"/>
        <v>13</v>
      </c>
    </row>
    <row r="27" spans="1:7" x14ac:dyDescent="0.2">
      <c r="A27" s="2" t="s">
        <v>3</v>
      </c>
      <c r="B27" s="12">
        <v>16120</v>
      </c>
      <c r="C27" s="12">
        <v>16017</v>
      </c>
      <c r="D27" s="12">
        <v>16040</v>
      </c>
      <c r="E27" s="12">
        <v>16087</v>
      </c>
      <c r="F27" s="12">
        <v>-33</v>
      </c>
      <c r="G27" s="2">
        <f t="shared" si="0"/>
        <v>12</v>
      </c>
    </row>
    <row r="28" spans="1:7" x14ac:dyDescent="0.2">
      <c r="A28" s="2" t="s">
        <v>7</v>
      </c>
      <c r="B28" s="12">
        <v>14305</v>
      </c>
      <c r="C28" s="12">
        <v>14324</v>
      </c>
      <c r="D28" s="12">
        <v>14276</v>
      </c>
      <c r="E28" s="12">
        <v>14327</v>
      </c>
      <c r="F28" s="12">
        <v>22</v>
      </c>
      <c r="G28" s="2">
        <f t="shared" si="0"/>
        <v>11</v>
      </c>
    </row>
    <row r="29" spans="1:7" x14ac:dyDescent="0.2">
      <c r="A29" s="2" t="s">
        <v>26</v>
      </c>
      <c r="B29" s="12">
        <v>40696</v>
      </c>
      <c r="C29" s="12">
        <v>40632</v>
      </c>
      <c r="D29" s="12">
        <v>40656</v>
      </c>
      <c r="E29" s="12">
        <v>40759</v>
      </c>
      <c r="F29" s="12">
        <v>63</v>
      </c>
      <c r="G29" s="2">
        <f t="shared" si="0"/>
        <v>10</v>
      </c>
    </row>
    <row r="30" spans="1:7" x14ac:dyDescent="0.2">
      <c r="A30" s="2" t="s">
        <v>12</v>
      </c>
      <c r="B30" s="12">
        <v>14275</v>
      </c>
      <c r="C30" s="12">
        <v>14267</v>
      </c>
      <c r="D30" s="12">
        <v>14279</v>
      </c>
      <c r="E30" s="12">
        <v>14342</v>
      </c>
      <c r="F30" s="12">
        <v>67</v>
      </c>
      <c r="G30" s="2">
        <f t="shared" si="0"/>
        <v>9</v>
      </c>
    </row>
    <row r="31" spans="1:7" x14ac:dyDescent="0.2">
      <c r="A31" s="2" t="s">
        <v>11</v>
      </c>
      <c r="B31" s="12">
        <v>10661</v>
      </c>
      <c r="C31" s="12">
        <v>10753</v>
      </c>
      <c r="D31" s="12">
        <v>10722</v>
      </c>
      <c r="E31" s="12">
        <v>10744</v>
      </c>
      <c r="F31" s="12">
        <v>83</v>
      </c>
      <c r="G31" s="2">
        <f t="shared" si="0"/>
        <v>8</v>
      </c>
    </row>
    <row r="32" spans="1:7" x14ac:dyDescent="0.2">
      <c r="A32" s="2" t="s">
        <v>17</v>
      </c>
      <c r="B32" s="12">
        <v>36186</v>
      </c>
      <c r="C32" s="12">
        <v>36276</v>
      </c>
      <c r="D32" s="12">
        <v>36158</v>
      </c>
      <c r="E32" s="12">
        <v>36276</v>
      </c>
      <c r="F32" s="12">
        <v>90</v>
      </c>
      <c r="G32" s="2">
        <f t="shared" si="0"/>
        <v>7</v>
      </c>
    </row>
    <row r="33" spans="1:7" x14ac:dyDescent="0.2">
      <c r="A33" s="2" t="s">
        <v>5</v>
      </c>
      <c r="B33" s="12">
        <v>12777</v>
      </c>
      <c r="C33" s="12">
        <v>12767</v>
      </c>
      <c r="D33" s="12">
        <v>12811</v>
      </c>
      <c r="E33" s="12">
        <v>12903</v>
      </c>
      <c r="F33" s="12">
        <v>126</v>
      </c>
      <c r="G33" s="2">
        <f t="shared" si="0"/>
        <v>6</v>
      </c>
    </row>
    <row r="34" spans="1:7" x14ac:dyDescent="0.2">
      <c r="A34" s="2" t="s">
        <v>4</v>
      </c>
      <c r="B34" s="12">
        <v>41311</v>
      </c>
      <c r="C34" s="12">
        <v>41338</v>
      </c>
      <c r="D34" s="12">
        <v>41313</v>
      </c>
      <c r="E34" s="12">
        <v>41481</v>
      </c>
      <c r="F34" s="12">
        <v>170</v>
      </c>
      <c r="G34" s="2">
        <f t="shared" si="0"/>
        <v>5</v>
      </c>
    </row>
    <row r="35" spans="1:7" x14ac:dyDescent="0.2">
      <c r="A35" s="2" t="s">
        <v>23</v>
      </c>
      <c r="B35" s="12">
        <v>25945</v>
      </c>
      <c r="C35" s="12">
        <v>26076</v>
      </c>
      <c r="D35" s="12">
        <v>26010</v>
      </c>
      <c r="E35" s="12">
        <v>26121</v>
      </c>
      <c r="F35" s="12">
        <v>176</v>
      </c>
      <c r="G35" s="2">
        <f t="shared" si="0"/>
        <v>4</v>
      </c>
    </row>
    <row r="36" spans="1:7" x14ac:dyDescent="0.2">
      <c r="A36" s="2" t="s">
        <v>28</v>
      </c>
      <c r="B36" s="12">
        <v>10591</v>
      </c>
      <c r="C36" s="12">
        <v>10735</v>
      </c>
      <c r="D36" s="12">
        <v>10760</v>
      </c>
      <c r="E36" s="12">
        <v>10864</v>
      </c>
      <c r="F36" s="12">
        <v>273</v>
      </c>
      <c r="G36" s="2">
        <f t="shared" si="0"/>
        <v>3</v>
      </c>
    </row>
    <row r="37" spans="1:7" x14ac:dyDescent="0.2">
      <c r="A37" s="2" t="s">
        <v>13</v>
      </c>
      <c r="B37" s="12">
        <v>72451</v>
      </c>
      <c r="C37" s="12">
        <v>72960</v>
      </c>
      <c r="D37" s="12">
        <v>72785</v>
      </c>
      <c r="E37" s="12">
        <v>72749</v>
      </c>
      <c r="F37" s="12">
        <v>298</v>
      </c>
      <c r="G37" s="2">
        <f t="shared" si="0"/>
        <v>2</v>
      </c>
    </row>
    <row r="38" spans="1:7" x14ac:dyDescent="0.2">
      <c r="A38" s="2" t="s">
        <v>20</v>
      </c>
      <c r="B38" s="12">
        <v>69140</v>
      </c>
      <c r="C38" s="12">
        <v>69698</v>
      </c>
      <c r="D38" s="12">
        <v>69706</v>
      </c>
      <c r="E38" s="12">
        <v>69678</v>
      </c>
      <c r="F38" s="12">
        <v>538</v>
      </c>
      <c r="G38" s="2">
        <f t="shared" si="0"/>
        <v>1</v>
      </c>
    </row>
    <row r="39" spans="1:7" x14ac:dyDescent="0.2">
      <c r="A39" s="2" t="s">
        <v>0</v>
      </c>
      <c r="B39" s="12">
        <v>97837</v>
      </c>
      <c r="C39" s="12">
        <v>98067</v>
      </c>
      <c r="D39" s="12">
        <v>98213</v>
      </c>
      <c r="E39" s="12">
        <v>98474</v>
      </c>
      <c r="F39" s="12">
        <v>637</v>
      </c>
      <c r="G39" s="2" t="e">
        <f t="shared" si="0"/>
        <v>#N/A</v>
      </c>
    </row>
  </sheetData>
  <mergeCells count="1">
    <mergeCell ref="H1:I1"/>
  </mergeCells>
  <hyperlinks>
    <hyperlink ref="H1:I1" location="Index!A1" display="Regresar al Índice" xr:uid="{AC743636-A5D1-4EE1-AF46-82CFBC4EE7ED}"/>
  </hyperlinks>
  <pageMargins left="0.7" right="0.7" top="0.75" bottom="0.75" header="0.3" footer="0.3"/>
  <pageSetup paperSize="9" orientation="portrait" horizontalDpi="300" verticalDpi="300"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A336F-450E-42A7-A5B4-F4F134174D31}">
  <sheetPr codeName="Hoja120"/>
  <dimension ref="A1:I39"/>
  <sheetViews>
    <sheetView workbookViewId="0">
      <selection activeCell="A9" sqref="A9"/>
    </sheetView>
  </sheetViews>
  <sheetFormatPr baseColWidth="10" defaultColWidth="9.140625" defaultRowHeight="12.75" x14ac:dyDescent="0.2"/>
  <cols>
    <col min="1" max="1" width="40.7109375" style="2" customWidth="1"/>
    <col min="2" max="2" width="10.7109375" style="2" customWidth="1"/>
    <col min="3" max="5" width="10.5703125" style="2" bestFit="1" customWidth="1"/>
    <col min="6" max="6" width="7.5703125" style="2" bestFit="1" customWidth="1"/>
    <col min="7" max="8" width="3.7109375" style="2" customWidth="1"/>
    <col min="9" max="11" width="9.140625" style="2" customWidth="1"/>
    <col min="12" max="16384" width="9.140625" style="2"/>
  </cols>
  <sheetData>
    <row r="1" spans="1:9" ht="15" x14ac:dyDescent="0.25">
      <c r="A1" t="s">
        <v>1395</v>
      </c>
      <c r="B1" s="2" t="s">
        <v>55</v>
      </c>
      <c r="C1" s="2" t="s">
        <v>55</v>
      </c>
      <c r="D1" s="2" t="s">
        <v>55</v>
      </c>
      <c r="E1" s="2" t="s">
        <v>55</v>
      </c>
      <c r="F1" s="2" t="s">
        <v>55</v>
      </c>
      <c r="G1" s="2" t="s">
        <v>55</v>
      </c>
      <c r="H1" s="568" t="s">
        <v>39</v>
      </c>
      <c r="I1" s="568"/>
    </row>
    <row r="2" spans="1:9" x14ac:dyDescent="0.2">
      <c r="A2" s="2" t="s">
        <v>154</v>
      </c>
      <c r="B2" s="2" t="s">
        <v>55</v>
      </c>
      <c r="C2" s="2" t="s">
        <v>55</v>
      </c>
      <c r="D2" s="2" t="s">
        <v>55</v>
      </c>
      <c r="E2" s="2" t="s">
        <v>55</v>
      </c>
      <c r="F2" s="2" t="s">
        <v>55</v>
      </c>
      <c r="G2" s="2" t="s">
        <v>55</v>
      </c>
      <c r="H2" s="2" t="s">
        <v>55</v>
      </c>
    </row>
    <row r="6" spans="1:9" x14ac:dyDescent="0.2">
      <c r="A6" s="2" t="s">
        <v>652</v>
      </c>
      <c r="B6" s="2" t="s">
        <v>1168</v>
      </c>
      <c r="C6" s="2" t="s">
        <v>684</v>
      </c>
      <c r="D6" s="2" t="s">
        <v>702</v>
      </c>
      <c r="E6" s="2" t="s">
        <v>1151</v>
      </c>
      <c r="F6" s="2" t="s">
        <v>685</v>
      </c>
    </row>
    <row r="7" spans="1:9" x14ac:dyDescent="0.2">
      <c r="A7" s="2" t="s">
        <v>24</v>
      </c>
      <c r="B7" s="12">
        <v>17259</v>
      </c>
      <c r="C7" s="12">
        <v>16569</v>
      </c>
      <c r="D7" s="12">
        <v>16622</v>
      </c>
      <c r="E7" s="12">
        <v>16718</v>
      </c>
      <c r="F7" s="14">
        <v>-3.1345964424358302E-2</v>
      </c>
      <c r="G7" s="2">
        <f>_xlfn.RANK.EQ(F7,$F$7:$F$39,0)</f>
        <v>33</v>
      </c>
    </row>
    <row r="8" spans="1:9" x14ac:dyDescent="0.2">
      <c r="A8" s="2" t="s">
        <v>15</v>
      </c>
      <c r="B8" s="12">
        <v>13860</v>
      </c>
      <c r="C8" s="12">
        <v>13652</v>
      </c>
      <c r="D8" s="12">
        <v>13569</v>
      </c>
      <c r="E8" s="12">
        <v>13526</v>
      </c>
      <c r="F8" s="14">
        <v>-2.4098124098124101E-2</v>
      </c>
      <c r="G8" s="2">
        <f t="shared" ref="G8:G39" si="0">_xlfn.RANK.EQ(F8,$F$7:$F$39,0)</f>
        <v>32</v>
      </c>
    </row>
    <row r="9" spans="1:9" x14ac:dyDescent="0.2">
      <c r="A9" s="2" t="s">
        <v>6</v>
      </c>
      <c r="B9" s="12">
        <v>5954</v>
      </c>
      <c r="C9" s="12">
        <v>5807</v>
      </c>
      <c r="D9" s="12">
        <v>5775</v>
      </c>
      <c r="E9" s="12">
        <v>5814</v>
      </c>
      <c r="F9" s="14">
        <v>-2.3513604299630501E-2</v>
      </c>
      <c r="G9" s="2">
        <f t="shared" si="0"/>
        <v>31</v>
      </c>
    </row>
    <row r="10" spans="1:9" x14ac:dyDescent="0.2">
      <c r="A10" s="2" t="s">
        <v>32</v>
      </c>
      <c r="B10" s="12">
        <v>19885</v>
      </c>
      <c r="C10" s="12">
        <v>19413</v>
      </c>
      <c r="D10" s="12">
        <v>19328</v>
      </c>
      <c r="E10" s="12">
        <v>19440</v>
      </c>
      <c r="F10" s="14">
        <v>-2.2378677395021401E-2</v>
      </c>
      <c r="G10" s="2">
        <f t="shared" si="0"/>
        <v>30</v>
      </c>
    </row>
    <row r="11" spans="1:9" x14ac:dyDescent="0.2">
      <c r="A11" s="2" t="s">
        <v>31</v>
      </c>
      <c r="B11" s="12">
        <v>43818</v>
      </c>
      <c r="C11" s="12">
        <v>43019</v>
      </c>
      <c r="D11" s="12">
        <v>42890</v>
      </c>
      <c r="E11" s="12">
        <v>42905</v>
      </c>
      <c r="F11" s="14">
        <v>-2.0836186042265802E-2</v>
      </c>
      <c r="G11" s="2">
        <f t="shared" si="0"/>
        <v>29</v>
      </c>
    </row>
    <row r="12" spans="1:9" x14ac:dyDescent="0.2">
      <c r="A12" s="2" t="s">
        <v>14</v>
      </c>
      <c r="B12" s="12">
        <v>48624</v>
      </c>
      <c r="C12" s="12">
        <v>47776</v>
      </c>
      <c r="D12" s="12">
        <v>47633</v>
      </c>
      <c r="E12" s="12">
        <v>47646</v>
      </c>
      <c r="F12" s="14">
        <v>-2.01135241855873E-2</v>
      </c>
      <c r="G12" s="2">
        <f t="shared" si="0"/>
        <v>28</v>
      </c>
    </row>
    <row r="13" spans="1:9" x14ac:dyDescent="0.2">
      <c r="A13" s="2" t="s">
        <v>16</v>
      </c>
      <c r="B13" s="12">
        <v>15747</v>
      </c>
      <c r="C13" s="12">
        <v>15458</v>
      </c>
      <c r="D13" s="12">
        <v>15405</v>
      </c>
      <c r="E13" s="12">
        <v>15439</v>
      </c>
      <c r="F13" s="14">
        <v>-1.9559281132914198E-2</v>
      </c>
      <c r="G13" s="2">
        <f t="shared" si="0"/>
        <v>27</v>
      </c>
    </row>
    <row r="14" spans="1:9" x14ac:dyDescent="0.2">
      <c r="A14" s="2" t="s">
        <v>29</v>
      </c>
      <c r="B14" s="12">
        <v>34305</v>
      </c>
      <c r="C14" s="12">
        <v>33799</v>
      </c>
      <c r="D14" s="12">
        <v>33797</v>
      </c>
      <c r="E14" s="12">
        <v>33816</v>
      </c>
      <c r="F14" s="14">
        <v>-1.4254481853957199E-2</v>
      </c>
      <c r="G14" s="2">
        <f t="shared" si="0"/>
        <v>26</v>
      </c>
    </row>
    <row r="15" spans="1:9" x14ac:dyDescent="0.2">
      <c r="A15" s="2" t="s">
        <v>30</v>
      </c>
      <c r="B15" s="12">
        <v>5240</v>
      </c>
      <c r="C15" s="12">
        <v>5146</v>
      </c>
      <c r="D15" s="12">
        <v>5151</v>
      </c>
      <c r="E15" s="12">
        <v>5166</v>
      </c>
      <c r="F15" s="14">
        <v>-1.41221374045801E-2</v>
      </c>
      <c r="G15" s="2">
        <f t="shared" si="0"/>
        <v>25</v>
      </c>
    </row>
    <row r="16" spans="1:9" x14ac:dyDescent="0.2">
      <c r="A16" s="2" t="s">
        <v>33</v>
      </c>
      <c r="B16" s="12">
        <v>11934</v>
      </c>
      <c r="C16" s="12">
        <v>11771</v>
      </c>
      <c r="D16" s="12">
        <v>11710</v>
      </c>
      <c r="E16" s="12">
        <v>11770</v>
      </c>
      <c r="F16" s="14">
        <v>-1.3742249036366699E-2</v>
      </c>
      <c r="G16" s="2">
        <f t="shared" si="0"/>
        <v>24</v>
      </c>
    </row>
    <row r="17" spans="1:7" x14ac:dyDescent="0.2">
      <c r="A17" s="2" t="s">
        <v>18</v>
      </c>
      <c r="B17" s="12">
        <v>12266</v>
      </c>
      <c r="C17" s="12">
        <v>12099</v>
      </c>
      <c r="D17" s="12">
        <v>12098</v>
      </c>
      <c r="E17" s="12">
        <v>12100</v>
      </c>
      <c r="F17" s="14">
        <v>-1.3533344203489299E-2</v>
      </c>
      <c r="G17" s="2">
        <f t="shared" si="0"/>
        <v>23</v>
      </c>
    </row>
    <row r="18" spans="1:7" x14ac:dyDescent="0.2">
      <c r="A18" s="2" t="s">
        <v>27</v>
      </c>
      <c r="B18" s="12">
        <v>38010</v>
      </c>
      <c r="C18" s="12">
        <v>37552</v>
      </c>
      <c r="D18" s="12">
        <v>37470</v>
      </c>
      <c r="E18" s="12">
        <v>37502</v>
      </c>
      <c r="F18" s="14">
        <v>-1.33649039726388E-2</v>
      </c>
      <c r="G18" s="2">
        <f t="shared" si="0"/>
        <v>22</v>
      </c>
    </row>
    <row r="19" spans="1:7" x14ac:dyDescent="0.2">
      <c r="A19" s="2" t="s">
        <v>10</v>
      </c>
      <c r="B19" s="12">
        <v>34477</v>
      </c>
      <c r="C19" s="12">
        <v>34021</v>
      </c>
      <c r="D19" s="12">
        <v>33975</v>
      </c>
      <c r="E19" s="12">
        <v>34085</v>
      </c>
      <c r="F19" s="14">
        <v>-1.13698987730951E-2</v>
      </c>
      <c r="G19" s="2">
        <f t="shared" si="0"/>
        <v>21</v>
      </c>
    </row>
    <row r="20" spans="1:7" x14ac:dyDescent="0.2">
      <c r="A20" s="2" t="s">
        <v>22</v>
      </c>
      <c r="B20" s="12">
        <v>33422</v>
      </c>
      <c r="C20" s="12">
        <v>33169</v>
      </c>
      <c r="D20" s="12">
        <v>33009</v>
      </c>
      <c r="E20" s="12">
        <v>33097</v>
      </c>
      <c r="F20" s="14">
        <v>-9.7241338040810997E-3</v>
      </c>
      <c r="G20" s="2">
        <f t="shared" si="0"/>
        <v>20</v>
      </c>
    </row>
    <row r="21" spans="1:7" x14ac:dyDescent="0.2">
      <c r="A21" s="2" t="s">
        <v>21</v>
      </c>
      <c r="B21" s="12">
        <v>13991</v>
      </c>
      <c r="C21" s="12">
        <v>13897</v>
      </c>
      <c r="D21" s="12">
        <v>13814</v>
      </c>
      <c r="E21" s="12">
        <v>13855</v>
      </c>
      <c r="F21" s="14">
        <v>-9.7205346294045904E-3</v>
      </c>
      <c r="G21" s="2">
        <f t="shared" si="0"/>
        <v>19</v>
      </c>
    </row>
    <row r="22" spans="1:7" x14ac:dyDescent="0.2">
      <c r="A22" s="2" t="s">
        <v>25</v>
      </c>
      <c r="B22" s="12">
        <v>23086</v>
      </c>
      <c r="C22" s="12">
        <v>22803</v>
      </c>
      <c r="D22" s="12">
        <v>22812</v>
      </c>
      <c r="E22" s="12">
        <v>22874</v>
      </c>
      <c r="F22" s="14">
        <v>-9.1830546651650007E-3</v>
      </c>
      <c r="G22" s="2">
        <f t="shared" si="0"/>
        <v>18</v>
      </c>
    </row>
    <row r="23" spans="1:7" x14ac:dyDescent="0.2">
      <c r="A23" s="2" t="s">
        <v>9</v>
      </c>
      <c r="B23" s="12">
        <v>118417</v>
      </c>
      <c r="C23" s="12">
        <v>118117</v>
      </c>
      <c r="D23" s="12">
        <v>117796</v>
      </c>
      <c r="E23" s="12">
        <v>117824</v>
      </c>
      <c r="F23" s="14">
        <v>-5.0077269310994099E-3</v>
      </c>
      <c r="G23" s="2">
        <f t="shared" si="0"/>
        <v>17</v>
      </c>
    </row>
    <row r="24" spans="1:7" x14ac:dyDescent="0.2">
      <c r="A24" s="2" t="s">
        <v>8</v>
      </c>
      <c r="B24" s="12">
        <v>39935</v>
      </c>
      <c r="C24" s="12">
        <v>39670</v>
      </c>
      <c r="D24" s="12">
        <v>39677</v>
      </c>
      <c r="E24" s="12">
        <v>39752</v>
      </c>
      <c r="F24" s="14">
        <v>-4.5824464755227501E-3</v>
      </c>
      <c r="G24" s="2">
        <f t="shared" si="0"/>
        <v>16</v>
      </c>
    </row>
    <row r="25" spans="1:7" x14ac:dyDescent="0.2">
      <c r="A25" s="2" t="s">
        <v>1</v>
      </c>
      <c r="B25" s="12">
        <v>1005347</v>
      </c>
      <c r="C25" s="12">
        <v>1000414</v>
      </c>
      <c r="D25" s="12">
        <v>999042</v>
      </c>
      <c r="E25" s="12">
        <v>1000910</v>
      </c>
      <c r="F25" s="14">
        <v>-4.41340154195513E-3</v>
      </c>
      <c r="G25" s="2">
        <f t="shared" si="0"/>
        <v>15</v>
      </c>
    </row>
    <row r="26" spans="1:7" x14ac:dyDescent="0.2">
      <c r="A26" s="2" t="s">
        <v>19</v>
      </c>
      <c r="B26" s="12">
        <v>12822</v>
      </c>
      <c r="C26" s="12">
        <v>12766</v>
      </c>
      <c r="D26" s="12">
        <v>12782</v>
      </c>
      <c r="E26" s="12">
        <v>12776</v>
      </c>
      <c r="F26" s="14">
        <v>-3.58758384027458E-3</v>
      </c>
      <c r="G26" s="2">
        <f t="shared" si="0"/>
        <v>14</v>
      </c>
    </row>
    <row r="27" spans="1:7" x14ac:dyDescent="0.2">
      <c r="A27" s="2" t="s">
        <v>3</v>
      </c>
      <c r="B27" s="12">
        <v>16120</v>
      </c>
      <c r="C27" s="12">
        <v>16017</v>
      </c>
      <c r="D27" s="12">
        <v>16040</v>
      </c>
      <c r="E27" s="12">
        <v>16087</v>
      </c>
      <c r="F27" s="14">
        <v>-2.0471464019851098E-3</v>
      </c>
      <c r="G27" s="2">
        <f t="shared" si="0"/>
        <v>13</v>
      </c>
    </row>
    <row r="28" spans="1:7" x14ac:dyDescent="0.2">
      <c r="A28" s="2" t="s">
        <v>7</v>
      </c>
      <c r="B28" s="12">
        <v>14305</v>
      </c>
      <c r="C28" s="12">
        <v>14324</v>
      </c>
      <c r="D28" s="12">
        <v>14276</v>
      </c>
      <c r="E28" s="12">
        <v>14327</v>
      </c>
      <c r="F28" s="14">
        <v>1.5379238028661001E-3</v>
      </c>
      <c r="G28" s="2">
        <f t="shared" si="0"/>
        <v>12</v>
      </c>
    </row>
    <row r="29" spans="1:7" x14ac:dyDescent="0.2">
      <c r="A29" s="2" t="s">
        <v>26</v>
      </c>
      <c r="B29" s="12">
        <v>40696</v>
      </c>
      <c r="C29" s="12">
        <v>40632</v>
      </c>
      <c r="D29" s="12">
        <v>40656</v>
      </c>
      <c r="E29" s="12">
        <v>40759</v>
      </c>
      <c r="F29" s="14">
        <v>1.5480636917633E-3</v>
      </c>
      <c r="G29" s="2">
        <f t="shared" si="0"/>
        <v>11</v>
      </c>
    </row>
    <row r="30" spans="1:7" x14ac:dyDescent="0.2">
      <c r="A30" s="2" t="s">
        <v>17</v>
      </c>
      <c r="B30" s="12">
        <v>36186</v>
      </c>
      <c r="C30" s="12">
        <v>36276</v>
      </c>
      <c r="D30" s="12">
        <v>36158</v>
      </c>
      <c r="E30" s="12">
        <v>36276</v>
      </c>
      <c r="F30" s="14">
        <v>2.4871497264136199E-3</v>
      </c>
      <c r="G30" s="2">
        <f t="shared" si="0"/>
        <v>10</v>
      </c>
    </row>
    <row r="31" spans="1:7" x14ac:dyDescent="0.2">
      <c r="A31" s="2" t="s">
        <v>13</v>
      </c>
      <c r="B31" s="12">
        <v>72451</v>
      </c>
      <c r="C31" s="12">
        <v>72960</v>
      </c>
      <c r="D31" s="12">
        <v>72785</v>
      </c>
      <c r="E31" s="12">
        <v>72749</v>
      </c>
      <c r="F31" s="14">
        <v>4.1131247325778596E-3</v>
      </c>
      <c r="G31" s="2">
        <f t="shared" si="0"/>
        <v>9</v>
      </c>
    </row>
    <row r="32" spans="1:7" x14ac:dyDescent="0.2">
      <c r="A32" s="2" t="s">
        <v>4</v>
      </c>
      <c r="B32" s="12">
        <v>41311</v>
      </c>
      <c r="C32" s="12">
        <v>41338</v>
      </c>
      <c r="D32" s="12">
        <v>41313</v>
      </c>
      <c r="E32" s="12">
        <v>41481</v>
      </c>
      <c r="F32" s="14">
        <v>4.11512672169634E-3</v>
      </c>
      <c r="G32" s="2">
        <f t="shared" si="0"/>
        <v>8</v>
      </c>
    </row>
    <row r="33" spans="1:7" x14ac:dyDescent="0.2">
      <c r="A33" s="2" t="s">
        <v>12</v>
      </c>
      <c r="B33" s="12">
        <v>14275</v>
      </c>
      <c r="C33" s="12">
        <v>14267</v>
      </c>
      <c r="D33" s="12">
        <v>14279</v>
      </c>
      <c r="E33" s="12">
        <v>14342</v>
      </c>
      <c r="F33" s="14">
        <v>4.6935201401050496E-3</v>
      </c>
      <c r="G33" s="2">
        <f t="shared" si="0"/>
        <v>7</v>
      </c>
    </row>
    <row r="34" spans="1:7" x14ac:dyDescent="0.2">
      <c r="A34" s="2" t="s">
        <v>0</v>
      </c>
      <c r="B34" s="12">
        <v>97837</v>
      </c>
      <c r="C34" s="12">
        <v>98067</v>
      </c>
      <c r="D34" s="12">
        <v>98213</v>
      </c>
      <c r="E34" s="12">
        <v>98474</v>
      </c>
      <c r="F34" s="14">
        <v>6.5108292363829099E-3</v>
      </c>
      <c r="G34" s="2">
        <f t="shared" si="0"/>
        <v>6</v>
      </c>
    </row>
    <row r="35" spans="1:7" x14ac:dyDescent="0.2">
      <c r="A35" s="2" t="s">
        <v>23</v>
      </c>
      <c r="B35" s="12">
        <v>25945</v>
      </c>
      <c r="C35" s="12">
        <v>26076</v>
      </c>
      <c r="D35" s="12">
        <v>26010</v>
      </c>
      <c r="E35" s="12">
        <v>26121</v>
      </c>
      <c r="F35" s="14">
        <v>6.7835806513778501E-3</v>
      </c>
      <c r="G35" s="2">
        <f t="shared" si="0"/>
        <v>5</v>
      </c>
    </row>
    <row r="36" spans="1:7" x14ac:dyDescent="0.2">
      <c r="A36" s="2" t="s">
        <v>20</v>
      </c>
      <c r="B36" s="12">
        <v>69140</v>
      </c>
      <c r="C36" s="12">
        <v>69698</v>
      </c>
      <c r="D36" s="12">
        <v>69706</v>
      </c>
      <c r="E36" s="12">
        <v>69678</v>
      </c>
      <c r="F36" s="14">
        <v>7.7813132774080503E-3</v>
      </c>
      <c r="G36" s="2">
        <f t="shared" si="0"/>
        <v>4</v>
      </c>
    </row>
    <row r="37" spans="1:7" x14ac:dyDescent="0.2">
      <c r="A37" s="2" t="s">
        <v>11</v>
      </c>
      <c r="B37" s="12">
        <v>10661</v>
      </c>
      <c r="C37" s="12">
        <v>10753</v>
      </c>
      <c r="D37" s="12">
        <v>10722</v>
      </c>
      <c r="E37" s="12">
        <v>10744</v>
      </c>
      <c r="F37" s="14">
        <v>7.7853859863052897E-3</v>
      </c>
      <c r="G37" s="2">
        <f t="shared" si="0"/>
        <v>3</v>
      </c>
    </row>
    <row r="38" spans="1:7" x14ac:dyDescent="0.2">
      <c r="A38" s="2" t="s">
        <v>5</v>
      </c>
      <c r="B38" s="12">
        <v>12777</v>
      </c>
      <c r="C38" s="12">
        <v>12767</v>
      </c>
      <c r="D38" s="12">
        <v>12811</v>
      </c>
      <c r="E38" s="12">
        <v>12903</v>
      </c>
      <c r="F38" s="14">
        <v>9.8614698285983699E-3</v>
      </c>
      <c r="G38" s="2">
        <f t="shared" si="0"/>
        <v>2</v>
      </c>
    </row>
    <row r="39" spans="1:7" x14ac:dyDescent="0.2">
      <c r="A39" s="2" t="s">
        <v>28</v>
      </c>
      <c r="B39" s="12">
        <v>10591</v>
      </c>
      <c r="C39" s="12">
        <v>10735</v>
      </c>
      <c r="D39" s="12">
        <v>10760</v>
      </c>
      <c r="E39" s="12">
        <v>10864</v>
      </c>
      <c r="F39" s="14">
        <v>2.57766027759418E-2</v>
      </c>
      <c r="G39" s="2">
        <f t="shared" si="0"/>
        <v>1</v>
      </c>
    </row>
  </sheetData>
  <mergeCells count="1">
    <mergeCell ref="H1:I1"/>
  </mergeCells>
  <hyperlinks>
    <hyperlink ref="H1:I1" location="Index!A1" display="Regresar al Índice" xr:uid="{7096FF83-9C73-4E83-9ED6-D639EC6F4A9F}"/>
  </hyperlink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34C9C-5133-452F-A4EB-32A86A5E612C}">
  <sheetPr codeName="Hoja121"/>
  <dimension ref="A1:I42"/>
  <sheetViews>
    <sheetView topLeftCell="A5" workbookViewId="0">
      <selection activeCell="A9" sqref="A9"/>
    </sheetView>
  </sheetViews>
  <sheetFormatPr baseColWidth="10" defaultColWidth="9.140625" defaultRowHeight="12.75" x14ac:dyDescent="0.2"/>
  <cols>
    <col min="1" max="1" width="40.7109375" style="2" customWidth="1"/>
    <col min="2" max="5" width="10.7109375" style="2" customWidth="1"/>
    <col min="6" max="6" width="7" style="2" bestFit="1" customWidth="1"/>
    <col min="7" max="8" width="3.7109375" style="2" customWidth="1"/>
    <col min="9" max="11" width="9.140625" style="2" customWidth="1"/>
    <col min="12" max="16384" width="9.140625" style="2"/>
  </cols>
  <sheetData>
    <row r="1" spans="1:9" ht="15" x14ac:dyDescent="0.25">
      <c r="A1" t="s">
        <v>1396</v>
      </c>
      <c r="B1" s="2" t="s">
        <v>55</v>
      </c>
      <c r="C1" s="2" t="s">
        <v>55</v>
      </c>
      <c r="D1" s="2" t="s">
        <v>55</v>
      </c>
      <c r="E1" s="2" t="s">
        <v>55</v>
      </c>
      <c r="F1" s="2" t="s">
        <v>55</v>
      </c>
      <c r="G1" s="2" t="s">
        <v>55</v>
      </c>
      <c r="H1" s="568" t="s">
        <v>39</v>
      </c>
      <c r="I1" s="568"/>
    </row>
    <row r="2" spans="1:9" x14ac:dyDescent="0.2">
      <c r="A2" s="2" t="s">
        <v>154</v>
      </c>
      <c r="B2" s="2" t="s">
        <v>55</v>
      </c>
      <c r="C2" s="2" t="s">
        <v>55</v>
      </c>
      <c r="D2" s="2" t="s">
        <v>55</v>
      </c>
      <c r="E2" s="2" t="s">
        <v>55</v>
      </c>
      <c r="F2" s="2" t="s">
        <v>55</v>
      </c>
      <c r="G2" s="2" t="s">
        <v>55</v>
      </c>
      <c r="H2" s="2" t="s">
        <v>55</v>
      </c>
    </row>
    <row r="6" spans="1:9" x14ac:dyDescent="0.2">
      <c r="A6" s="2" t="s">
        <v>652</v>
      </c>
      <c r="B6" s="2" t="s">
        <v>1168</v>
      </c>
      <c r="C6" s="2" t="s">
        <v>684</v>
      </c>
      <c r="D6" s="2" t="s">
        <v>702</v>
      </c>
      <c r="E6" s="2" t="s">
        <v>1151</v>
      </c>
      <c r="F6" s="2" t="s">
        <v>1169</v>
      </c>
    </row>
    <row r="7" spans="1:9" x14ac:dyDescent="0.2">
      <c r="A7" s="2" t="s">
        <v>9</v>
      </c>
      <c r="B7" s="12">
        <v>118417</v>
      </c>
      <c r="C7" s="12">
        <v>118117</v>
      </c>
      <c r="D7" s="12">
        <v>117796</v>
      </c>
      <c r="E7" s="12">
        <v>117824</v>
      </c>
      <c r="F7" s="12">
        <v>-293</v>
      </c>
      <c r="G7" s="2">
        <f>_xlfn.RANK.EQ(F7,$F$7:$F$39,0)</f>
        <v>33</v>
      </c>
    </row>
    <row r="8" spans="1:9" x14ac:dyDescent="0.2">
      <c r="A8" s="2" t="s">
        <v>13</v>
      </c>
      <c r="B8" s="12">
        <v>72451</v>
      </c>
      <c r="C8" s="12">
        <v>72960</v>
      </c>
      <c r="D8" s="12">
        <v>72785</v>
      </c>
      <c r="E8" s="12">
        <v>72749</v>
      </c>
      <c r="F8" s="12">
        <v>-211</v>
      </c>
      <c r="G8" s="2">
        <f t="shared" ref="G8:G39" si="0">_xlfn.RANK.EQ(F8,$F$7:$F$39,0)</f>
        <v>32</v>
      </c>
    </row>
    <row r="9" spans="1:9" x14ac:dyDescent="0.2">
      <c r="A9" s="2" t="s">
        <v>14</v>
      </c>
      <c r="B9" s="12">
        <v>48624</v>
      </c>
      <c r="C9" s="12">
        <v>47776</v>
      </c>
      <c r="D9" s="12">
        <v>47633</v>
      </c>
      <c r="E9" s="12">
        <v>47646</v>
      </c>
      <c r="F9" s="12">
        <v>-130</v>
      </c>
      <c r="G9" s="2">
        <f t="shared" si="0"/>
        <v>31</v>
      </c>
    </row>
    <row r="10" spans="1:9" x14ac:dyDescent="0.2">
      <c r="A10" s="2" t="s">
        <v>15</v>
      </c>
      <c r="B10" s="12">
        <v>13860</v>
      </c>
      <c r="C10" s="12">
        <v>13652</v>
      </c>
      <c r="D10" s="12">
        <v>13569</v>
      </c>
      <c r="E10" s="12">
        <v>13526</v>
      </c>
      <c r="F10" s="12">
        <v>-126</v>
      </c>
      <c r="G10" s="2">
        <f t="shared" si="0"/>
        <v>30</v>
      </c>
    </row>
    <row r="11" spans="1:9" x14ac:dyDescent="0.2">
      <c r="A11" s="2" t="s">
        <v>31</v>
      </c>
      <c r="B11" s="12">
        <v>43818</v>
      </c>
      <c r="C11" s="12">
        <v>43019</v>
      </c>
      <c r="D11" s="12">
        <v>42890</v>
      </c>
      <c r="E11" s="12">
        <v>42905</v>
      </c>
      <c r="F11" s="12">
        <v>-114</v>
      </c>
      <c r="G11" s="2">
        <f t="shared" si="0"/>
        <v>29</v>
      </c>
    </row>
    <row r="12" spans="1:9" x14ac:dyDescent="0.2">
      <c r="A12" s="2" t="s">
        <v>22</v>
      </c>
      <c r="B12" s="12">
        <v>33422</v>
      </c>
      <c r="C12" s="12">
        <v>33169</v>
      </c>
      <c r="D12" s="12">
        <v>33009</v>
      </c>
      <c r="E12" s="12">
        <v>33097</v>
      </c>
      <c r="F12" s="12">
        <v>-72</v>
      </c>
      <c r="G12" s="2">
        <f t="shared" si="0"/>
        <v>28</v>
      </c>
    </row>
    <row r="13" spans="1:9" x14ac:dyDescent="0.2">
      <c r="A13" s="2" t="s">
        <v>27</v>
      </c>
      <c r="B13" s="12">
        <v>38010</v>
      </c>
      <c r="C13" s="12">
        <v>37552</v>
      </c>
      <c r="D13" s="12">
        <v>37470</v>
      </c>
      <c r="E13" s="12">
        <v>37502</v>
      </c>
      <c r="F13" s="12">
        <v>-50</v>
      </c>
      <c r="G13" s="2">
        <f t="shared" si="0"/>
        <v>27</v>
      </c>
    </row>
    <row r="14" spans="1:9" x14ac:dyDescent="0.2">
      <c r="A14" s="2" t="s">
        <v>21</v>
      </c>
      <c r="B14" s="12">
        <v>13991</v>
      </c>
      <c r="C14" s="12">
        <v>13897</v>
      </c>
      <c r="D14" s="12">
        <v>13814</v>
      </c>
      <c r="E14" s="12">
        <v>13855</v>
      </c>
      <c r="F14" s="12">
        <v>-42</v>
      </c>
      <c r="G14" s="2">
        <f t="shared" si="0"/>
        <v>26</v>
      </c>
    </row>
    <row r="15" spans="1:9" x14ac:dyDescent="0.2">
      <c r="A15" s="2" t="s">
        <v>20</v>
      </c>
      <c r="B15" s="12">
        <v>69140</v>
      </c>
      <c r="C15" s="12">
        <v>69698</v>
      </c>
      <c r="D15" s="12">
        <v>69706</v>
      </c>
      <c r="E15" s="12">
        <v>69678</v>
      </c>
      <c r="F15" s="12">
        <v>-20</v>
      </c>
      <c r="G15" s="2">
        <f t="shared" si="0"/>
        <v>25</v>
      </c>
    </row>
    <row r="16" spans="1:9" x14ac:dyDescent="0.2">
      <c r="A16" s="2" t="s">
        <v>16</v>
      </c>
      <c r="B16" s="12">
        <v>15747</v>
      </c>
      <c r="C16" s="12">
        <v>15458</v>
      </c>
      <c r="D16" s="12">
        <v>15405</v>
      </c>
      <c r="E16" s="12">
        <v>15439</v>
      </c>
      <c r="F16" s="12">
        <v>-19</v>
      </c>
      <c r="G16" s="2">
        <f t="shared" si="0"/>
        <v>24</v>
      </c>
    </row>
    <row r="17" spans="1:7" x14ac:dyDescent="0.2">
      <c r="A17" s="2" t="s">
        <v>11</v>
      </c>
      <c r="B17" s="12">
        <v>10661</v>
      </c>
      <c r="C17" s="12">
        <v>10753</v>
      </c>
      <c r="D17" s="12">
        <v>10722</v>
      </c>
      <c r="E17" s="12">
        <v>10744</v>
      </c>
      <c r="F17" s="12">
        <v>-9</v>
      </c>
      <c r="G17" s="2">
        <f t="shared" si="0"/>
        <v>23</v>
      </c>
    </row>
    <row r="18" spans="1:7" x14ac:dyDescent="0.2">
      <c r="A18" s="2" t="s">
        <v>33</v>
      </c>
      <c r="B18" s="12">
        <v>11934</v>
      </c>
      <c r="C18" s="12">
        <v>11771</v>
      </c>
      <c r="D18" s="12">
        <v>11710</v>
      </c>
      <c r="E18" s="12">
        <v>11770</v>
      </c>
      <c r="F18" s="12">
        <v>-1</v>
      </c>
      <c r="G18" s="2">
        <f t="shared" si="0"/>
        <v>22</v>
      </c>
    </row>
    <row r="19" spans="1:7" x14ac:dyDescent="0.2">
      <c r="A19" s="2" t="s">
        <v>17</v>
      </c>
      <c r="B19" s="12">
        <v>36186</v>
      </c>
      <c r="C19" s="12">
        <v>36276</v>
      </c>
      <c r="D19" s="12">
        <v>36158</v>
      </c>
      <c r="E19" s="12">
        <v>36276</v>
      </c>
      <c r="F19" s="12">
        <v>0</v>
      </c>
      <c r="G19" s="2">
        <f t="shared" si="0"/>
        <v>21</v>
      </c>
    </row>
    <row r="20" spans="1:7" x14ac:dyDescent="0.2">
      <c r="A20" s="2" t="s">
        <v>18</v>
      </c>
      <c r="B20" s="12">
        <v>12266</v>
      </c>
      <c r="C20" s="12">
        <v>12099</v>
      </c>
      <c r="D20" s="12">
        <v>12098</v>
      </c>
      <c r="E20" s="12">
        <v>12100</v>
      </c>
      <c r="F20" s="12">
        <v>1</v>
      </c>
      <c r="G20" s="2">
        <f t="shared" si="0"/>
        <v>20</v>
      </c>
    </row>
    <row r="21" spans="1:7" x14ac:dyDescent="0.2">
      <c r="A21" s="2" t="s">
        <v>7</v>
      </c>
      <c r="B21" s="12">
        <v>14305</v>
      </c>
      <c r="C21" s="12">
        <v>14324</v>
      </c>
      <c r="D21" s="12">
        <v>14276</v>
      </c>
      <c r="E21" s="12">
        <v>14327</v>
      </c>
      <c r="F21" s="12">
        <v>3</v>
      </c>
      <c r="G21" s="2">
        <f t="shared" si="0"/>
        <v>19</v>
      </c>
    </row>
    <row r="22" spans="1:7" x14ac:dyDescent="0.2">
      <c r="A22" s="2" t="s">
        <v>6</v>
      </c>
      <c r="B22" s="12">
        <v>5954</v>
      </c>
      <c r="C22" s="12">
        <v>5807</v>
      </c>
      <c r="D22" s="12">
        <v>5775</v>
      </c>
      <c r="E22" s="12">
        <v>5814</v>
      </c>
      <c r="F22" s="12">
        <v>7</v>
      </c>
      <c r="G22" s="2">
        <f t="shared" si="0"/>
        <v>18</v>
      </c>
    </row>
    <row r="23" spans="1:7" x14ac:dyDescent="0.2">
      <c r="A23" s="2" t="s">
        <v>19</v>
      </c>
      <c r="B23" s="12">
        <v>12822</v>
      </c>
      <c r="C23" s="12">
        <v>12766</v>
      </c>
      <c r="D23" s="12">
        <v>12782</v>
      </c>
      <c r="E23" s="12">
        <v>12776</v>
      </c>
      <c r="F23" s="12">
        <v>10</v>
      </c>
      <c r="G23" s="2">
        <f t="shared" si="0"/>
        <v>17</v>
      </c>
    </row>
    <row r="24" spans="1:7" x14ac:dyDescent="0.2">
      <c r="A24" s="2" t="s">
        <v>29</v>
      </c>
      <c r="B24" s="12">
        <v>34305</v>
      </c>
      <c r="C24" s="12">
        <v>33799</v>
      </c>
      <c r="D24" s="12">
        <v>33797</v>
      </c>
      <c r="E24" s="12">
        <v>33816</v>
      </c>
      <c r="F24" s="12">
        <v>17</v>
      </c>
      <c r="G24" s="2">
        <f t="shared" si="0"/>
        <v>16</v>
      </c>
    </row>
    <row r="25" spans="1:7" x14ac:dyDescent="0.2">
      <c r="A25" s="2" t="s">
        <v>30</v>
      </c>
      <c r="B25" s="12">
        <v>5240</v>
      </c>
      <c r="C25" s="12">
        <v>5146</v>
      </c>
      <c r="D25" s="12">
        <v>5151</v>
      </c>
      <c r="E25" s="12">
        <v>5166</v>
      </c>
      <c r="F25" s="12">
        <v>20</v>
      </c>
      <c r="G25" s="2">
        <f t="shared" si="0"/>
        <v>15</v>
      </c>
    </row>
    <row r="26" spans="1:7" x14ac:dyDescent="0.2">
      <c r="A26" s="2" t="s">
        <v>32</v>
      </c>
      <c r="B26" s="12">
        <v>19885</v>
      </c>
      <c r="C26" s="12">
        <v>19413</v>
      </c>
      <c r="D26" s="12">
        <v>19328</v>
      </c>
      <c r="E26" s="12">
        <v>19440</v>
      </c>
      <c r="F26" s="12">
        <v>27</v>
      </c>
      <c r="G26" s="2">
        <f t="shared" si="0"/>
        <v>14</v>
      </c>
    </row>
    <row r="27" spans="1:7" x14ac:dyDescent="0.2">
      <c r="A27" s="2" t="s">
        <v>23</v>
      </c>
      <c r="B27" s="12">
        <v>25945</v>
      </c>
      <c r="C27" s="12">
        <v>26076</v>
      </c>
      <c r="D27" s="12">
        <v>26010</v>
      </c>
      <c r="E27" s="12">
        <v>26121</v>
      </c>
      <c r="F27" s="12">
        <v>45</v>
      </c>
      <c r="G27" s="2">
        <f t="shared" si="0"/>
        <v>13</v>
      </c>
    </row>
    <row r="28" spans="1:7" x14ac:dyDescent="0.2">
      <c r="A28" s="2" t="s">
        <v>10</v>
      </c>
      <c r="B28" s="12">
        <v>34477</v>
      </c>
      <c r="C28" s="12">
        <v>34021</v>
      </c>
      <c r="D28" s="12">
        <v>33975</v>
      </c>
      <c r="E28" s="12">
        <v>34085</v>
      </c>
      <c r="F28" s="12">
        <v>64</v>
      </c>
      <c r="G28" s="2">
        <f t="shared" si="0"/>
        <v>12</v>
      </c>
    </row>
    <row r="29" spans="1:7" x14ac:dyDescent="0.2">
      <c r="A29" s="2" t="s">
        <v>3</v>
      </c>
      <c r="B29" s="12">
        <v>16120</v>
      </c>
      <c r="C29" s="12">
        <v>16017</v>
      </c>
      <c r="D29" s="12">
        <v>16040</v>
      </c>
      <c r="E29" s="12">
        <v>16087</v>
      </c>
      <c r="F29" s="12">
        <v>70</v>
      </c>
      <c r="G29" s="2">
        <f t="shared" si="0"/>
        <v>11</v>
      </c>
    </row>
    <row r="30" spans="1:7" x14ac:dyDescent="0.2">
      <c r="A30" s="2" t="s">
        <v>25</v>
      </c>
      <c r="B30" s="12">
        <v>23086</v>
      </c>
      <c r="C30" s="12">
        <v>22803</v>
      </c>
      <c r="D30" s="12">
        <v>22812</v>
      </c>
      <c r="E30" s="12">
        <v>22874</v>
      </c>
      <c r="F30" s="12">
        <v>71</v>
      </c>
      <c r="G30" s="2">
        <f t="shared" si="0"/>
        <v>10</v>
      </c>
    </row>
    <row r="31" spans="1:7" x14ac:dyDescent="0.2">
      <c r="A31" s="2" t="s">
        <v>12</v>
      </c>
      <c r="B31" s="12">
        <v>14275</v>
      </c>
      <c r="C31" s="12">
        <v>14267</v>
      </c>
      <c r="D31" s="12">
        <v>14279</v>
      </c>
      <c r="E31" s="12">
        <v>14342</v>
      </c>
      <c r="F31" s="12">
        <v>75</v>
      </c>
      <c r="G31" s="2">
        <f t="shared" si="0"/>
        <v>9</v>
      </c>
    </row>
    <row r="32" spans="1:7" x14ac:dyDescent="0.2">
      <c r="A32" s="2" t="s">
        <v>8</v>
      </c>
      <c r="B32" s="12">
        <v>39935</v>
      </c>
      <c r="C32" s="12">
        <v>39670</v>
      </c>
      <c r="D32" s="12">
        <v>39677</v>
      </c>
      <c r="E32" s="12">
        <v>39752</v>
      </c>
      <c r="F32" s="12">
        <v>82</v>
      </c>
      <c r="G32" s="2">
        <f t="shared" si="0"/>
        <v>8</v>
      </c>
    </row>
    <row r="33" spans="1:7" x14ac:dyDescent="0.2">
      <c r="A33" s="2" t="s">
        <v>26</v>
      </c>
      <c r="B33" s="12">
        <v>40696</v>
      </c>
      <c r="C33" s="12">
        <v>40632</v>
      </c>
      <c r="D33" s="12">
        <v>40656</v>
      </c>
      <c r="E33" s="12">
        <v>40759</v>
      </c>
      <c r="F33" s="12">
        <v>127</v>
      </c>
      <c r="G33" s="2">
        <f t="shared" si="0"/>
        <v>7</v>
      </c>
    </row>
    <row r="34" spans="1:7" x14ac:dyDescent="0.2">
      <c r="A34" s="2" t="s">
        <v>28</v>
      </c>
      <c r="B34" s="12">
        <v>10591</v>
      </c>
      <c r="C34" s="12">
        <v>10735</v>
      </c>
      <c r="D34" s="12">
        <v>10760</v>
      </c>
      <c r="E34" s="12">
        <v>10864</v>
      </c>
      <c r="F34" s="12">
        <v>129</v>
      </c>
      <c r="G34" s="2">
        <f t="shared" si="0"/>
        <v>6</v>
      </c>
    </row>
    <row r="35" spans="1:7" x14ac:dyDescent="0.2">
      <c r="A35" s="2" t="s">
        <v>5</v>
      </c>
      <c r="B35" s="12">
        <v>12777</v>
      </c>
      <c r="C35" s="12">
        <v>12767</v>
      </c>
      <c r="D35" s="12">
        <v>12811</v>
      </c>
      <c r="E35" s="12">
        <v>12903</v>
      </c>
      <c r="F35" s="12">
        <v>136</v>
      </c>
      <c r="G35" s="2">
        <f t="shared" si="0"/>
        <v>5</v>
      </c>
    </row>
    <row r="36" spans="1:7" x14ac:dyDescent="0.2">
      <c r="A36" s="2" t="s">
        <v>4</v>
      </c>
      <c r="B36" s="12">
        <v>41311</v>
      </c>
      <c r="C36" s="12">
        <v>41338</v>
      </c>
      <c r="D36" s="12">
        <v>41313</v>
      </c>
      <c r="E36" s="12">
        <v>41481</v>
      </c>
      <c r="F36" s="12">
        <v>143</v>
      </c>
      <c r="G36" s="2">
        <f t="shared" si="0"/>
        <v>4</v>
      </c>
    </row>
    <row r="37" spans="1:7" x14ac:dyDescent="0.2">
      <c r="A37" s="2" t="s">
        <v>24</v>
      </c>
      <c r="B37" s="12">
        <v>17259</v>
      </c>
      <c r="C37" s="12">
        <v>16569</v>
      </c>
      <c r="D37" s="12">
        <v>16622</v>
      </c>
      <c r="E37" s="12">
        <v>16718</v>
      </c>
      <c r="F37" s="12">
        <v>149</v>
      </c>
      <c r="G37" s="2">
        <f t="shared" si="0"/>
        <v>3</v>
      </c>
    </row>
    <row r="38" spans="1:7" x14ac:dyDescent="0.2">
      <c r="A38" s="2" t="s">
        <v>0</v>
      </c>
      <c r="B38" s="12">
        <v>97837</v>
      </c>
      <c r="C38" s="12">
        <v>98067</v>
      </c>
      <c r="D38" s="12">
        <v>98213</v>
      </c>
      <c r="E38" s="12">
        <v>98474</v>
      </c>
      <c r="F38" s="12">
        <v>407</v>
      </c>
      <c r="G38" s="2">
        <f t="shared" si="0"/>
        <v>2</v>
      </c>
    </row>
    <row r="39" spans="1:7" x14ac:dyDescent="0.2">
      <c r="A39" s="2" t="s">
        <v>1</v>
      </c>
      <c r="B39" s="12">
        <v>1005347</v>
      </c>
      <c r="C39" s="12">
        <v>1000414</v>
      </c>
      <c r="D39" s="12">
        <v>999042</v>
      </c>
      <c r="E39" s="12">
        <v>1000910</v>
      </c>
      <c r="F39" s="12">
        <v>496</v>
      </c>
      <c r="G39" s="2">
        <f t="shared" si="0"/>
        <v>1</v>
      </c>
    </row>
    <row r="40" spans="1:7" x14ac:dyDescent="0.2">
      <c r="F40" s="12"/>
    </row>
    <row r="41" spans="1:7" x14ac:dyDescent="0.2">
      <c r="F41" s="12"/>
    </row>
    <row r="42" spans="1:7" x14ac:dyDescent="0.2">
      <c r="F42" s="12"/>
    </row>
  </sheetData>
  <mergeCells count="1">
    <mergeCell ref="H1:I1"/>
  </mergeCells>
  <hyperlinks>
    <hyperlink ref="H1:I1" location="Index!A1" display="Regresar al Índice" xr:uid="{399772F5-BB51-4562-824C-098569952B6B}"/>
  </hyperlinks>
  <pageMargins left="0.7" right="0.7" top="0.75" bottom="0.75" header="0.3" footer="0.3"/>
  <pageSetup paperSize="9" orientation="portrait" horizontalDpi="300" verticalDpi="300"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4C54A-F5A1-47B7-BBDE-945E6CB653F1}">
  <sheetPr codeName="Hoja122"/>
  <dimension ref="A1:I39"/>
  <sheetViews>
    <sheetView workbookViewId="0">
      <selection activeCell="A9" sqref="A9"/>
    </sheetView>
  </sheetViews>
  <sheetFormatPr baseColWidth="10" defaultColWidth="9.140625" defaultRowHeight="12.75" x14ac:dyDescent="0.2"/>
  <cols>
    <col min="1" max="1" width="40.7109375" style="2" customWidth="1"/>
    <col min="2" max="5" width="10.7109375" style="2" customWidth="1"/>
    <col min="6" max="6" width="11.7109375" style="2" customWidth="1"/>
    <col min="7" max="8" width="3.7109375" style="2" customWidth="1"/>
    <col min="9" max="11" width="9.140625" style="2" customWidth="1"/>
    <col min="12" max="16384" width="9.140625" style="2"/>
  </cols>
  <sheetData>
    <row r="1" spans="1:9" ht="15" x14ac:dyDescent="0.25">
      <c r="A1" t="s">
        <v>1397</v>
      </c>
      <c r="B1" s="2" t="s">
        <v>55</v>
      </c>
      <c r="C1" s="2" t="s">
        <v>55</v>
      </c>
      <c r="D1" s="2" t="s">
        <v>55</v>
      </c>
      <c r="E1" s="2" t="s">
        <v>55</v>
      </c>
      <c r="F1" s="2" t="s">
        <v>55</v>
      </c>
      <c r="G1" s="2" t="s">
        <v>55</v>
      </c>
      <c r="H1" s="568" t="s">
        <v>39</v>
      </c>
      <c r="I1" s="568"/>
    </row>
    <row r="2" spans="1:9" x14ac:dyDescent="0.2">
      <c r="A2" s="2" t="s">
        <v>154</v>
      </c>
      <c r="B2" s="2" t="s">
        <v>55</v>
      </c>
      <c r="C2" s="2" t="s">
        <v>55</v>
      </c>
      <c r="D2" s="2" t="s">
        <v>55</v>
      </c>
      <c r="E2" s="2" t="s">
        <v>55</v>
      </c>
      <c r="F2" s="2" t="s">
        <v>55</v>
      </c>
      <c r="G2" s="2" t="s">
        <v>55</v>
      </c>
      <c r="H2" s="2" t="s">
        <v>55</v>
      </c>
    </row>
    <row r="6" spans="1:9" x14ac:dyDescent="0.2">
      <c r="A6" s="2" t="s">
        <v>652</v>
      </c>
      <c r="B6" s="2" t="s">
        <v>1168</v>
      </c>
      <c r="C6" s="2" t="s">
        <v>684</v>
      </c>
      <c r="D6" s="2" t="s">
        <v>702</v>
      </c>
      <c r="E6" s="2" t="s">
        <v>1151</v>
      </c>
      <c r="F6" s="2" t="s">
        <v>1170</v>
      </c>
    </row>
    <row r="7" spans="1:9" x14ac:dyDescent="0.2">
      <c r="A7" s="2" t="s">
        <v>15</v>
      </c>
      <c r="B7" s="12">
        <v>13860</v>
      </c>
      <c r="C7" s="12">
        <v>13652</v>
      </c>
      <c r="D7" s="12">
        <v>13569</v>
      </c>
      <c r="E7" s="12">
        <v>13526</v>
      </c>
      <c r="F7" s="14">
        <v>-9.2294169352475901E-3</v>
      </c>
      <c r="G7" s="2">
        <f>_xlfn.RANK.EQ(F7,$F$7:$F$39,0)</f>
        <v>33</v>
      </c>
    </row>
    <row r="8" spans="1:9" x14ac:dyDescent="0.2">
      <c r="A8" s="2" t="s">
        <v>21</v>
      </c>
      <c r="B8" s="12">
        <v>13991</v>
      </c>
      <c r="C8" s="12">
        <v>13897</v>
      </c>
      <c r="D8" s="12">
        <v>13814</v>
      </c>
      <c r="E8" s="12">
        <v>13855</v>
      </c>
      <c r="F8" s="14">
        <v>-3.02223501475141E-3</v>
      </c>
      <c r="G8" s="2">
        <f t="shared" ref="G8:G39" si="0">_xlfn.RANK.EQ(F8,$F$7:$F$39,0)</f>
        <v>32</v>
      </c>
    </row>
    <row r="9" spans="1:9" x14ac:dyDescent="0.2">
      <c r="A9" s="2" t="s">
        <v>13</v>
      </c>
      <c r="B9" s="12">
        <v>72451</v>
      </c>
      <c r="C9" s="12">
        <v>72960</v>
      </c>
      <c r="D9" s="12">
        <v>72785</v>
      </c>
      <c r="E9" s="12">
        <v>72749</v>
      </c>
      <c r="F9" s="14">
        <v>-2.8919956140350798E-3</v>
      </c>
      <c r="G9" s="2">
        <f t="shared" si="0"/>
        <v>31</v>
      </c>
    </row>
    <row r="10" spans="1:9" x14ac:dyDescent="0.2">
      <c r="A10" s="2" t="s">
        <v>14</v>
      </c>
      <c r="B10" s="12">
        <v>48624</v>
      </c>
      <c r="C10" s="12">
        <v>47776</v>
      </c>
      <c r="D10" s="12">
        <v>47633</v>
      </c>
      <c r="E10" s="12">
        <v>47646</v>
      </c>
      <c r="F10" s="14">
        <v>-2.7210314802411698E-3</v>
      </c>
      <c r="G10" s="2">
        <f t="shared" si="0"/>
        <v>30</v>
      </c>
    </row>
    <row r="11" spans="1:9" x14ac:dyDescent="0.2">
      <c r="A11" s="2" t="s">
        <v>31</v>
      </c>
      <c r="B11" s="12">
        <v>43818</v>
      </c>
      <c r="C11" s="12">
        <v>43019</v>
      </c>
      <c r="D11" s="12">
        <v>42890</v>
      </c>
      <c r="E11" s="12">
        <v>42905</v>
      </c>
      <c r="F11" s="14">
        <v>-2.6499918640601199E-3</v>
      </c>
      <c r="G11" s="2">
        <f t="shared" si="0"/>
        <v>29</v>
      </c>
    </row>
    <row r="12" spans="1:9" x14ac:dyDescent="0.2">
      <c r="A12" s="2" t="s">
        <v>9</v>
      </c>
      <c r="B12" s="12">
        <v>118417</v>
      </c>
      <c r="C12" s="12">
        <v>118117</v>
      </c>
      <c r="D12" s="12">
        <v>117796</v>
      </c>
      <c r="E12" s="12">
        <v>117824</v>
      </c>
      <c r="F12" s="14">
        <v>-2.48059127813949E-3</v>
      </c>
      <c r="G12" s="2">
        <f t="shared" si="0"/>
        <v>28</v>
      </c>
    </row>
    <row r="13" spans="1:9" x14ac:dyDescent="0.2">
      <c r="A13" s="2" t="s">
        <v>22</v>
      </c>
      <c r="B13" s="12">
        <v>33422</v>
      </c>
      <c r="C13" s="12">
        <v>33169</v>
      </c>
      <c r="D13" s="12">
        <v>33009</v>
      </c>
      <c r="E13" s="12">
        <v>33097</v>
      </c>
      <c r="F13" s="14">
        <v>-2.17070155868426E-3</v>
      </c>
      <c r="G13" s="2">
        <f t="shared" si="0"/>
        <v>27</v>
      </c>
    </row>
    <row r="14" spans="1:9" x14ac:dyDescent="0.2">
      <c r="A14" s="2" t="s">
        <v>27</v>
      </c>
      <c r="B14" s="12">
        <v>38010</v>
      </c>
      <c r="C14" s="12">
        <v>37552</v>
      </c>
      <c r="D14" s="12">
        <v>37470</v>
      </c>
      <c r="E14" s="12">
        <v>37502</v>
      </c>
      <c r="F14" s="14">
        <v>-1.3314870046868799E-3</v>
      </c>
      <c r="G14" s="2">
        <f t="shared" si="0"/>
        <v>26</v>
      </c>
    </row>
    <row r="15" spans="1:9" x14ac:dyDescent="0.2">
      <c r="A15" s="2" t="s">
        <v>16</v>
      </c>
      <c r="B15" s="12">
        <v>15747</v>
      </c>
      <c r="C15" s="12">
        <v>15458</v>
      </c>
      <c r="D15" s="12">
        <v>15405</v>
      </c>
      <c r="E15" s="12">
        <v>15439</v>
      </c>
      <c r="F15" s="14">
        <v>-1.22913701643157E-3</v>
      </c>
      <c r="G15" s="2">
        <f t="shared" si="0"/>
        <v>25</v>
      </c>
    </row>
    <row r="16" spans="1:9" x14ac:dyDescent="0.2">
      <c r="A16" s="2" t="s">
        <v>11</v>
      </c>
      <c r="B16" s="12">
        <v>10661</v>
      </c>
      <c r="C16" s="12">
        <v>10753</v>
      </c>
      <c r="D16" s="12">
        <v>10722</v>
      </c>
      <c r="E16" s="12">
        <v>10744</v>
      </c>
      <c r="F16" s="14">
        <v>-8.3697572770391503E-4</v>
      </c>
      <c r="G16" s="2">
        <f t="shared" si="0"/>
        <v>24</v>
      </c>
    </row>
    <row r="17" spans="1:7" x14ac:dyDescent="0.2">
      <c r="A17" s="2" t="s">
        <v>20</v>
      </c>
      <c r="B17" s="12">
        <v>69140</v>
      </c>
      <c r="C17" s="12">
        <v>69698</v>
      </c>
      <c r="D17" s="12">
        <v>69706</v>
      </c>
      <c r="E17" s="12">
        <v>69678</v>
      </c>
      <c r="F17" s="14">
        <v>-2.86952279835884E-4</v>
      </c>
      <c r="G17" s="2">
        <f t="shared" si="0"/>
        <v>23</v>
      </c>
    </row>
    <row r="18" spans="1:7" x14ac:dyDescent="0.2">
      <c r="A18" s="2" t="s">
        <v>33</v>
      </c>
      <c r="B18" s="12">
        <v>11934</v>
      </c>
      <c r="C18" s="12">
        <v>11771</v>
      </c>
      <c r="D18" s="12">
        <v>11710</v>
      </c>
      <c r="E18" s="12">
        <v>11770</v>
      </c>
      <c r="F18" s="14">
        <v>-8.4954549316118607E-5</v>
      </c>
      <c r="G18" s="2">
        <f t="shared" si="0"/>
        <v>22</v>
      </c>
    </row>
    <row r="19" spans="1:7" x14ac:dyDescent="0.2">
      <c r="A19" s="2" t="s">
        <v>17</v>
      </c>
      <c r="B19" s="12">
        <v>36186</v>
      </c>
      <c r="C19" s="12">
        <v>36276</v>
      </c>
      <c r="D19" s="12">
        <v>36158</v>
      </c>
      <c r="E19" s="12">
        <v>36276</v>
      </c>
      <c r="F19" s="14">
        <v>0</v>
      </c>
      <c r="G19" s="2">
        <f t="shared" si="0"/>
        <v>21</v>
      </c>
    </row>
    <row r="20" spans="1:7" x14ac:dyDescent="0.2">
      <c r="A20" s="2" t="s">
        <v>18</v>
      </c>
      <c r="B20" s="12">
        <v>12266</v>
      </c>
      <c r="C20" s="12">
        <v>12099</v>
      </c>
      <c r="D20" s="12">
        <v>12098</v>
      </c>
      <c r="E20" s="12">
        <v>12100</v>
      </c>
      <c r="F20" s="14">
        <v>8.2651458798155302E-5</v>
      </c>
      <c r="G20" s="2">
        <f t="shared" si="0"/>
        <v>20</v>
      </c>
    </row>
    <row r="21" spans="1:7" x14ac:dyDescent="0.2">
      <c r="A21" s="2" t="s">
        <v>7</v>
      </c>
      <c r="B21" s="12">
        <v>14305</v>
      </c>
      <c r="C21" s="12">
        <v>14324</v>
      </c>
      <c r="D21" s="12">
        <v>14276</v>
      </c>
      <c r="E21" s="12">
        <v>14327</v>
      </c>
      <c r="F21" s="14">
        <v>2.0943870427259101E-4</v>
      </c>
      <c r="G21" s="2">
        <f t="shared" si="0"/>
        <v>19</v>
      </c>
    </row>
    <row r="22" spans="1:7" x14ac:dyDescent="0.2">
      <c r="A22" s="2" t="s">
        <v>1</v>
      </c>
      <c r="B22" s="12">
        <v>1005347</v>
      </c>
      <c r="C22" s="12">
        <v>1000414</v>
      </c>
      <c r="D22" s="12">
        <v>999042</v>
      </c>
      <c r="E22" s="12">
        <v>1000910</v>
      </c>
      <c r="F22" s="14">
        <v>4.9579474097716204E-4</v>
      </c>
      <c r="G22" s="2">
        <f t="shared" si="0"/>
        <v>18</v>
      </c>
    </row>
    <row r="23" spans="1:7" x14ac:dyDescent="0.2">
      <c r="A23" s="2" t="s">
        <v>29</v>
      </c>
      <c r="B23" s="12">
        <v>34305</v>
      </c>
      <c r="C23" s="12">
        <v>33799</v>
      </c>
      <c r="D23" s="12">
        <v>33797</v>
      </c>
      <c r="E23" s="12">
        <v>33816</v>
      </c>
      <c r="F23" s="14">
        <v>5.0297346075334204E-4</v>
      </c>
      <c r="G23" s="2">
        <f t="shared" si="0"/>
        <v>17</v>
      </c>
    </row>
    <row r="24" spans="1:7" x14ac:dyDescent="0.2">
      <c r="A24" s="2" t="s">
        <v>19</v>
      </c>
      <c r="B24" s="12">
        <v>12822</v>
      </c>
      <c r="C24" s="12">
        <v>12766</v>
      </c>
      <c r="D24" s="12">
        <v>12782</v>
      </c>
      <c r="E24" s="12">
        <v>12776</v>
      </c>
      <c r="F24" s="14">
        <v>7.8333072223091304E-4</v>
      </c>
      <c r="G24" s="2">
        <f t="shared" si="0"/>
        <v>16</v>
      </c>
    </row>
    <row r="25" spans="1:7" x14ac:dyDescent="0.2">
      <c r="A25" s="2" t="s">
        <v>6</v>
      </c>
      <c r="B25" s="12">
        <v>5954</v>
      </c>
      <c r="C25" s="12">
        <v>5807</v>
      </c>
      <c r="D25" s="12">
        <v>5775</v>
      </c>
      <c r="E25" s="12">
        <v>5814</v>
      </c>
      <c r="F25" s="14">
        <v>1.20544170828318E-3</v>
      </c>
      <c r="G25" s="2">
        <f t="shared" si="0"/>
        <v>15</v>
      </c>
    </row>
    <row r="26" spans="1:7" x14ac:dyDescent="0.2">
      <c r="A26" s="2" t="s">
        <v>32</v>
      </c>
      <c r="B26" s="12">
        <v>19885</v>
      </c>
      <c r="C26" s="12">
        <v>19413</v>
      </c>
      <c r="D26" s="12">
        <v>19328</v>
      </c>
      <c r="E26" s="12">
        <v>19440</v>
      </c>
      <c r="F26" s="14">
        <v>1.3908205841446401E-3</v>
      </c>
      <c r="G26" s="2">
        <f t="shared" si="0"/>
        <v>14</v>
      </c>
    </row>
    <row r="27" spans="1:7" x14ac:dyDescent="0.2">
      <c r="A27" s="2" t="s">
        <v>23</v>
      </c>
      <c r="B27" s="12">
        <v>25945</v>
      </c>
      <c r="C27" s="12">
        <v>26076</v>
      </c>
      <c r="D27" s="12">
        <v>26010</v>
      </c>
      <c r="E27" s="12">
        <v>26121</v>
      </c>
      <c r="F27" s="14">
        <v>1.7257248044177901E-3</v>
      </c>
      <c r="G27" s="2">
        <f t="shared" si="0"/>
        <v>13</v>
      </c>
    </row>
    <row r="28" spans="1:7" x14ac:dyDescent="0.2">
      <c r="A28" s="2" t="s">
        <v>10</v>
      </c>
      <c r="B28" s="12">
        <v>34477</v>
      </c>
      <c r="C28" s="12">
        <v>34021</v>
      </c>
      <c r="D28" s="12">
        <v>33975</v>
      </c>
      <c r="E28" s="12">
        <v>34085</v>
      </c>
      <c r="F28" s="14">
        <v>1.88119102907036E-3</v>
      </c>
      <c r="G28" s="2">
        <f t="shared" si="0"/>
        <v>12</v>
      </c>
    </row>
    <row r="29" spans="1:7" x14ac:dyDescent="0.2">
      <c r="A29" s="2" t="s">
        <v>8</v>
      </c>
      <c r="B29" s="12">
        <v>39935</v>
      </c>
      <c r="C29" s="12">
        <v>39670</v>
      </c>
      <c r="D29" s="12">
        <v>39677</v>
      </c>
      <c r="E29" s="12">
        <v>39752</v>
      </c>
      <c r="F29" s="14">
        <v>2.0670531888076198E-3</v>
      </c>
      <c r="G29" s="2">
        <f t="shared" si="0"/>
        <v>11</v>
      </c>
    </row>
    <row r="30" spans="1:7" x14ac:dyDescent="0.2">
      <c r="A30" s="2" t="s">
        <v>25</v>
      </c>
      <c r="B30" s="12">
        <v>23086</v>
      </c>
      <c r="C30" s="12">
        <v>22803</v>
      </c>
      <c r="D30" s="12">
        <v>22812</v>
      </c>
      <c r="E30" s="12">
        <v>22874</v>
      </c>
      <c r="F30" s="14">
        <v>3.1136254001666898E-3</v>
      </c>
      <c r="G30" s="2">
        <f t="shared" si="0"/>
        <v>10</v>
      </c>
    </row>
    <row r="31" spans="1:7" x14ac:dyDescent="0.2">
      <c r="A31" s="2" t="s">
        <v>26</v>
      </c>
      <c r="B31" s="12">
        <v>40696</v>
      </c>
      <c r="C31" s="12">
        <v>40632</v>
      </c>
      <c r="D31" s="12">
        <v>40656</v>
      </c>
      <c r="E31" s="12">
        <v>40759</v>
      </c>
      <c r="F31" s="14">
        <v>3.1256152785981198E-3</v>
      </c>
      <c r="G31" s="2">
        <f t="shared" si="0"/>
        <v>9</v>
      </c>
    </row>
    <row r="32" spans="1:7" x14ac:dyDescent="0.2">
      <c r="A32" s="2" t="s">
        <v>4</v>
      </c>
      <c r="B32" s="12">
        <v>41311</v>
      </c>
      <c r="C32" s="12">
        <v>41338</v>
      </c>
      <c r="D32" s="12">
        <v>41313</v>
      </c>
      <c r="E32" s="12">
        <v>41481</v>
      </c>
      <c r="F32" s="14">
        <v>3.45928685470986E-3</v>
      </c>
      <c r="G32" s="2">
        <f t="shared" si="0"/>
        <v>8</v>
      </c>
    </row>
    <row r="33" spans="1:7" x14ac:dyDescent="0.2">
      <c r="A33" s="2" t="s">
        <v>30</v>
      </c>
      <c r="B33" s="12">
        <v>5240</v>
      </c>
      <c r="C33" s="12">
        <v>5146</v>
      </c>
      <c r="D33" s="12">
        <v>5151</v>
      </c>
      <c r="E33" s="12">
        <v>5166</v>
      </c>
      <c r="F33" s="14">
        <v>3.8865137971240099E-3</v>
      </c>
      <c r="G33" s="2">
        <f t="shared" si="0"/>
        <v>7</v>
      </c>
    </row>
    <row r="34" spans="1:7" x14ac:dyDescent="0.2">
      <c r="A34" s="2" t="s">
        <v>0</v>
      </c>
      <c r="B34" s="12">
        <v>97837</v>
      </c>
      <c r="C34" s="12">
        <v>98067</v>
      </c>
      <c r="D34" s="12">
        <v>98213</v>
      </c>
      <c r="E34" s="12">
        <v>98474</v>
      </c>
      <c r="F34" s="14">
        <v>4.1502238265675997E-3</v>
      </c>
      <c r="G34" s="2">
        <f t="shared" si="0"/>
        <v>6</v>
      </c>
    </row>
    <row r="35" spans="1:7" x14ac:dyDescent="0.2">
      <c r="A35" s="2" t="s">
        <v>3</v>
      </c>
      <c r="B35" s="12">
        <v>16120</v>
      </c>
      <c r="C35" s="12">
        <v>16017</v>
      </c>
      <c r="D35" s="12">
        <v>16040</v>
      </c>
      <c r="E35" s="12">
        <v>16087</v>
      </c>
      <c r="F35" s="14">
        <v>4.3703564962227501E-3</v>
      </c>
      <c r="G35" s="2">
        <f t="shared" si="0"/>
        <v>5</v>
      </c>
    </row>
    <row r="36" spans="1:7" x14ac:dyDescent="0.2">
      <c r="A36" s="2" t="s">
        <v>12</v>
      </c>
      <c r="B36" s="12">
        <v>14275</v>
      </c>
      <c r="C36" s="12">
        <v>14267</v>
      </c>
      <c r="D36" s="12">
        <v>14279</v>
      </c>
      <c r="E36" s="12">
        <v>14342</v>
      </c>
      <c r="F36" s="14">
        <v>5.2568865213429303E-3</v>
      </c>
      <c r="G36" s="2">
        <f t="shared" si="0"/>
        <v>4</v>
      </c>
    </row>
    <row r="37" spans="1:7" x14ac:dyDescent="0.2">
      <c r="A37" s="2" t="s">
        <v>24</v>
      </c>
      <c r="B37" s="12">
        <v>17259</v>
      </c>
      <c r="C37" s="12">
        <v>16569</v>
      </c>
      <c r="D37" s="12">
        <v>16622</v>
      </c>
      <c r="E37" s="12">
        <v>16718</v>
      </c>
      <c r="F37" s="14">
        <v>8.9926972056248999E-3</v>
      </c>
      <c r="G37" s="2">
        <f t="shared" si="0"/>
        <v>3</v>
      </c>
    </row>
    <row r="38" spans="1:7" x14ac:dyDescent="0.2">
      <c r="A38" s="2" t="s">
        <v>5</v>
      </c>
      <c r="B38" s="12">
        <v>12777</v>
      </c>
      <c r="C38" s="12">
        <v>12767</v>
      </c>
      <c r="D38" s="12">
        <v>12811</v>
      </c>
      <c r="E38" s="12">
        <v>12903</v>
      </c>
      <c r="F38" s="14">
        <v>1.0652463382157199E-2</v>
      </c>
      <c r="G38" s="2">
        <f t="shared" si="0"/>
        <v>2</v>
      </c>
    </row>
    <row r="39" spans="1:7" x14ac:dyDescent="0.2">
      <c r="A39" s="2" t="s">
        <v>28</v>
      </c>
      <c r="B39" s="12">
        <v>10591</v>
      </c>
      <c r="C39" s="12">
        <v>10735</v>
      </c>
      <c r="D39" s="12">
        <v>10760</v>
      </c>
      <c r="E39" s="12">
        <v>10864</v>
      </c>
      <c r="F39" s="14">
        <v>1.20167675826734E-2</v>
      </c>
      <c r="G39" s="2">
        <f t="shared" si="0"/>
        <v>1</v>
      </c>
    </row>
  </sheetData>
  <mergeCells count="1">
    <mergeCell ref="H1:I1"/>
  </mergeCells>
  <hyperlinks>
    <hyperlink ref="H1:I1" location="Index!A1" display="Regresar al Índice" xr:uid="{0E1F8B11-9773-439F-BDCF-752DDDA25C9E}"/>
  </hyperlink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C08E1-38DF-404E-83BC-345F86D73D89}">
  <sheetPr codeName="Hoja124"/>
  <dimension ref="A1:I100"/>
  <sheetViews>
    <sheetView workbookViewId="0">
      <selection activeCell="A9" sqref="A9"/>
    </sheetView>
  </sheetViews>
  <sheetFormatPr baseColWidth="10" defaultColWidth="9.140625" defaultRowHeight="12.75" x14ac:dyDescent="0.2"/>
  <cols>
    <col min="1" max="16384" width="9.140625" style="2"/>
  </cols>
  <sheetData>
    <row r="1" spans="1:9" ht="15" x14ac:dyDescent="0.25">
      <c r="A1" t="s">
        <v>1398</v>
      </c>
      <c r="H1" s="568" t="s">
        <v>39</v>
      </c>
      <c r="I1" s="568"/>
    </row>
    <row r="2" spans="1:9" x14ac:dyDescent="0.2">
      <c r="A2" s="2" t="s">
        <v>384</v>
      </c>
    </row>
    <row r="5" spans="1:9" x14ac:dyDescent="0.2">
      <c r="A5" s="2" t="s">
        <v>329</v>
      </c>
      <c r="B5" s="2" t="s">
        <v>385</v>
      </c>
      <c r="C5" s="2" t="s">
        <v>53</v>
      </c>
      <c r="D5" s="2" t="s">
        <v>386</v>
      </c>
    </row>
    <row r="6" spans="1:9" x14ac:dyDescent="0.2">
      <c r="A6" s="2" t="s">
        <v>62</v>
      </c>
      <c r="B6" s="2" t="s">
        <v>142</v>
      </c>
      <c r="C6" s="11">
        <v>1.028957962539</v>
      </c>
      <c r="D6" s="11">
        <v>3.9266688107234198</v>
      </c>
    </row>
    <row r="7" spans="1:9" x14ac:dyDescent="0.2">
      <c r="A7" s="2" t="s">
        <v>55</v>
      </c>
      <c r="B7" s="2" t="s">
        <v>143</v>
      </c>
      <c r="C7" s="11">
        <v>2.7226459139219998</v>
      </c>
      <c r="D7" s="11">
        <v>3.6952628119516699</v>
      </c>
    </row>
    <row r="8" spans="1:9" x14ac:dyDescent="0.2">
      <c r="A8" s="2" t="s">
        <v>55</v>
      </c>
      <c r="B8" s="2" t="s">
        <v>144</v>
      </c>
      <c r="C8" s="11">
        <v>-4.0245724523000002</v>
      </c>
      <c r="D8" s="11">
        <v>2.6847377490784998</v>
      </c>
    </row>
    <row r="9" spans="1:9" x14ac:dyDescent="0.2">
      <c r="A9" s="2" t="s">
        <v>55</v>
      </c>
      <c r="B9" s="2" t="s">
        <v>145</v>
      </c>
      <c r="C9" s="11">
        <v>7.940088023185</v>
      </c>
      <c r="D9" s="11">
        <v>3.3064753119272501</v>
      </c>
    </row>
    <row r="10" spans="1:9" x14ac:dyDescent="0.2">
      <c r="A10" s="2" t="s">
        <v>55</v>
      </c>
      <c r="B10" s="2" t="s">
        <v>146</v>
      </c>
      <c r="C10" s="11">
        <v>0.94847444824100002</v>
      </c>
      <c r="D10" s="11">
        <v>2.80966767378492</v>
      </c>
    </row>
    <row r="11" spans="1:9" x14ac:dyDescent="0.2">
      <c r="A11" s="2" t="s">
        <v>55</v>
      </c>
      <c r="B11" s="2" t="s">
        <v>147</v>
      </c>
      <c r="C11" s="11">
        <v>6.1580942636000002E-2</v>
      </c>
      <c r="D11" s="11">
        <v>2.4367459167747501</v>
      </c>
    </row>
    <row r="12" spans="1:9" x14ac:dyDescent="0.2">
      <c r="A12" s="2" t="s">
        <v>55</v>
      </c>
      <c r="B12" s="2" t="s">
        <v>148</v>
      </c>
      <c r="C12" s="11">
        <v>1.839616766265</v>
      </c>
      <c r="D12" s="11">
        <v>1.8740841158716699</v>
      </c>
    </row>
    <row r="13" spans="1:9" x14ac:dyDescent="0.2">
      <c r="A13" s="2" t="s">
        <v>55</v>
      </c>
      <c r="B13" s="2" t="s">
        <v>149</v>
      </c>
      <c r="C13" s="11">
        <v>5.0786147133339998</v>
      </c>
      <c r="D13" s="11">
        <v>1.8964832261075799</v>
      </c>
    </row>
    <row r="14" spans="1:9" x14ac:dyDescent="0.2">
      <c r="A14" s="2" t="s">
        <v>55</v>
      </c>
      <c r="B14" s="2" t="s">
        <v>150</v>
      </c>
      <c r="C14" s="11">
        <v>3.6734221667229998</v>
      </c>
      <c r="D14" s="11">
        <v>1.997217351829</v>
      </c>
    </row>
    <row r="15" spans="1:9" x14ac:dyDescent="0.2">
      <c r="A15" s="2" t="s">
        <v>55</v>
      </c>
      <c r="B15" s="2" t="s">
        <v>151</v>
      </c>
      <c r="C15" s="11">
        <v>8.0132428422810005</v>
      </c>
      <c r="D15" s="11">
        <v>2.4300597709984202</v>
      </c>
    </row>
    <row r="16" spans="1:9" x14ac:dyDescent="0.2">
      <c r="A16" s="2" t="s">
        <v>55</v>
      </c>
      <c r="B16" s="2" t="s">
        <v>152</v>
      </c>
      <c r="C16" s="11">
        <v>4.62906900689</v>
      </c>
      <c r="D16" s="11">
        <v>2.7816395224808299</v>
      </c>
    </row>
    <row r="17" spans="1:4" x14ac:dyDescent="0.2">
      <c r="A17" s="2" t="s">
        <v>55</v>
      </c>
      <c r="B17" s="2" t="s">
        <v>153</v>
      </c>
      <c r="C17" s="11">
        <v>5.1315727706459997</v>
      </c>
      <c r="D17" s="11">
        <v>3.08689275869683</v>
      </c>
    </row>
    <row r="18" spans="1:4" x14ac:dyDescent="0.2">
      <c r="A18" s="2" t="s">
        <v>75</v>
      </c>
      <c r="B18" s="2" t="s">
        <v>142</v>
      </c>
      <c r="C18" s="11">
        <v>5.8811327550529997</v>
      </c>
      <c r="D18" s="11">
        <v>3.491240658073</v>
      </c>
    </row>
    <row r="19" spans="1:4" x14ac:dyDescent="0.2">
      <c r="A19" s="2" t="s">
        <v>55</v>
      </c>
      <c r="B19" s="2" t="s">
        <v>143</v>
      </c>
      <c r="C19" s="11">
        <v>3.4976548616560001</v>
      </c>
      <c r="D19" s="11">
        <v>3.55582473705083</v>
      </c>
    </row>
    <row r="20" spans="1:4" x14ac:dyDescent="0.2">
      <c r="A20" s="2" t="s">
        <v>55</v>
      </c>
      <c r="B20" s="2" t="s">
        <v>144</v>
      </c>
      <c r="C20" s="11">
        <v>12.292425556032001</v>
      </c>
      <c r="D20" s="11">
        <v>4.9155745710785004</v>
      </c>
    </row>
    <row r="21" spans="1:4" x14ac:dyDescent="0.2">
      <c r="A21" s="2" t="s">
        <v>55</v>
      </c>
      <c r="B21" s="2" t="s">
        <v>145</v>
      </c>
      <c r="C21" s="11">
        <v>6.8379220086829999</v>
      </c>
      <c r="D21" s="11">
        <v>4.8237274032033302</v>
      </c>
    </row>
    <row r="22" spans="1:4" x14ac:dyDescent="0.2">
      <c r="A22" s="2" t="s">
        <v>55</v>
      </c>
      <c r="B22" s="2" t="s">
        <v>146</v>
      </c>
      <c r="C22" s="11">
        <v>13.352790808952999</v>
      </c>
      <c r="D22" s="11">
        <v>5.8574204332626696</v>
      </c>
    </row>
    <row r="23" spans="1:4" x14ac:dyDescent="0.2">
      <c r="A23" s="2" t="s">
        <v>55</v>
      </c>
      <c r="B23" s="2" t="s">
        <v>147</v>
      </c>
      <c r="C23" s="11">
        <v>12.410446946903001</v>
      </c>
      <c r="D23" s="11">
        <v>6.8864926002849201</v>
      </c>
    </row>
    <row r="24" spans="1:4" x14ac:dyDescent="0.2">
      <c r="A24" s="2" t="s">
        <v>55</v>
      </c>
      <c r="B24" s="2" t="s">
        <v>148</v>
      </c>
      <c r="C24" s="11">
        <v>7.408890706028</v>
      </c>
      <c r="D24" s="11">
        <v>7.3505987619318303</v>
      </c>
    </row>
    <row r="25" spans="1:4" x14ac:dyDescent="0.2">
      <c r="A25" s="2" t="s">
        <v>55</v>
      </c>
      <c r="B25" s="2" t="s">
        <v>149</v>
      </c>
      <c r="C25" s="11">
        <v>4.5756810137619999</v>
      </c>
      <c r="D25" s="11">
        <v>7.3086876203008302</v>
      </c>
    </row>
    <row r="26" spans="1:4" x14ac:dyDescent="0.2">
      <c r="A26" s="2" t="s">
        <v>55</v>
      </c>
      <c r="B26" s="2" t="s">
        <v>150</v>
      </c>
      <c r="C26" s="11">
        <v>9.2808004597569997</v>
      </c>
      <c r="D26" s="11">
        <v>7.7759691447203299</v>
      </c>
    </row>
    <row r="27" spans="1:4" x14ac:dyDescent="0.2">
      <c r="A27" s="2" t="s">
        <v>55</v>
      </c>
      <c r="B27" s="2" t="s">
        <v>151</v>
      </c>
      <c r="C27" s="11">
        <v>6.3785042629740003</v>
      </c>
      <c r="D27" s="11">
        <v>7.6397409297780801</v>
      </c>
    </row>
    <row r="28" spans="1:4" x14ac:dyDescent="0.2">
      <c r="A28" s="2" t="s">
        <v>55</v>
      </c>
      <c r="B28" s="2" t="s">
        <v>152</v>
      </c>
      <c r="C28" s="11">
        <v>6.9451015723719998</v>
      </c>
      <c r="D28" s="11">
        <v>7.83274364356825</v>
      </c>
    </row>
    <row r="29" spans="1:4" x14ac:dyDescent="0.2">
      <c r="A29" s="2" t="s">
        <v>55</v>
      </c>
      <c r="B29" s="2" t="s">
        <v>153</v>
      </c>
      <c r="C29" s="11">
        <v>10.87986854977</v>
      </c>
      <c r="D29" s="11">
        <v>8.3117682918285798</v>
      </c>
    </row>
    <row r="30" spans="1:4" x14ac:dyDescent="0.2">
      <c r="A30" s="2" t="s">
        <v>76</v>
      </c>
      <c r="B30" s="2" t="s">
        <v>142</v>
      </c>
      <c r="C30" s="11">
        <v>10.514945321831</v>
      </c>
      <c r="D30" s="11">
        <v>8.6979193390600802</v>
      </c>
    </row>
    <row r="31" spans="1:4" x14ac:dyDescent="0.2">
      <c r="A31" s="2" t="s">
        <v>55</v>
      </c>
      <c r="B31" s="2" t="s">
        <v>143</v>
      </c>
      <c r="C31" s="11">
        <v>6.8218409837290004</v>
      </c>
      <c r="D31" s="11">
        <v>8.9749348492328291</v>
      </c>
    </row>
    <row r="32" spans="1:4" x14ac:dyDescent="0.2">
      <c r="A32" s="2" t="s">
        <v>55</v>
      </c>
      <c r="B32" s="2" t="s">
        <v>144</v>
      </c>
      <c r="C32" s="11">
        <v>2.2895979138290001</v>
      </c>
      <c r="D32" s="11">
        <v>8.1413658790492498</v>
      </c>
    </row>
    <row r="33" spans="1:4" x14ac:dyDescent="0.2">
      <c r="A33" s="2" t="s">
        <v>55</v>
      </c>
      <c r="B33" s="2" t="s">
        <v>145</v>
      </c>
      <c r="C33" s="11">
        <v>2.203733416555</v>
      </c>
      <c r="D33" s="11">
        <v>7.7551834963719202</v>
      </c>
    </row>
    <row r="34" spans="1:4" x14ac:dyDescent="0.2">
      <c r="A34" s="2" t="s">
        <v>55</v>
      </c>
      <c r="B34" s="2" t="s">
        <v>146</v>
      </c>
      <c r="C34" s="11">
        <v>1.0762550997239999</v>
      </c>
      <c r="D34" s="11">
        <v>6.7321388539361697</v>
      </c>
    </row>
    <row r="35" spans="1:4" x14ac:dyDescent="0.2">
      <c r="A35" s="2" t="s">
        <v>55</v>
      </c>
      <c r="B35" s="2" t="s">
        <v>147</v>
      </c>
      <c r="C35" s="11">
        <v>4.4820182520960001</v>
      </c>
      <c r="D35" s="11">
        <v>6.0714364627022501</v>
      </c>
    </row>
    <row r="36" spans="1:4" x14ac:dyDescent="0.2">
      <c r="A36" s="2" t="s">
        <v>55</v>
      </c>
      <c r="B36" s="2" t="s">
        <v>148</v>
      </c>
      <c r="C36" s="11">
        <v>9.3532180606910007</v>
      </c>
      <c r="D36" s="11">
        <v>6.2334637422575003</v>
      </c>
    </row>
    <row r="37" spans="1:4" x14ac:dyDescent="0.2">
      <c r="A37" s="2" t="s">
        <v>55</v>
      </c>
      <c r="B37" s="2" t="s">
        <v>149</v>
      </c>
      <c r="C37" s="11">
        <v>8.4383552976789993</v>
      </c>
      <c r="D37" s="11">
        <v>6.5553532659172502</v>
      </c>
    </row>
    <row r="38" spans="1:4" x14ac:dyDescent="0.2">
      <c r="A38" s="2" t="s">
        <v>55</v>
      </c>
      <c r="B38" s="2" t="s">
        <v>150</v>
      </c>
      <c r="C38" s="11">
        <v>15.372922419746001</v>
      </c>
      <c r="D38" s="11">
        <v>7.0630300959163304</v>
      </c>
    </row>
    <row r="39" spans="1:4" x14ac:dyDescent="0.2">
      <c r="A39" s="2" t="s">
        <v>55</v>
      </c>
      <c r="B39" s="2" t="s">
        <v>151</v>
      </c>
      <c r="C39" s="11">
        <v>1.571681088806</v>
      </c>
      <c r="D39" s="11">
        <v>6.6624614980689998</v>
      </c>
    </row>
    <row r="40" spans="1:4" x14ac:dyDescent="0.2">
      <c r="A40" s="2" t="s">
        <v>55</v>
      </c>
      <c r="B40" s="2" t="s">
        <v>152</v>
      </c>
      <c r="C40" s="11">
        <v>2.5295131712929999</v>
      </c>
      <c r="D40" s="11">
        <v>6.2944957979790797</v>
      </c>
    </row>
    <row r="41" spans="1:4" x14ac:dyDescent="0.2">
      <c r="A41" s="2" t="s">
        <v>55</v>
      </c>
      <c r="B41" s="2" t="s">
        <v>153</v>
      </c>
      <c r="C41" s="11">
        <v>4.1474303332969997</v>
      </c>
      <c r="D41" s="11">
        <v>5.7334592799396704</v>
      </c>
    </row>
    <row r="42" spans="1:4" x14ac:dyDescent="0.2">
      <c r="A42" s="2" t="s">
        <v>77</v>
      </c>
      <c r="B42" s="2" t="s">
        <v>142</v>
      </c>
      <c r="C42" s="11">
        <v>3.0372008659169998</v>
      </c>
      <c r="D42" s="11">
        <v>5.1103139086134997</v>
      </c>
    </row>
    <row r="43" spans="1:4" x14ac:dyDescent="0.2">
      <c r="A43" s="2" t="s">
        <v>55</v>
      </c>
      <c r="B43" s="2" t="s">
        <v>143</v>
      </c>
      <c r="C43" s="11">
        <v>6.1026175160360001</v>
      </c>
      <c r="D43" s="11">
        <v>5.0503786196390799</v>
      </c>
    </row>
    <row r="44" spans="1:4" x14ac:dyDescent="0.2">
      <c r="A44" s="2" t="s">
        <v>55</v>
      </c>
      <c r="B44" s="2" t="s">
        <v>144</v>
      </c>
      <c r="C44" s="11">
        <v>3.4190897292039999</v>
      </c>
      <c r="D44" s="11">
        <v>5.1445029375870002</v>
      </c>
    </row>
    <row r="45" spans="1:4" x14ac:dyDescent="0.2">
      <c r="A45" s="2" t="s">
        <v>55</v>
      </c>
      <c r="B45" s="2" t="s">
        <v>145</v>
      </c>
      <c r="C45" s="11">
        <v>6.7079208447149998</v>
      </c>
      <c r="D45" s="11">
        <v>5.5198518899336699</v>
      </c>
    </row>
    <row r="46" spans="1:4" x14ac:dyDescent="0.2">
      <c r="A46" s="2" t="s">
        <v>55</v>
      </c>
      <c r="B46" s="2" t="s">
        <v>146</v>
      </c>
      <c r="C46" s="11">
        <v>2.5433067016700002</v>
      </c>
      <c r="D46" s="11">
        <v>5.6421061900958298</v>
      </c>
    </row>
    <row r="47" spans="1:4" x14ac:dyDescent="0.2">
      <c r="A47" s="2" t="s">
        <v>55</v>
      </c>
      <c r="B47" s="2" t="s">
        <v>147</v>
      </c>
      <c r="C47" s="11">
        <v>2.1481615945839998</v>
      </c>
      <c r="D47" s="11">
        <v>5.4476181353031699</v>
      </c>
    </row>
    <row r="48" spans="1:4" x14ac:dyDescent="0.2">
      <c r="A48" s="2" t="s">
        <v>55</v>
      </c>
      <c r="B48" s="2" t="s">
        <v>148</v>
      </c>
      <c r="C48" s="11">
        <v>-5.7864646357299998</v>
      </c>
      <c r="D48" s="11">
        <v>4.1859779106014203</v>
      </c>
    </row>
    <row r="49" spans="1:4" x14ac:dyDescent="0.2">
      <c r="A49" s="2" t="s">
        <v>55</v>
      </c>
      <c r="B49" s="2" t="s">
        <v>149</v>
      </c>
      <c r="C49" s="11">
        <v>-2.1298975895100001</v>
      </c>
      <c r="D49" s="11">
        <v>3.3052901700023298</v>
      </c>
    </row>
    <row r="50" spans="1:4" x14ac:dyDescent="0.2">
      <c r="A50" s="2" t="s">
        <v>55</v>
      </c>
      <c r="B50" s="2" t="s">
        <v>150</v>
      </c>
      <c r="C50" s="11">
        <v>-7.4938933093979996</v>
      </c>
      <c r="D50" s="11">
        <v>1.39972219257367</v>
      </c>
    </row>
    <row r="51" spans="1:4" x14ac:dyDescent="0.2">
      <c r="A51" s="2" t="s">
        <v>55</v>
      </c>
      <c r="B51" s="2" t="s">
        <v>151</v>
      </c>
      <c r="C51" s="11">
        <v>-2.9660308792149999</v>
      </c>
      <c r="D51" s="11">
        <v>1.02157952857192</v>
      </c>
    </row>
    <row r="52" spans="1:4" x14ac:dyDescent="0.2">
      <c r="A52" s="2" t="s">
        <v>55</v>
      </c>
      <c r="B52" s="2" t="s">
        <v>152</v>
      </c>
      <c r="C52" s="11">
        <v>1.0854453367850001</v>
      </c>
      <c r="D52" s="11">
        <v>0.90124054236291695</v>
      </c>
    </row>
    <row r="53" spans="1:4" x14ac:dyDescent="0.2">
      <c r="A53" s="2" t="s">
        <v>55</v>
      </c>
      <c r="B53" s="2" t="s">
        <v>153</v>
      </c>
      <c r="C53" s="11">
        <v>-1.876922359168</v>
      </c>
      <c r="D53" s="11">
        <v>0.39921115132416701</v>
      </c>
    </row>
    <row r="54" spans="1:4" x14ac:dyDescent="0.2">
      <c r="A54" s="2" t="s">
        <v>78</v>
      </c>
      <c r="B54" s="2" t="s">
        <v>142</v>
      </c>
      <c r="C54" s="11">
        <v>-0.84919833540099998</v>
      </c>
      <c r="D54" s="11">
        <v>7.5344551214333394E-2</v>
      </c>
    </row>
    <row r="55" spans="1:4" x14ac:dyDescent="0.2">
      <c r="A55" s="2" t="s">
        <v>55</v>
      </c>
      <c r="B55" s="2" t="s">
        <v>143</v>
      </c>
      <c r="C55" s="11">
        <v>0.48428774792500001</v>
      </c>
      <c r="D55" s="11">
        <v>-0.39284959612824999</v>
      </c>
    </row>
    <row r="56" spans="1:4" x14ac:dyDescent="0.2">
      <c r="A56" s="2" t="s">
        <v>55</v>
      </c>
      <c r="B56" s="2" t="s">
        <v>144</v>
      </c>
      <c r="C56" s="11">
        <v>7.3105595233100003</v>
      </c>
      <c r="D56" s="11">
        <v>-6.8560446619416598E-2</v>
      </c>
    </row>
    <row r="57" spans="1:4" x14ac:dyDescent="0.2">
      <c r="A57" s="2" t="s">
        <v>55</v>
      </c>
      <c r="B57" s="2" t="s">
        <v>145</v>
      </c>
      <c r="C57" s="11">
        <v>-4.9498517181989996</v>
      </c>
      <c r="D57" s="11">
        <v>-1.0400414935289199</v>
      </c>
    </row>
    <row r="58" spans="1:4" x14ac:dyDescent="0.2">
      <c r="A58" s="2" t="s">
        <v>55</v>
      </c>
      <c r="B58" s="2" t="s">
        <v>146</v>
      </c>
      <c r="C58" s="11">
        <v>1.397860706818</v>
      </c>
      <c r="D58" s="11">
        <v>-1.1354953264332499</v>
      </c>
    </row>
    <row r="59" spans="1:4" x14ac:dyDescent="0.2">
      <c r="A59" s="2" t="s">
        <v>55</v>
      </c>
      <c r="B59" s="2" t="s">
        <v>147</v>
      </c>
      <c r="C59" s="11">
        <v>3.5805371225279998</v>
      </c>
      <c r="D59" s="11">
        <v>-1.01613069910458</v>
      </c>
    </row>
    <row r="60" spans="1:4" x14ac:dyDescent="0.2">
      <c r="A60" s="2" t="s">
        <v>55</v>
      </c>
      <c r="B60" s="2" t="s">
        <v>148</v>
      </c>
      <c r="C60" s="11">
        <v>2.185735672172</v>
      </c>
      <c r="D60" s="11">
        <v>-0.35178067344608299</v>
      </c>
    </row>
    <row r="61" spans="1:4" x14ac:dyDescent="0.2">
      <c r="A61" s="2" t="s">
        <v>55</v>
      </c>
      <c r="B61" s="2" t="s">
        <v>149</v>
      </c>
      <c r="C61" s="11">
        <v>2.974102744264</v>
      </c>
      <c r="D61" s="11">
        <v>7.3552687701750094E-2</v>
      </c>
    </row>
    <row r="62" spans="1:4" x14ac:dyDescent="0.2">
      <c r="A62" s="2" t="s">
        <v>55</v>
      </c>
      <c r="B62" s="2" t="s">
        <v>150</v>
      </c>
      <c r="C62" s="11">
        <v>3.141224605843</v>
      </c>
      <c r="D62" s="11">
        <v>0.95981251397183298</v>
      </c>
    </row>
    <row r="63" spans="1:4" x14ac:dyDescent="0.2">
      <c r="A63" s="2" t="s">
        <v>55</v>
      </c>
      <c r="B63" s="2" t="s">
        <v>151</v>
      </c>
      <c r="C63" s="11">
        <v>1.1771722550549999</v>
      </c>
      <c r="D63" s="11">
        <v>1.3050794418276701</v>
      </c>
    </row>
    <row r="64" spans="1:4" x14ac:dyDescent="0.2">
      <c r="A64" s="2" t="s">
        <v>55</v>
      </c>
      <c r="B64" s="2" t="s">
        <v>152</v>
      </c>
      <c r="C64" s="11">
        <v>0.48528930178200003</v>
      </c>
      <c r="D64" s="11">
        <v>1.25506643891075</v>
      </c>
    </row>
    <row r="65" spans="1:4" x14ac:dyDescent="0.2">
      <c r="A65" s="2" t="s">
        <v>55</v>
      </c>
      <c r="B65" s="2" t="s">
        <v>153</v>
      </c>
      <c r="C65" s="11">
        <v>4.6070553345540004</v>
      </c>
      <c r="D65" s="11">
        <v>1.7953979133875799</v>
      </c>
    </row>
    <row r="66" spans="1:4" x14ac:dyDescent="0.2">
      <c r="A66" s="2" t="s">
        <v>79</v>
      </c>
      <c r="B66" s="2" t="s">
        <v>142</v>
      </c>
      <c r="C66" s="11">
        <v>4.5099751151790004</v>
      </c>
      <c r="D66" s="11">
        <v>2.2419957009359202</v>
      </c>
    </row>
    <row r="67" spans="1:4" x14ac:dyDescent="0.2">
      <c r="A67" s="2" t="s">
        <v>55</v>
      </c>
      <c r="B67" s="2" t="s">
        <v>143</v>
      </c>
      <c r="C67" s="11">
        <v>1.538410949944</v>
      </c>
      <c r="D67" s="11">
        <v>2.3298393011041698</v>
      </c>
    </row>
    <row r="68" spans="1:4" x14ac:dyDescent="0.2">
      <c r="A68" s="2" t="s">
        <v>55</v>
      </c>
      <c r="B68" s="2" t="s">
        <v>144</v>
      </c>
      <c r="C68" s="11">
        <v>-2.7759447675</v>
      </c>
      <c r="D68" s="11">
        <v>1.4892972768699999</v>
      </c>
    </row>
    <row r="69" spans="1:4" x14ac:dyDescent="0.2">
      <c r="A69" s="2" t="s">
        <v>55</v>
      </c>
      <c r="B69" s="2" t="s">
        <v>145</v>
      </c>
      <c r="C69" s="11">
        <v>5.5063924790199996</v>
      </c>
      <c r="D69" s="11">
        <v>2.3606509599715801</v>
      </c>
    </row>
    <row r="70" spans="1:4" x14ac:dyDescent="0.2">
      <c r="A70" s="2" t="s">
        <v>55</v>
      </c>
      <c r="B70" s="2" t="s">
        <v>146</v>
      </c>
      <c r="C70" s="11">
        <v>0.64883607688400002</v>
      </c>
      <c r="D70" s="11">
        <v>2.2982322408104201</v>
      </c>
    </row>
    <row r="71" spans="1:4" x14ac:dyDescent="0.2">
      <c r="A71" s="2" t="s">
        <v>55</v>
      </c>
      <c r="B71" s="2" t="s">
        <v>147</v>
      </c>
      <c r="C71" s="11">
        <v>-2.5032359976619998</v>
      </c>
      <c r="D71" s="11">
        <v>1.79125114746125</v>
      </c>
    </row>
    <row r="72" spans="1:4" x14ac:dyDescent="0.2">
      <c r="A72" s="2" t="s">
        <v>55</v>
      </c>
      <c r="B72" s="2" t="s">
        <v>148</v>
      </c>
      <c r="C72" s="11">
        <v>2.7498308500299999</v>
      </c>
      <c r="D72" s="11">
        <v>1.83825907894942</v>
      </c>
    </row>
    <row r="73" spans="1:4" x14ac:dyDescent="0.2">
      <c r="A73" s="2" t="s">
        <v>55</v>
      </c>
      <c r="B73" s="2" t="s">
        <v>149</v>
      </c>
      <c r="C73" s="11">
        <v>2.2480460778409999</v>
      </c>
      <c r="D73" s="11">
        <v>1.7777543567475</v>
      </c>
    </row>
    <row r="74" spans="1:4" x14ac:dyDescent="0.2">
      <c r="A74" s="2" t="s">
        <v>55</v>
      </c>
      <c r="B74" s="2" t="s">
        <v>150</v>
      </c>
      <c r="C74" s="11">
        <v>-2.8549205350390001</v>
      </c>
      <c r="D74" s="11">
        <v>1.2780755950073299</v>
      </c>
    </row>
    <row r="75" spans="1:4" x14ac:dyDescent="0.2">
      <c r="A75" s="2" t="s">
        <v>55</v>
      </c>
      <c r="B75" s="2" t="s">
        <v>151</v>
      </c>
      <c r="C75" s="11">
        <v>3.8736245411770001</v>
      </c>
      <c r="D75" s="11">
        <v>1.50277995218417</v>
      </c>
    </row>
    <row r="76" spans="1:4" x14ac:dyDescent="0.2">
      <c r="A76" s="2" t="s">
        <v>55</v>
      </c>
      <c r="B76" s="2" t="s">
        <v>152</v>
      </c>
      <c r="C76" s="11">
        <v>-2.4257772039619998</v>
      </c>
      <c r="D76" s="11">
        <v>1.2601910767055</v>
      </c>
    </row>
    <row r="77" spans="1:4" x14ac:dyDescent="0.2">
      <c r="A77" s="2" t="s">
        <v>55</v>
      </c>
      <c r="B77" s="2" t="s">
        <v>153</v>
      </c>
      <c r="C77" s="11">
        <v>-5.5872822691149997</v>
      </c>
      <c r="D77" s="11">
        <v>0.41066294306641699</v>
      </c>
    </row>
    <row r="78" spans="1:4" x14ac:dyDescent="0.2">
      <c r="A78" s="2" t="s">
        <v>80</v>
      </c>
      <c r="B78" s="2" t="s">
        <v>142</v>
      </c>
      <c r="C78" s="11">
        <v>-1.391569678944</v>
      </c>
      <c r="D78" s="11">
        <v>-8.1132456443833295E-2</v>
      </c>
    </row>
    <row r="79" spans="1:4" x14ac:dyDescent="0.2">
      <c r="A79" s="2" t="s">
        <v>55</v>
      </c>
      <c r="B79" s="2" t="s">
        <v>143</v>
      </c>
      <c r="C79" s="11">
        <v>1.445555055616</v>
      </c>
      <c r="D79" s="11">
        <v>-8.8870447637833305E-2</v>
      </c>
    </row>
    <row r="80" spans="1:4" x14ac:dyDescent="0.2">
      <c r="A80" s="2" t="s">
        <v>55</v>
      </c>
      <c r="B80" s="2" t="s">
        <v>144</v>
      </c>
      <c r="C80" s="11">
        <v>3.3551146058830001</v>
      </c>
      <c r="D80" s="11">
        <v>0.42205116681075</v>
      </c>
    </row>
    <row r="81" spans="1:4" x14ac:dyDescent="0.2">
      <c r="A81" s="2" t="s">
        <v>55</v>
      </c>
      <c r="B81" s="2" t="s">
        <v>145</v>
      </c>
      <c r="C81" s="11">
        <v>1.51082089628</v>
      </c>
      <c r="D81" s="11">
        <v>8.9086868249083406E-2</v>
      </c>
    </row>
    <row r="82" spans="1:4" x14ac:dyDescent="0.2">
      <c r="A82" s="2" t="s">
        <v>55</v>
      </c>
      <c r="B82" s="2" t="s">
        <v>146</v>
      </c>
      <c r="C82" s="11">
        <v>-0.200181783404</v>
      </c>
      <c r="D82" s="11">
        <v>1.83353798917501E-2</v>
      </c>
    </row>
    <row r="83" spans="1:4" x14ac:dyDescent="0.2">
      <c r="A83" s="2" t="s">
        <v>55</v>
      </c>
      <c r="B83" s="2" t="s">
        <v>147</v>
      </c>
      <c r="C83" s="11">
        <v>-0.74399382432299999</v>
      </c>
      <c r="D83" s="11">
        <v>0.164938894336667</v>
      </c>
    </row>
    <row r="84" spans="1:4" x14ac:dyDescent="0.2">
      <c r="A84" s="2" t="s">
        <v>55</v>
      </c>
      <c r="B84" s="2" t="s">
        <v>148</v>
      </c>
      <c r="C84" s="11">
        <v>0.34157505765700003</v>
      </c>
      <c r="D84" s="11">
        <v>-3.57490883610833E-2</v>
      </c>
    </row>
    <row r="85" spans="1:4" x14ac:dyDescent="0.2">
      <c r="A85" s="2" t="s">
        <v>55</v>
      </c>
      <c r="B85" s="2" t="s">
        <v>149</v>
      </c>
      <c r="C85" s="11">
        <v>-0.45562056898300002</v>
      </c>
      <c r="D85" s="11">
        <v>-0.261054642263083</v>
      </c>
    </row>
    <row r="86" spans="1:4" x14ac:dyDescent="0.2">
      <c r="A86" s="2" t="s">
        <v>55</v>
      </c>
      <c r="B86" s="2" t="s">
        <v>150</v>
      </c>
      <c r="C86" s="11">
        <v>-0.72987007159700001</v>
      </c>
      <c r="D86" s="11">
        <v>-8.3967103642916596E-2</v>
      </c>
    </row>
    <row r="87" spans="1:4" x14ac:dyDescent="0.2">
      <c r="A87" s="2" t="s">
        <v>55</v>
      </c>
      <c r="B87" s="2" t="s">
        <v>151</v>
      </c>
      <c r="C87" s="11">
        <v>-3.0540723327979999</v>
      </c>
      <c r="D87" s="11">
        <v>-0.661275176474167</v>
      </c>
    </row>
    <row r="88" spans="1:4" x14ac:dyDescent="0.2">
      <c r="A88" s="2" t="s">
        <v>55</v>
      </c>
      <c r="B88" s="2" t="s">
        <v>152</v>
      </c>
      <c r="C88" s="11">
        <v>0.79037083219299997</v>
      </c>
      <c r="D88" s="11">
        <v>-0.39326284012791701</v>
      </c>
    </row>
    <row r="89" spans="1:4" x14ac:dyDescent="0.2">
      <c r="A89" s="2" t="s">
        <v>55</v>
      </c>
      <c r="B89" s="2" t="s">
        <v>153</v>
      </c>
      <c r="C89" s="11">
        <v>0.37873824649900001</v>
      </c>
      <c r="D89" s="11">
        <v>0.10390553617325</v>
      </c>
    </row>
    <row r="90" spans="1:4" x14ac:dyDescent="0.2">
      <c r="A90" s="2" t="s">
        <v>81</v>
      </c>
      <c r="B90" s="2" t="s">
        <v>142</v>
      </c>
      <c r="C90" s="11">
        <v>-4.8801269066090001</v>
      </c>
      <c r="D90" s="11">
        <v>-0.18680756613216701</v>
      </c>
    </row>
    <row r="91" spans="1:4" x14ac:dyDescent="0.2">
      <c r="A91" s="2" t="s">
        <v>55</v>
      </c>
      <c r="B91" s="2" t="s">
        <v>143</v>
      </c>
      <c r="C91" s="11">
        <v>-6.9198821086990003</v>
      </c>
      <c r="D91" s="11">
        <v>-0.88392732982508304</v>
      </c>
    </row>
    <row r="92" spans="1:4" x14ac:dyDescent="0.2">
      <c r="A92" s="2" t="s">
        <v>55</v>
      </c>
      <c r="B92" s="2" t="s">
        <v>144</v>
      </c>
      <c r="C92" s="11">
        <v>-6.0961887216599999</v>
      </c>
      <c r="D92" s="11">
        <v>-1.67153594045367</v>
      </c>
    </row>
    <row r="93" spans="1:4" x14ac:dyDescent="0.2">
      <c r="A93" s="2" t="s">
        <v>55</v>
      </c>
      <c r="B93" s="2" t="s">
        <v>145</v>
      </c>
      <c r="C93" s="11">
        <v>-25.983173520116999</v>
      </c>
      <c r="D93" s="11">
        <v>-3.9627021418200798</v>
      </c>
    </row>
    <row r="94" spans="1:4" x14ac:dyDescent="0.2">
      <c r="A94" s="2" t="s">
        <v>55</v>
      </c>
      <c r="B94" s="2" t="s">
        <v>146</v>
      </c>
      <c r="C94" s="11">
        <v>-22.21597610377</v>
      </c>
      <c r="D94" s="11">
        <v>-5.7973516685172504</v>
      </c>
    </row>
    <row r="95" spans="1:4" x14ac:dyDescent="0.2">
      <c r="A95" s="2" t="s">
        <v>55</v>
      </c>
      <c r="B95" s="2" t="s">
        <v>147</v>
      </c>
      <c r="C95" s="11">
        <v>-9.595908089341</v>
      </c>
      <c r="D95" s="11">
        <v>-6.5350111906020798</v>
      </c>
    </row>
    <row r="96" spans="1:4" x14ac:dyDescent="0.2">
      <c r="A96" s="2" t="s">
        <v>55</v>
      </c>
      <c r="B96" s="2" t="s">
        <v>148</v>
      </c>
      <c r="C96" s="11">
        <v>-8.5939301919200002</v>
      </c>
      <c r="D96" s="11">
        <v>-7.2796366280668297</v>
      </c>
    </row>
    <row r="97" spans="1:4" x14ac:dyDescent="0.2">
      <c r="A97" s="2" t="s">
        <v>55</v>
      </c>
      <c r="B97" s="2" t="s">
        <v>149</v>
      </c>
      <c r="C97" s="11">
        <v>-10.477245367049999</v>
      </c>
      <c r="D97" s="11">
        <v>-8.1147720279057491</v>
      </c>
    </row>
    <row r="98" spans="1:4" x14ac:dyDescent="0.2">
      <c r="A98" s="2" t="s">
        <v>55</v>
      </c>
      <c r="B98" s="2" t="s">
        <v>150</v>
      </c>
      <c r="C98" s="11">
        <v>-5.8306291635290002</v>
      </c>
      <c r="D98" s="11">
        <v>-8.5398352855667508</v>
      </c>
    </row>
    <row r="99" spans="1:4" x14ac:dyDescent="0.2">
      <c r="A99" s="2" t="s">
        <v>55</v>
      </c>
      <c r="B99" s="2" t="s">
        <v>151</v>
      </c>
      <c r="C99" s="11">
        <v>-5.4649775570810002</v>
      </c>
      <c r="D99" s="11">
        <v>-8.7407440542570001</v>
      </c>
    </row>
    <row r="100" spans="1:4" x14ac:dyDescent="0.2">
      <c r="A100" s="2" t="s">
        <v>55</v>
      </c>
      <c r="B100" s="2" t="s">
        <v>152</v>
      </c>
      <c r="C100" s="11">
        <v>-5.0880318624829997</v>
      </c>
      <c r="D100" s="11">
        <v>-9.2306109454800005</v>
      </c>
    </row>
  </sheetData>
  <mergeCells count="1">
    <mergeCell ref="H1:I1"/>
  </mergeCells>
  <hyperlinks>
    <hyperlink ref="H1:I1" location="Index!A1" display="Regresar al Índice" xr:uid="{0E186D4F-FF71-4EDF-9EBB-30F2CF16F0D1}"/>
  </hyperlink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BDBE5-C4F1-41C5-B8AF-AD26F628454B}">
  <sheetPr codeName="Hoja125"/>
  <dimension ref="A1:I38"/>
  <sheetViews>
    <sheetView workbookViewId="0">
      <selection activeCell="A9" sqref="A9"/>
    </sheetView>
  </sheetViews>
  <sheetFormatPr baseColWidth="10" defaultColWidth="9.140625" defaultRowHeight="12.75" x14ac:dyDescent="0.2"/>
  <cols>
    <col min="1" max="16384" width="9.140625" style="2"/>
  </cols>
  <sheetData>
    <row r="1" spans="1:9" ht="15" x14ac:dyDescent="0.25">
      <c r="A1" t="s">
        <v>1399</v>
      </c>
      <c r="H1" s="568" t="s">
        <v>39</v>
      </c>
      <c r="I1" s="568"/>
    </row>
    <row r="2" spans="1:9" x14ac:dyDescent="0.2">
      <c r="A2" s="2" t="s">
        <v>384</v>
      </c>
    </row>
    <row r="5" spans="1:9" x14ac:dyDescent="0.2">
      <c r="A5" s="2" t="s">
        <v>2</v>
      </c>
      <c r="B5" s="2" t="s">
        <v>53</v>
      </c>
    </row>
    <row r="6" spans="1:9" x14ac:dyDescent="0.2">
      <c r="A6" s="2" t="s">
        <v>5</v>
      </c>
      <c r="B6" s="11">
        <v>-23.673251732838001</v>
      </c>
    </row>
    <row r="7" spans="1:9" x14ac:dyDescent="0.2">
      <c r="A7" s="2" t="s">
        <v>11</v>
      </c>
      <c r="B7" s="11">
        <v>-22.412524172777999</v>
      </c>
    </row>
    <row r="8" spans="1:9" x14ac:dyDescent="0.2">
      <c r="A8" s="2" t="s">
        <v>24</v>
      </c>
      <c r="B8" s="11">
        <v>-19.740303542307</v>
      </c>
    </row>
    <row r="9" spans="1:9" x14ac:dyDescent="0.2">
      <c r="A9" s="2" t="s">
        <v>16</v>
      </c>
      <c r="B9" s="11">
        <v>-17.812407619847001</v>
      </c>
    </row>
    <row r="10" spans="1:9" x14ac:dyDescent="0.2">
      <c r="A10" s="2" t="s">
        <v>30</v>
      </c>
      <c r="B10" s="11">
        <v>-16.676987447574</v>
      </c>
    </row>
    <row r="11" spans="1:9" x14ac:dyDescent="0.2">
      <c r="A11" s="2" t="s">
        <v>31</v>
      </c>
      <c r="B11" s="11">
        <v>-14.719381897465</v>
      </c>
    </row>
    <row r="12" spans="1:9" x14ac:dyDescent="0.2">
      <c r="A12" s="2" t="s">
        <v>18</v>
      </c>
      <c r="B12" s="11">
        <v>-14.311147833522</v>
      </c>
    </row>
    <row r="13" spans="1:9" x14ac:dyDescent="0.2">
      <c r="A13" s="2" t="s">
        <v>29</v>
      </c>
      <c r="B13" s="11">
        <v>-13.819109618299001</v>
      </c>
    </row>
    <row r="14" spans="1:9" x14ac:dyDescent="0.2">
      <c r="A14" s="2" t="s">
        <v>26</v>
      </c>
      <c r="B14" s="11">
        <v>-9.2005646860900008</v>
      </c>
    </row>
    <row r="15" spans="1:9" x14ac:dyDescent="0.2">
      <c r="A15" s="2" t="s">
        <v>6</v>
      </c>
      <c r="B15" s="11">
        <v>-8.3127264209340002</v>
      </c>
    </row>
    <row r="16" spans="1:9" x14ac:dyDescent="0.2">
      <c r="A16" s="2" t="s">
        <v>32</v>
      </c>
      <c r="B16" s="11">
        <v>-7.7832824612630001</v>
      </c>
    </row>
    <row r="17" spans="1:2" x14ac:dyDescent="0.2">
      <c r="A17" s="2" t="s">
        <v>22</v>
      </c>
      <c r="B17" s="11">
        <v>-6.8527213289390003</v>
      </c>
    </row>
    <row r="18" spans="1:2" x14ac:dyDescent="0.2">
      <c r="A18" s="2" t="s">
        <v>9</v>
      </c>
      <c r="B18" s="11">
        <v>-5.3921740597400003</v>
      </c>
    </row>
    <row r="19" spans="1:2" x14ac:dyDescent="0.2">
      <c r="A19" s="2" t="s">
        <v>0</v>
      </c>
      <c r="B19" s="11">
        <v>-5.0880318624829997</v>
      </c>
    </row>
    <row r="20" spans="1:2" x14ac:dyDescent="0.2">
      <c r="A20" s="2" t="s">
        <v>10</v>
      </c>
      <c r="B20" s="11">
        <v>-4.6697824468390001</v>
      </c>
    </row>
    <row r="21" spans="1:2" x14ac:dyDescent="0.2">
      <c r="A21" s="2" t="s">
        <v>14</v>
      </c>
      <c r="B21" s="11">
        <v>-4.3485881151820003</v>
      </c>
    </row>
    <row r="22" spans="1:2" x14ac:dyDescent="0.2">
      <c r="A22" s="2" t="s">
        <v>1</v>
      </c>
      <c r="B22" s="11">
        <v>-3.7911762117449999</v>
      </c>
    </row>
    <row r="23" spans="1:2" x14ac:dyDescent="0.2">
      <c r="A23" s="2" t="s">
        <v>12</v>
      </c>
      <c r="B23" s="11">
        <v>-2.8355915635820002</v>
      </c>
    </row>
    <row r="24" spans="1:2" x14ac:dyDescent="0.2">
      <c r="A24" s="2" t="s">
        <v>19</v>
      </c>
      <c r="B24" s="11">
        <v>-2.650849497471</v>
      </c>
    </row>
    <row r="25" spans="1:2" x14ac:dyDescent="0.2">
      <c r="A25" s="2" t="s">
        <v>13</v>
      </c>
      <c r="B25" s="11">
        <v>-2.4904332385119998</v>
      </c>
    </row>
    <row r="26" spans="1:2" x14ac:dyDescent="0.2">
      <c r="A26" s="2" t="s">
        <v>33</v>
      </c>
      <c r="B26" s="11">
        <v>-2.154264633251</v>
      </c>
    </row>
    <row r="27" spans="1:2" x14ac:dyDescent="0.2">
      <c r="A27" s="2" t="s">
        <v>25</v>
      </c>
      <c r="B27" s="11">
        <v>-0.96207055189799995</v>
      </c>
    </row>
    <row r="28" spans="1:2" x14ac:dyDescent="0.2">
      <c r="A28" s="2" t="s">
        <v>20</v>
      </c>
      <c r="B28" s="11">
        <v>-0.94527627324800001</v>
      </c>
    </row>
    <row r="29" spans="1:2" x14ac:dyDescent="0.2">
      <c r="A29" s="2" t="s">
        <v>23</v>
      </c>
      <c r="B29" s="11">
        <v>-0.55007600011799995</v>
      </c>
    </row>
    <row r="30" spans="1:2" x14ac:dyDescent="0.2">
      <c r="A30" s="2" t="s">
        <v>27</v>
      </c>
      <c r="B30" s="11">
        <v>0.39056525347999999</v>
      </c>
    </row>
    <row r="31" spans="1:2" x14ac:dyDescent="0.2">
      <c r="A31" s="2" t="s">
        <v>17</v>
      </c>
      <c r="B31" s="11">
        <v>0.74258593628900005</v>
      </c>
    </row>
    <row r="32" spans="1:2" x14ac:dyDescent="0.2">
      <c r="A32" s="2" t="s">
        <v>8</v>
      </c>
      <c r="B32" s="11">
        <v>0.99603974279600005</v>
      </c>
    </row>
    <row r="33" spans="1:2" x14ac:dyDescent="0.2">
      <c r="A33" s="2" t="s">
        <v>15</v>
      </c>
      <c r="B33" s="11">
        <v>1.245896622369</v>
      </c>
    </row>
    <row r="34" spans="1:2" x14ac:dyDescent="0.2">
      <c r="A34" s="2" t="s">
        <v>3</v>
      </c>
      <c r="B34" s="11">
        <v>1.646099086622</v>
      </c>
    </row>
    <row r="35" spans="1:2" x14ac:dyDescent="0.2">
      <c r="A35" s="2" t="s">
        <v>7</v>
      </c>
      <c r="B35" s="11">
        <v>4.5628377895419998</v>
      </c>
    </row>
    <row r="36" spans="1:2" x14ac:dyDescent="0.2">
      <c r="A36" s="2" t="s">
        <v>28</v>
      </c>
      <c r="B36" s="11">
        <v>5.7920802803729998</v>
      </c>
    </row>
    <row r="37" spans="1:2" x14ac:dyDescent="0.2">
      <c r="A37" s="2" t="s">
        <v>4</v>
      </c>
      <c r="B37" s="11">
        <v>7.6210872311779996</v>
      </c>
    </row>
    <row r="38" spans="1:2" x14ac:dyDescent="0.2">
      <c r="A38" s="2" t="s">
        <v>21</v>
      </c>
      <c r="B38" s="11">
        <v>34.155601203975003</v>
      </c>
    </row>
  </sheetData>
  <mergeCells count="1">
    <mergeCell ref="H1:I1"/>
  </mergeCells>
  <hyperlinks>
    <hyperlink ref="H1:I1" location="Index!A1" display="Regresar al Índice" xr:uid="{E708F690-41C5-4E1D-8266-6752284BB024}"/>
  </hyperlink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A5F96-9B21-4F15-9D26-11CAEB7E6F74}">
  <sheetPr codeName="Hoja126"/>
  <dimension ref="A1:I10"/>
  <sheetViews>
    <sheetView topLeftCell="A4" workbookViewId="0">
      <selection activeCell="A9" sqref="A9"/>
    </sheetView>
  </sheetViews>
  <sheetFormatPr baseColWidth="10" defaultColWidth="9.140625" defaultRowHeight="12.75" x14ac:dyDescent="0.2"/>
  <cols>
    <col min="1" max="16384" width="9.140625" style="2"/>
  </cols>
  <sheetData>
    <row r="1" spans="1:9" ht="15" x14ac:dyDescent="0.25">
      <c r="A1" t="s">
        <v>1400</v>
      </c>
      <c r="H1" s="568" t="s">
        <v>39</v>
      </c>
      <c r="I1" s="568"/>
    </row>
    <row r="2" spans="1:9" x14ac:dyDescent="0.2">
      <c r="A2" s="2" t="s">
        <v>384</v>
      </c>
    </row>
    <row r="5" spans="1:9" x14ac:dyDescent="0.2">
      <c r="A5" s="2" t="s">
        <v>387</v>
      </c>
      <c r="B5" s="2" t="s">
        <v>53</v>
      </c>
    </row>
    <row r="6" spans="1:9" x14ac:dyDescent="0.2">
      <c r="A6" s="2" t="s">
        <v>388</v>
      </c>
      <c r="B6" s="11">
        <v>-5.0999999999999996</v>
      </c>
    </row>
    <row r="7" spans="1:9" x14ac:dyDescent="0.2">
      <c r="A7" s="2" t="s">
        <v>331</v>
      </c>
      <c r="B7" s="11">
        <v>-0.9</v>
      </c>
    </row>
    <row r="8" spans="1:9" x14ac:dyDescent="0.2">
      <c r="A8" s="2" t="s">
        <v>389</v>
      </c>
      <c r="B8" s="11">
        <v>-6.5</v>
      </c>
    </row>
    <row r="9" spans="1:9" x14ac:dyDescent="0.2">
      <c r="A9" s="2" t="s">
        <v>666</v>
      </c>
      <c r="B9" s="11">
        <v>1.970104052136</v>
      </c>
    </row>
    <row r="10" spans="1:9" x14ac:dyDescent="0.2">
      <c r="A10" s="2" t="s">
        <v>672</v>
      </c>
      <c r="B10" s="11">
        <v>-3.2038449948790002</v>
      </c>
    </row>
  </sheetData>
  <mergeCells count="1">
    <mergeCell ref="H1:I1"/>
  </mergeCells>
  <hyperlinks>
    <hyperlink ref="H1:I1" location="Index!A1" display="Regresar al Índice" xr:uid="{86886B5D-A4BF-4809-BD8C-383ACD840EA2}"/>
  </hyperlink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03EA1-7C56-4083-B50E-F771404299B6}">
  <sheetPr codeName="Hoja127"/>
  <dimension ref="A1:I100"/>
  <sheetViews>
    <sheetView workbookViewId="0">
      <selection activeCell="A9" sqref="A9"/>
    </sheetView>
  </sheetViews>
  <sheetFormatPr baseColWidth="10" defaultColWidth="9.140625" defaultRowHeight="12.75" x14ac:dyDescent="0.2"/>
  <cols>
    <col min="1" max="16384" width="9.140625" style="2"/>
  </cols>
  <sheetData>
    <row r="1" spans="1:9" ht="15" x14ac:dyDescent="0.25">
      <c r="A1" t="s">
        <v>1401</v>
      </c>
      <c r="H1" s="568" t="s">
        <v>39</v>
      </c>
      <c r="I1" s="568"/>
    </row>
    <row r="2" spans="1:9" x14ac:dyDescent="0.2">
      <c r="A2" s="2" t="s">
        <v>384</v>
      </c>
    </row>
    <row r="5" spans="1:9" x14ac:dyDescent="0.2">
      <c r="A5" s="2" t="s">
        <v>329</v>
      </c>
      <c r="B5" s="2" t="s">
        <v>385</v>
      </c>
      <c r="C5" s="2" t="s">
        <v>53</v>
      </c>
      <c r="D5" s="2" t="s">
        <v>386</v>
      </c>
    </row>
    <row r="6" spans="1:9" x14ac:dyDescent="0.2">
      <c r="A6" s="2" t="s">
        <v>62</v>
      </c>
      <c r="B6" s="2" t="s">
        <v>142</v>
      </c>
      <c r="C6" s="11">
        <v>-6.3034512102319997</v>
      </c>
      <c r="D6" s="11">
        <v>1.2790311406097501</v>
      </c>
    </row>
    <row r="7" spans="1:9" x14ac:dyDescent="0.2">
      <c r="A7" s="2" t="s">
        <v>55</v>
      </c>
      <c r="B7" s="2" t="s">
        <v>143</v>
      </c>
      <c r="C7" s="11">
        <v>10.536454548807001</v>
      </c>
      <c r="D7" s="11">
        <v>1.8881034606392499</v>
      </c>
    </row>
    <row r="8" spans="1:9" x14ac:dyDescent="0.2">
      <c r="A8" s="2" t="s">
        <v>55</v>
      </c>
      <c r="B8" s="2" t="s">
        <v>144</v>
      </c>
      <c r="C8" s="11">
        <v>0.33518292550700002</v>
      </c>
      <c r="D8" s="11">
        <v>0.972399960895583</v>
      </c>
    </row>
    <row r="9" spans="1:9" x14ac:dyDescent="0.2">
      <c r="A9" s="2" t="s">
        <v>55</v>
      </c>
      <c r="B9" s="2" t="s">
        <v>145</v>
      </c>
      <c r="C9" s="11">
        <v>5.5316780547739999</v>
      </c>
      <c r="D9" s="11">
        <v>1.77778258980017</v>
      </c>
    </row>
    <row r="10" spans="1:9" x14ac:dyDescent="0.2">
      <c r="A10" s="2" t="s">
        <v>55</v>
      </c>
      <c r="B10" s="2" t="s">
        <v>146</v>
      </c>
      <c r="C10" s="11">
        <v>4.236189151424</v>
      </c>
      <c r="D10" s="11">
        <v>1.78372160590175</v>
      </c>
    </row>
    <row r="11" spans="1:9" x14ac:dyDescent="0.2">
      <c r="A11" s="2" t="s">
        <v>55</v>
      </c>
      <c r="B11" s="2" t="s">
        <v>147</v>
      </c>
      <c r="C11" s="11">
        <v>-0.23811116836900001</v>
      </c>
      <c r="D11" s="11">
        <v>1.9223400702601701</v>
      </c>
    </row>
    <row r="12" spans="1:9" x14ac:dyDescent="0.2">
      <c r="A12" s="2" t="s">
        <v>55</v>
      </c>
      <c r="B12" s="2" t="s">
        <v>148</v>
      </c>
      <c r="C12" s="11">
        <v>-11.130891750929001</v>
      </c>
      <c r="D12" s="11">
        <v>0.25304094495024998</v>
      </c>
    </row>
    <row r="13" spans="1:9" x14ac:dyDescent="0.2">
      <c r="A13" s="2" t="s">
        <v>55</v>
      </c>
      <c r="B13" s="2" t="s">
        <v>149</v>
      </c>
      <c r="C13" s="11">
        <v>-4.2002503125070003</v>
      </c>
      <c r="D13" s="11">
        <v>-0.78127395659941701</v>
      </c>
    </row>
    <row r="14" spans="1:9" x14ac:dyDescent="0.2">
      <c r="A14" s="2" t="s">
        <v>55</v>
      </c>
      <c r="B14" s="2" t="s">
        <v>150</v>
      </c>
      <c r="C14" s="11">
        <v>-7.4552193823700001</v>
      </c>
      <c r="D14" s="11">
        <v>-2.0506044655325</v>
      </c>
    </row>
    <row r="15" spans="1:9" x14ac:dyDescent="0.2">
      <c r="A15" s="2" t="s">
        <v>55</v>
      </c>
      <c r="B15" s="2" t="s">
        <v>151</v>
      </c>
      <c r="C15" s="11">
        <v>2.9725976488230001</v>
      </c>
      <c r="D15" s="11">
        <v>-1.44556119996833</v>
      </c>
    </row>
    <row r="16" spans="1:9" x14ac:dyDescent="0.2">
      <c r="A16" s="2" t="s">
        <v>55</v>
      </c>
      <c r="B16" s="2" t="s">
        <v>152</v>
      </c>
      <c r="C16" s="11">
        <v>-4.2077743884330001</v>
      </c>
      <c r="D16" s="11">
        <v>-1.2132818222241699</v>
      </c>
    </row>
    <row r="17" spans="1:4" x14ac:dyDescent="0.2">
      <c r="A17" s="2" t="s">
        <v>55</v>
      </c>
      <c r="B17" s="2" t="s">
        <v>153</v>
      </c>
      <c r="C17" s="11">
        <v>0.23564849953399999</v>
      </c>
      <c r="D17" s="11">
        <v>-0.80732894866424998</v>
      </c>
    </row>
    <row r="18" spans="1:4" x14ac:dyDescent="0.2">
      <c r="A18" s="2" t="s">
        <v>75</v>
      </c>
      <c r="B18" s="2" t="s">
        <v>142</v>
      </c>
      <c r="C18" s="11">
        <v>-10.168560075414</v>
      </c>
      <c r="D18" s="11">
        <v>-1.12942135409608</v>
      </c>
    </row>
    <row r="19" spans="1:4" x14ac:dyDescent="0.2">
      <c r="A19" s="2" t="s">
        <v>55</v>
      </c>
      <c r="B19" s="2" t="s">
        <v>143</v>
      </c>
      <c r="C19" s="11">
        <v>-10.977870136004</v>
      </c>
      <c r="D19" s="11">
        <v>-2.922281744497</v>
      </c>
    </row>
    <row r="20" spans="1:4" x14ac:dyDescent="0.2">
      <c r="A20" s="2" t="s">
        <v>55</v>
      </c>
      <c r="B20" s="2" t="s">
        <v>144</v>
      </c>
      <c r="C20" s="11">
        <v>1.1821114184199999</v>
      </c>
      <c r="D20" s="11">
        <v>-2.8517043700875799</v>
      </c>
    </row>
    <row r="21" spans="1:4" x14ac:dyDescent="0.2">
      <c r="A21" s="2" t="s">
        <v>55</v>
      </c>
      <c r="B21" s="2" t="s">
        <v>145</v>
      </c>
      <c r="C21" s="11">
        <v>-0.93191513197200004</v>
      </c>
      <c r="D21" s="11">
        <v>-3.3903371356497498</v>
      </c>
    </row>
    <row r="22" spans="1:4" x14ac:dyDescent="0.2">
      <c r="A22" s="2" t="s">
        <v>55</v>
      </c>
      <c r="B22" s="2" t="s">
        <v>146</v>
      </c>
      <c r="C22" s="11">
        <v>1.279115350621</v>
      </c>
      <c r="D22" s="11">
        <v>-3.6367599523833301</v>
      </c>
    </row>
    <row r="23" spans="1:4" x14ac:dyDescent="0.2">
      <c r="A23" s="2" t="s">
        <v>55</v>
      </c>
      <c r="B23" s="2" t="s">
        <v>147</v>
      </c>
      <c r="C23" s="11">
        <v>7.2438932766870003</v>
      </c>
      <c r="D23" s="11">
        <v>-3.0132595819620001</v>
      </c>
    </row>
    <row r="24" spans="1:4" x14ac:dyDescent="0.2">
      <c r="A24" s="2" t="s">
        <v>55</v>
      </c>
      <c r="B24" s="2" t="s">
        <v>148</v>
      </c>
      <c r="C24" s="11">
        <v>-4.3915535254050004</v>
      </c>
      <c r="D24" s="11">
        <v>-2.4516480631683302</v>
      </c>
    </row>
    <row r="25" spans="1:4" x14ac:dyDescent="0.2">
      <c r="A25" s="2" t="s">
        <v>55</v>
      </c>
      <c r="B25" s="2" t="s">
        <v>149</v>
      </c>
      <c r="C25" s="11">
        <v>-3.5339192916019999</v>
      </c>
      <c r="D25" s="11">
        <v>-2.3961204780929202</v>
      </c>
    </row>
    <row r="26" spans="1:4" x14ac:dyDescent="0.2">
      <c r="A26" s="2" t="s">
        <v>55</v>
      </c>
      <c r="B26" s="2" t="s">
        <v>150</v>
      </c>
      <c r="C26" s="11">
        <v>-7.5074296572580002</v>
      </c>
      <c r="D26" s="11">
        <v>-2.40047133433358</v>
      </c>
    </row>
    <row r="27" spans="1:4" x14ac:dyDescent="0.2">
      <c r="A27" s="2" t="s">
        <v>55</v>
      </c>
      <c r="B27" s="2" t="s">
        <v>151</v>
      </c>
      <c r="C27" s="11">
        <v>-2.254894396978</v>
      </c>
      <c r="D27" s="11">
        <v>-2.8360956714836698</v>
      </c>
    </row>
    <row r="28" spans="1:4" x14ac:dyDescent="0.2">
      <c r="A28" s="2" t="s">
        <v>55</v>
      </c>
      <c r="B28" s="2" t="s">
        <v>152</v>
      </c>
      <c r="C28" s="11">
        <v>-5.0378178083989997</v>
      </c>
      <c r="D28" s="11">
        <v>-2.9052659564808301</v>
      </c>
    </row>
    <row r="29" spans="1:4" x14ac:dyDescent="0.2">
      <c r="A29" s="2" t="s">
        <v>55</v>
      </c>
      <c r="B29" s="2" t="s">
        <v>153</v>
      </c>
      <c r="C29" s="11">
        <v>-1.9506840525739999</v>
      </c>
      <c r="D29" s="11">
        <v>-3.0874603358231698</v>
      </c>
    </row>
    <row r="30" spans="1:4" x14ac:dyDescent="0.2">
      <c r="A30" s="2" t="s">
        <v>76</v>
      </c>
      <c r="B30" s="2" t="s">
        <v>142</v>
      </c>
      <c r="C30" s="11">
        <v>3.103150003269</v>
      </c>
      <c r="D30" s="11">
        <v>-1.9814844959329201</v>
      </c>
    </row>
    <row r="31" spans="1:4" x14ac:dyDescent="0.2">
      <c r="A31" s="2" t="s">
        <v>55</v>
      </c>
      <c r="B31" s="2" t="s">
        <v>143</v>
      </c>
      <c r="C31" s="11">
        <v>-8.6269489604440004</v>
      </c>
      <c r="D31" s="11">
        <v>-1.78557439796958</v>
      </c>
    </row>
    <row r="32" spans="1:4" x14ac:dyDescent="0.2">
      <c r="A32" s="2" t="s">
        <v>55</v>
      </c>
      <c r="B32" s="2" t="s">
        <v>144</v>
      </c>
      <c r="C32" s="11">
        <v>-8.6239237170060008</v>
      </c>
      <c r="D32" s="11">
        <v>-2.6027439925884202</v>
      </c>
    </row>
    <row r="33" spans="1:4" x14ac:dyDescent="0.2">
      <c r="A33" s="2" t="s">
        <v>55</v>
      </c>
      <c r="B33" s="2" t="s">
        <v>145</v>
      </c>
      <c r="C33" s="11">
        <v>-1.621017596463</v>
      </c>
      <c r="D33" s="11">
        <v>-2.66016919796267</v>
      </c>
    </row>
    <row r="34" spans="1:4" x14ac:dyDescent="0.2">
      <c r="A34" s="2" t="s">
        <v>55</v>
      </c>
      <c r="B34" s="2" t="s">
        <v>146</v>
      </c>
      <c r="C34" s="11">
        <v>2.001139675513</v>
      </c>
      <c r="D34" s="11">
        <v>-2.6000005042216698</v>
      </c>
    </row>
    <row r="35" spans="1:4" x14ac:dyDescent="0.2">
      <c r="A35" s="2" t="s">
        <v>55</v>
      </c>
      <c r="B35" s="2" t="s">
        <v>147</v>
      </c>
      <c r="C35" s="11">
        <v>7.7181007876479999</v>
      </c>
      <c r="D35" s="11">
        <v>-2.5604832116415799</v>
      </c>
    </row>
    <row r="36" spans="1:4" x14ac:dyDescent="0.2">
      <c r="A36" s="2" t="s">
        <v>55</v>
      </c>
      <c r="B36" s="2" t="s">
        <v>148</v>
      </c>
      <c r="C36" s="11">
        <v>25.740823000401999</v>
      </c>
      <c r="D36" s="11">
        <v>-4.9451834491000199E-2</v>
      </c>
    </row>
    <row r="37" spans="1:4" x14ac:dyDescent="0.2">
      <c r="A37" s="2" t="s">
        <v>55</v>
      </c>
      <c r="B37" s="2" t="s">
        <v>149</v>
      </c>
      <c r="C37" s="11">
        <v>26.008139787192</v>
      </c>
      <c r="D37" s="11">
        <v>2.4123864220751701</v>
      </c>
    </row>
    <row r="38" spans="1:4" x14ac:dyDescent="0.2">
      <c r="A38" s="2" t="s">
        <v>55</v>
      </c>
      <c r="B38" s="2" t="s">
        <v>150</v>
      </c>
      <c r="C38" s="11">
        <v>62.383907899748998</v>
      </c>
      <c r="D38" s="11">
        <v>8.2366645518257506</v>
      </c>
    </row>
    <row r="39" spans="1:4" x14ac:dyDescent="0.2">
      <c r="A39" s="2" t="s">
        <v>55</v>
      </c>
      <c r="B39" s="2" t="s">
        <v>151</v>
      </c>
      <c r="C39" s="11">
        <v>2.66168593063</v>
      </c>
      <c r="D39" s="11">
        <v>8.6463795791264193</v>
      </c>
    </row>
    <row r="40" spans="1:4" x14ac:dyDescent="0.2">
      <c r="A40" s="2" t="s">
        <v>55</v>
      </c>
      <c r="B40" s="2" t="s">
        <v>152</v>
      </c>
      <c r="C40" s="11">
        <v>7.7290383116469998</v>
      </c>
      <c r="D40" s="11">
        <v>9.7102842557969193</v>
      </c>
    </row>
    <row r="41" spans="1:4" x14ac:dyDescent="0.2">
      <c r="A41" s="2" t="s">
        <v>55</v>
      </c>
      <c r="B41" s="2" t="s">
        <v>153</v>
      </c>
      <c r="C41" s="11">
        <v>7.4316183833220002</v>
      </c>
      <c r="D41" s="11">
        <v>10.4921427921216</v>
      </c>
    </row>
    <row r="42" spans="1:4" x14ac:dyDescent="0.2">
      <c r="A42" s="2" t="s">
        <v>77</v>
      </c>
      <c r="B42" s="2" t="s">
        <v>142</v>
      </c>
      <c r="C42" s="11">
        <v>20.951172162304001</v>
      </c>
      <c r="D42" s="11">
        <v>11.979477972041201</v>
      </c>
    </row>
    <row r="43" spans="1:4" x14ac:dyDescent="0.2">
      <c r="A43" s="2" t="s">
        <v>55</v>
      </c>
      <c r="B43" s="2" t="s">
        <v>143</v>
      </c>
      <c r="C43" s="11">
        <v>22.665419066820998</v>
      </c>
      <c r="D43" s="11">
        <v>14.5871753076466</v>
      </c>
    </row>
    <row r="44" spans="1:4" x14ac:dyDescent="0.2">
      <c r="A44" s="2" t="s">
        <v>55</v>
      </c>
      <c r="B44" s="2" t="s">
        <v>144</v>
      </c>
      <c r="C44" s="11">
        <v>14.665169976779</v>
      </c>
      <c r="D44" s="11">
        <v>16.527933115462002</v>
      </c>
    </row>
    <row r="45" spans="1:4" x14ac:dyDescent="0.2">
      <c r="A45" s="2" t="s">
        <v>55</v>
      </c>
      <c r="B45" s="2" t="s">
        <v>145</v>
      </c>
      <c r="C45" s="11">
        <v>10.703426304206999</v>
      </c>
      <c r="D45" s="11">
        <v>17.554970107184499</v>
      </c>
    </row>
    <row r="46" spans="1:4" x14ac:dyDescent="0.2">
      <c r="A46" s="2" t="s">
        <v>55</v>
      </c>
      <c r="B46" s="2" t="s">
        <v>146</v>
      </c>
      <c r="C46" s="11">
        <v>6.1518412431499998</v>
      </c>
      <c r="D46" s="11">
        <v>17.900861904487599</v>
      </c>
    </row>
    <row r="47" spans="1:4" x14ac:dyDescent="0.2">
      <c r="A47" s="2" t="s">
        <v>55</v>
      </c>
      <c r="B47" s="2" t="s">
        <v>147</v>
      </c>
      <c r="C47" s="11">
        <v>1.519013573749</v>
      </c>
      <c r="D47" s="11">
        <v>17.384271303329299</v>
      </c>
    </row>
    <row r="48" spans="1:4" x14ac:dyDescent="0.2">
      <c r="A48" s="2" t="s">
        <v>55</v>
      </c>
      <c r="B48" s="2" t="s">
        <v>148</v>
      </c>
      <c r="C48" s="11">
        <v>-16.513484939550001</v>
      </c>
      <c r="D48" s="11">
        <v>13.863078975000001</v>
      </c>
    </row>
    <row r="49" spans="1:4" x14ac:dyDescent="0.2">
      <c r="A49" s="2" t="s">
        <v>55</v>
      </c>
      <c r="B49" s="2" t="s">
        <v>149</v>
      </c>
      <c r="C49" s="11">
        <v>-13.802042252647</v>
      </c>
      <c r="D49" s="11">
        <v>10.5455638050134</v>
      </c>
    </row>
    <row r="50" spans="1:4" x14ac:dyDescent="0.2">
      <c r="A50" s="2" t="s">
        <v>55</v>
      </c>
      <c r="B50" s="2" t="s">
        <v>150</v>
      </c>
      <c r="C50" s="11">
        <v>-21.945710700669</v>
      </c>
      <c r="D50" s="11">
        <v>3.5180955883119198</v>
      </c>
    </row>
    <row r="51" spans="1:4" x14ac:dyDescent="0.2">
      <c r="A51" s="2" t="s">
        <v>55</v>
      </c>
      <c r="B51" s="2" t="s">
        <v>151</v>
      </c>
      <c r="C51" s="11">
        <v>2.798725080973</v>
      </c>
      <c r="D51" s="11">
        <v>3.52951551750717</v>
      </c>
    </row>
    <row r="52" spans="1:4" x14ac:dyDescent="0.2">
      <c r="A52" s="2" t="s">
        <v>55</v>
      </c>
      <c r="B52" s="2" t="s">
        <v>152</v>
      </c>
      <c r="C52" s="11">
        <v>14.375547385077001</v>
      </c>
      <c r="D52" s="11">
        <v>4.0833912736263303</v>
      </c>
    </row>
    <row r="53" spans="1:4" x14ac:dyDescent="0.2">
      <c r="A53" s="2" t="s">
        <v>55</v>
      </c>
      <c r="B53" s="2" t="s">
        <v>153</v>
      </c>
      <c r="C53" s="11">
        <v>2.0917544013090001</v>
      </c>
      <c r="D53" s="11">
        <v>3.6384026084585801</v>
      </c>
    </row>
    <row r="54" spans="1:4" x14ac:dyDescent="0.2">
      <c r="A54" s="2" t="s">
        <v>78</v>
      </c>
      <c r="B54" s="2" t="s">
        <v>142</v>
      </c>
      <c r="C54" s="11">
        <v>4.1860987347079996</v>
      </c>
      <c r="D54" s="11">
        <v>2.2413131561589199</v>
      </c>
    </row>
    <row r="55" spans="1:4" x14ac:dyDescent="0.2">
      <c r="A55" s="2" t="s">
        <v>55</v>
      </c>
      <c r="B55" s="2" t="s">
        <v>143</v>
      </c>
      <c r="C55" s="11">
        <v>5.1466873133600002</v>
      </c>
      <c r="D55" s="11">
        <v>0.78141884337050005</v>
      </c>
    </row>
    <row r="56" spans="1:4" x14ac:dyDescent="0.2">
      <c r="A56" s="2" t="s">
        <v>55</v>
      </c>
      <c r="B56" s="2" t="s">
        <v>144</v>
      </c>
      <c r="C56" s="11">
        <v>9.1418732664239997</v>
      </c>
      <c r="D56" s="11">
        <v>0.32114411750758298</v>
      </c>
    </row>
    <row r="57" spans="1:4" x14ac:dyDescent="0.2">
      <c r="A57" s="2" t="s">
        <v>55</v>
      </c>
      <c r="B57" s="2" t="s">
        <v>145</v>
      </c>
      <c r="C57" s="11">
        <v>-7.5652850162269996</v>
      </c>
      <c r="D57" s="11">
        <v>-1.20124849252858</v>
      </c>
    </row>
    <row r="58" spans="1:4" x14ac:dyDescent="0.2">
      <c r="A58" s="2" t="s">
        <v>55</v>
      </c>
      <c r="B58" s="2" t="s">
        <v>146</v>
      </c>
      <c r="C58" s="11">
        <v>-5.9169460604630002</v>
      </c>
      <c r="D58" s="11">
        <v>-2.2069807678296698</v>
      </c>
    </row>
    <row r="59" spans="1:4" x14ac:dyDescent="0.2">
      <c r="A59" s="2" t="s">
        <v>55</v>
      </c>
      <c r="B59" s="2" t="s">
        <v>147</v>
      </c>
      <c r="C59" s="11">
        <v>-1.0693043792479999</v>
      </c>
      <c r="D59" s="11">
        <v>-2.4226739305794198</v>
      </c>
    </row>
    <row r="60" spans="1:4" x14ac:dyDescent="0.2">
      <c r="A60" s="2" t="s">
        <v>55</v>
      </c>
      <c r="B60" s="2" t="s">
        <v>148</v>
      </c>
      <c r="C60" s="11">
        <v>4.7695685165709998</v>
      </c>
      <c r="D60" s="11">
        <v>-0.64908614256933295</v>
      </c>
    </row>
    <row r="61" spans="1:4" x14ac:dyDescent="0.2">
      <c r="A61" s="2" t="s">
        <v>55</v>
      </c>
      <c r="B61" s="2" t="s">
        <v>149</v>
      </c>
      <c r="C61" s="11">
        <v>4.4290734414499999</v>
      </c>
      <c r="D61" s="11">
        <v>0.87017349860541704</v>
      </c>
    </row>
    <row r="62" spans="1:4" x14ac:dyDescent="0.2">
      <c r="A62" s="2" t="s">
        <v>55</v>
      </c>
      <c r="B62" s="2" t="s">
        <v>150</v>
      </c>
      <c r="C62" s="11">
        <v>11.219603959835</v>
      </c>
      <c r="D62" s="11">
        <v>3.6339497203140798</v>
      </c>
    </row>
    <row r="63" spans="1:4" x14ac:dyDescent="0.2">
      <c r="A63" s="2" t="s">
        <v>55</v>
      </c>
      <c r="B63" s="2" t="s">
        <v>151</v>
      </c>
      <c r="C63" s="11">
        <v>1.4586765272060001</v>
      </c>
      <c r="D63" s="11">
        <v>3.52227900750017</v>
      </c>
    </row>
    <row r="64" spans="1:4" x14ac:dyDescent="0.2">
      <c r="A64" s="2" t="s">
        <v>55</v>
      </c>
      <c r="B64" s="2" t="s">
        <v>152</v>
      </c>
      <c r="C64" s="11">
        <v>-1.52096040733</v>
      </c>
      <c r="D64" s="11">
        <v>2.19757002479958</v>
      </c>
    </row>
    <row r="65" spans="1:4" x14ac:dyDescent="0.2">
      <c r="A65" s="2" t="s">
        <v>55</v>
      </c>
      <c r="B65" s="2" t="s">
        <v>153</v>
      </c>
      <c r="C65" s="11">
        <v>11.524374253395001</v>
      </c>
      <c r="D65" s="11">
        <v>2.98362167914008</v>
      </c>
    </row>
    <row r="66" spans="1:4" x14ac:dyDescent="0.2">
      <c r="A66" s="2" t="s">
        <v>79</v>
      </c>
      <c r="B66" s="2" t="s">
        <v>142</v>
      </c>
      <c r="C66" s="11">
        <v>1.546908737851</v>
      </c>
      <c r="D66" s="11">
        <v>2.7636891794020002</v>
      </c>
    </row>
    <row r="67" spans="1:4" x14ac:dyDescent="0.2">
      <c r="A67" s="2" t="s">
        <v>55</v>
      </c>
      <c r="B67" s="2" t="s">
        <v>143</v>
      </c>
      <c r="C67" s="11">
        <v>-4.4684297000440001</v>
      </c>
      <c r="D67" s="11">
        <v>1.9624294282850001</v>
      </c>
    </row>
    <row r="68" spans="1:4" x14ac:dyDescent="0.2">
      <c r="A68" s="2" t="s">
        <v>55</v>
      </c>
      <c r="B68" s="2" t="s">
        <v>144</v>
      </c>
      <c r="C68" s="11">
        <v>-7.6368127671970001</v>
      </c>
      <c r="D68" s="11">
        <v>0.56420559214991695</v>
      </c>
    </row>
    <row r="69" spans="1:4" x14ac:dyDescent="0.2">
      <c r="A69" s="2" t="s">
        <v>55</v>
      </c>
      <c r="B69" s="2" t="s">
        <v>145</v>
      </c>
      <c r="C69" s="11">
        <v>-2.1860445683140002</v>
      </c>
      <c r="D69" s="11">
        <v>1.012475629476</v>
      </c>
    </row>
    <row r="70" spans="1:4" x14ac:dyDescent="0.2">
      <c r="A70" s="2" t="s">
        <v>55</v>
      </c>
      <c r="B70" s="2" t="s">
        <v>146</v>
      </c>
      <c r="C70" s="11">
        <v>-4.4263132011500002</v>
      </c>
      <c r="D70" s="11">
        <v>1.1366950344187501</v>
      </c>
    </row>
    <row r="71" spans="1:4" x14ac:dyDescent="0.2">
      <c r="A71" s="2" t="s">
        <v>55</v>
      </c>
      <c r="B71" s="2" t="s">
        <v>147</v>
      </c>
      <c r="C71" s="11">
        <v>-15.701409527005</v>
      </c>
      <c r="D71" s="11">
        <v>-8.2647061227666602E-2</v>
      </c>
    </row>
    <row r="72" spans="1:4" x14ac:dyDescent="0.2">
      <c r="A72" s="2" t="s">
        <v>55</v>
      </c>
      <c r="B72" s="2" t="s">
        <v>148</v>
      </c>
      <c r="C72" s="11">
        <v>1.3222693440690001</v>
      </c>
      <c r="D72" s="11">
        <v>-0.36992199226950001</v>
      </c>
    </row>
    <row r="73" spans="1:4" x14ac:dyDescent="0.2">
      <c r="A73" s="2" t="s">
        <v>55</v>
      </c>
      <c r="B73" s="2" t="s">
        <v>149</v>
      </c>
      <c r="C73" s="11">
        <v>-2.5812376511330002</v>
      </c>
      <c r="D73" s="11">
        <v>-0.95411458331808296</v>
      </c>
    </row>
    <row r="74" spans="1:4" x14ac:dyDescent="0.2">
      <c r="A74" s="2" t="s">
        <v>55</v>
      </c>
      <c r="B74" s="2" t="s">
        <v>150</v>
      </c>
      <c r="C74" s="11">
        <v>-14.517797336955001</v>
      </c>
      <c r="D74" s="11">
        <v>-3.0988980247172502</v>
      </c>
    </row>
    <row r="75" spans="1:4" x14ac:dyDescent="0.2">
      <c r="A75" s="2" t="s">
        <v>55</v>
      </c>
      <c r="B75" s="2" t="s">
        <v>151</v>
      </c>
      <c r="C75" s="11">
        <v>1.328006921699</v>
      </c>
      <c r="D75" s="11">
        <v>-3.1097871585095</v>
      </c>
    </row>
    <row r="76" spans="1:4" x14ac:dyDescent="0.2">
      <c r="A76" s="2" t="s">
        <v>55</v>
      </c>
      <c r="B76" s="2" t="s">
        <v>152</v>
      </c>
      <c r="C76" s="11">
        <v>-12.163185790855</v>
      </c>
      <c r="D76" s="11">
        <v>-3.9966392738032499</v>
      </c>
    </row>
    <row r="77" spans="1:4" x14ac:dyDescent="0.2">
      <c r="A77" s="2" t="s">
        <v>55</v>
      </c>
      <c r="B77" s="2" t="s">
        <v>153</v>
      </c>
      <c r="C77" s="11">
        <v>-0.707733082485</v>
      </c>
      <c r="D77" s="11">
        <v>-5.0159815517932502</v>
      </c>
    </row>
    <row r="78" spans="1:4" x14ac:dyDescent="0.2">
      <c r="A78" s="2" t="s">
        <v>80</v>
      </c>
      <c r="B78" s="2" t="s">
        <v>142</v>
      </c>
      <c r="C78" s="11">
        <v>8.184325045345</v>
      </c>
      <c r="D78" s="11">
        <v>-4.4628635261687499</v>
      </c>
    </row>
    <row r="79" spans="1:4" x14ac:dyDescent="0.2">
      <c r="A79" s="2" t="s">
        <v>55</v>
      </c>
      <c r="B79" s="2" t="s">
        <v>143</v>
      </c>
      <c r="C79" s="11">
        <v>8.2069810284209996</v>
      </c>
      <c r="D79" s="11">
        <v>-3.4065792987966699</v>
      </c>
    </row>
    <row r="80" spans="1:4" x14ac:dyDescent="0.2">
      <c r="A80" s="2" t="s">
        <v>55</v>
      </c>
      <c r="B80" s="2" t="s">
        <v>144</v>
      </c>
      <c r="C80" s="11">
        <v>-0.305126970178</v>
      </c>
      <c r="D80" s="11">
        <v>-2.79560548237842</v>
      </c>
    </row>
    <row r="81" spans="1:4" x14ac:dyDescent="0.2">
      <c r="A81" s="2" t="s">
        <v>55</v>
      </c>
      <c r="B81" s="2" t="s">
        <v>145</v>
      </c>
      <c r="C81" s="11">
        <v>0.75633303449900002</v>
      </c>
      <c r="D81" s="11">
        <v>-2.55040734881067</v>
      </c>
    </row>
    <row r="82" spans="1:4" x14ac:dyDescent="0.2">
      <c r="A82" s="2" t="s">
        <v>55</v>
      </c>
      <c r="B82" s="2" t="s">
        <v>146</v>
      </c>
      <c r="C82" s="11">
        <v>-13.447659999937001</v>
      </c>
      <c r="D82" s="11">
        <v>-3.3021862487095799</v>
      </c>
    </row>
    <row r="83" spans="1:4" x14ac:dyDescent="0.2">
      <c r="A83" s="2" t="s">
        <v>55</v>
      </c>
      <c r="B83" s="2" t="s">
        <v>147</v>
      </c>
      <c r="C83" s="11">
        <v>-3.4848531932750002</v>
      </c>
      <c r="D83" s="11">
        <v>-2.28413988756542</v>
      </c>
    </row>
    <row r="84" spans="1:4" x14ac:dyDescent="0.2">
      <c r="A84" s="2" t="s">
        <v>55</v>
      </c>
      <c r="B84" s="2" t="s">
        <v>148</v>
      </c>
      <c r="C84" s="11">
        <v>-6.0711333834780001</v>
      </c>
      <c r="D84" s="11">
        <v>-2.9002567815276699</v>
      </c>
    </row>
    <row r="85" spans="1:4" x14ac:dyDescent="0.2">
      <c r="A85" s="2" t="s">
        <v>55</v>
      </c>
      <c r="B85" s="2" t="s">
        <v>149</v>
      </c>
      <c r="C85" s="11">
        <v>-4.4883460700960001</v>
      </c>
      <c r="D85" s="11">
        <v>-3.0591824831079202</v>
      </c>
    </row>
    <row r="86" spans="1:4" x14ac:dyDescent="0.2">
      <c r="A86" s="2" t="s">
        <v>55</v>
      </c>
      <c r="B86" s="2" t="s">
        <v>150</v>
      </c>
      <c r="C86" s="11">
        <v>-12.034294847986001</v>
      </c>
      <c r="D86" s="11">
        <v>-2.8522239423604998</v>
      </c>
    </row>
    <row r="87" spans="1:4" x14ac:dyDescent="0.2">
      <c r="A87" s="2" t="s">
        <v>55</v>
      </c>
      <c r="B87" s="2" t="s">
        <v>151</v>
      </c>
      <c r="C87" s="11">
        <v>-15.561920486742</v>
      </c>
      <c r="D87" s="11">
        <v>-4.2597178930639199</v>
      </c>
    </row>
    <row r="88" spans="1:4" x14ac:dyDescent="0.2">
      <c r="A88" s="2" t="s">
        <v>55</v>
      </c>
      <c r="B88" s="2" t="s">
        <v>152</v>
      </c>
      <c r="C88" s="11">
        <v>-6.4683465405830001</v>
      </c>
      <c r="D88" s="11">
        <v>-3.7851479555412499</v>
      </c>
    </row>
    <row r="89" spans="1:4" x14ac:dyDescent="0.2">
      <c r="A89" s="2" t="s">
        <v>55</v>
      </c>
      <c r="B89" s="2" t="s">
        <v>153</v>
      </c>
      <c r="C89" s="11">
        <v>-14.966037355431</v>
      </c>
      <c r="D89" s="11">
        <v>-4.9733399782867496</v>
      </c>
    </row>
    <row r="90" spans="1:4" x14ac:dyDescent="0.2">
      <c r="A90" s="2" t="s">
        <v>81</v>
      </c>
      <c r="B90" s="2" t="s">
        <v>142</v>
      </c>
      <c r="C90" s="11">
        <v>-17.940834756383001</v>
      </c>
      <c r="D90" s="11">
        <v>-7.1504366284307501</v>
      </c>
    </row>
    <row r="91" spans="1:4" x14ac:dyDescent="0.2">
      <c r="A91" s="2" t="s">
        <v>55</v>
      </c>
      <c r="B91" s="2" t="s">
        <v>143</v>
      </c>
      <c r="C91" s="11">
        <v>-18.713233923661999</v>
      </c>
      <c r="D91" s="11">
        <v>-9.3937878744376704</v>
      </c>
    </row>
    <row r="92" spans="1:4" x14ac:dyDescent="0.2">
      <c r="A92" s="2" t="s">
        <v>55</v>
      </c>
      <c r="B92" s="2" t="s">
        <v>144</v>
      </c>
      <c r="C92" s="11">
        <v>-7.3292024099780004</v>
      </c>
      <c r="D92" s="11">
        <v>-9.9791274944210002</v>
      </c>
    </row>
    <row r="93" spans="1:4" x14ac:dyDescent="0.2">
      <c r="A93" s="2" t="s">
        <v>55</v>
      </c>
      <c r="B93" s="2" t="s">
        <v>145</v>
      </c>
      <c r="C93" s="11">
        <v>-32.308782448472002</v>
      </c>
      <c r="D93" s="11">
        <v>-12.7345537846686</v>
      </c>
    </row>
    <row r="94" spans="1:4" x14ac:dyDescent="0.2">
      <c r="A94" s="2" t="s">
        <v>55</v>
      </c>
      <c r="B94" s="2" t="s">
        <v>146</v>
      </c>
      <c r="C94" s="11">
        <v>-12.293806183996001</v>
      </c>
      <c r="D94" s="11">
        <v>-12.6383993000068</v>
      </c>
    </row>
    <row r="95" spans="1:4" x14ac:dyDescent="0.2">
      <c r="A95" s="2" t="s">
        <v>55</v>
      </c>
      <c r="B95" s="2" t="s">
        <v>147</v>
      </c>
      <c r="C95" s="11">
        <v>8.4633790723489994</v>
      </c>
      <c r="D95" s="11">
        <v>-11.642713277871501</v>
      </c>
    </row>
    <row r="96" spans="1:4" x14ac:dyDescent="0.2">
      <c r="A96" s="2" t="s">
        <v>55</v>
      </c>
      <c r="B96" s="2" t="s">
        <v>148</v>
      </c>
      <c r="C96" s="11">
        <v>-18.052056303448001</v>
      </c>
      <c r="D96" s="11">
        <v>-12.641123521202299</v>
      </c>
    </row>
    <row r="97" spans="1:4" x14ac:dyDescent="0.2">
      <c r="A97" s="2" t="s">
        <v>55</v>
      </c>
      <c r="B97" s="2" t="s">
        <v>149</v>
      </c>
      <c r="C97" s="11">
        <v>-12.482971427286</v>
      </c>
      <c r="D97" s="11">
        <v>-13.3073423009682</v>
      </c>
    </row>
    <row r="98" spans="1:4" x14ac:dyDescent="0.2">
      <c r="A98" s="2" t="s">
        <v>55</v>
      </c>
      <c r="B98" s="2" t="s">
        <v>150</v>
      </c>
      <c r="C98" s="11">
        <v>-6.826449289168</v>
      </c>
      <c r="D98" s="11">
        <v>-12.8733551710667</v>
      </c>
    </row>
    <row r="99" spans="1:4" x14ac:dyDescent="0.2">
      <c r="A99" s="2" t="s">
        <v>55</v>
      </c>
      <c r="B99" s="2" t="s">
        <v>151</v>
      </c>
      <c r="C99" s="11">
        <v>-7.0492796625430003</v>
      </c>
      <c r="D99" s="11">
        <v>-12.1639684357168</v>
      </c>
    </row>
    <row r="100" spans="1:4" x14ac:dyDescent="0.2">
      <c r="A100" s="2" t="s">
        <v>55</v>
      </c>
      <c r="B100" s="2" t="s">
        <v>152</v>
      </c>
      <c r="C100" s="11">
        <v>-0.92029380626299995</v>
      </c>
      <c r="D100" s="11">
        <v>-11.7016307078568</v>
      </c>
    </row>
  </sheetData>
  <mergeCells count="1">
    <mergeCell ref="H1:I1"/>
  </mergeCells>
  <hyperlinks>
    <hyperlink ref="H1:I1" location="Index!A1" display="Regresar al Índice" xr:uid="{80839D69-4EF2-41F6-8865-60C5A67F8457}"/>
  </hyperlink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4FEF0-AE94-49E7-84CB-61C9025A48C9}">
  <sheetPr codeName="Hoja20"/>
  <dimension ref="A1:I15"/>
  <sheetViews>
    <sheetView topLeftCell="A28" zoomScale="85" zoomScaleNormal="85" workbookViewId="0">
      <selection activeCell="A9" sqref="A9"/>
    </sheetView>
  </sheetViews>
  <sheetFormatPr baseColWidth="10" defaultRowHeight="12.75" x14ac:dyDescent="0.2"/>
  <cols>
    <col min="1" max="1" width="60.42578125" style="170" bestFit="1" customWidth="1"/>
    <col min="2" max="3" width="11.5703125" style="170" bestFit="1" customWidth="1"/>
    <col min="4" max="16384" width="11.42578125" style="170"/>
  </cols>
  <sheetData>
    <row r="1" spans="1:9" ht="15" x14ac:dyDescent="0.25">
      <c r="A1" s="3" t="s">
        <v>1296</v>
      </c>
      <c r="H1" s="568" t="s">
        <v>39</v>
      </c>
      <c r="I1" s="568"/>
    </row>
    <row r="7" spans="1:9" x14ac:dyDescent="0.2">
      <c r="A7" s="170" t="s">
        <v>859</v>
      </c>
      <c r="B7" s="170" t="s">
        <v>294</v>
      </c>
      <c r="C7" s="170" t="s">
        <v>294</v>
      </c>
      <c r="D7" s="170" t="s">
        <v>293</v>
      </c>
      <c r="E7" s="170" t="s">
        <v>293</v>
      </c>
    </row>
    <row r="8" spans="1:9" x14ac:dyDescent="0.2">
      <c r="A8" s="170" t="s">
        <v>860</v>
      </c>
      <c r="B8" s="95">
        <v>92880</v>
      </c>
      <c r="C8" s="89">
        <f>B8/$B$15</f>
        <v>0.34517230742930621</v>
      </c>
      <c r="D8" s="95">
        <v>50152</v>
      </c>
      <c r="E8" s="89">
        <f>D8/$D$15</f>
        <v>0.12106815756820827</v>
      </c>
    </row>
    <row r="9" spans="1:9" x14ac:dyDescent="0.2">
      <c r="A9" s="170" t="s">
        <v>861</v>
      </c>
      <c r="B9" s="95">
        <v>91754</v>
      </c>
      <c r="C9" s="89">
        <f>B9/$B$15</f>
        <v>0.34098772497705171</v>
      </c>
      <c r="D9" s="95">
        <v>135251</v>
      </c>
      <c r="E9" s="89">
        <f>D9/$D$15</f>
        <v>0.32649922992617914</v>
      </c>
    </row>
    <row r="10" spans="1:9" x14ac:dyDescent="0.2">
      <c r="A10" s="170" t="s">
        <v>862</v>
      </c>
      <c r="B10" s="95">
        <v>42978</v>
      </c>
      <c r="C10" s="89">
        <f>B10/$B$15</f>
        <v>0.15972023502042121</v>
      </c>
      <c r="D10" s="95">
        <v>125707</v>
      </c>
      <c r="E10" s="89">
        <f>D10/$D$15</f>
        <v>0.30345977993752504</v>
      </c>
    </row>
    <row r="11" spans="1:9" x14ac:dyDescent="0.2">
      <c r="A11" s="170" t="s">
        <v>863</v>
      </c>
      <c r="B11" s="95">
        <v>15523</v>
      </c>
      <c r="C11" s="89">
        <f>B11/$B$15</f>
        <v>5.7688519899064601E-2</v>
      </c>
      <c r="D11" s="95">
        <v>37865</v>
      </c>
      <c r="E11" s="89">
        <f>D11/$D$15</f>
        <v>9.1407038329881285E-2</v>
      </c>
    </row>
    <row r="12" spans="1:9" x14ac:dyDescent="0.2">
      <c r="A12" s="170" t="s">
        <v>864</v>
      </c>
      <c r="B12" s="95">
        <v>5217</v>
      </c>
      <c r="C12" s="89">
        <f>B12/$B$15</f>
        <v>1.9388069852053085E-2</v>
      </c>
      <c r="D12" s="95">
        <v>15531</v>
      </c>
      <c r="E12" s="89">
        <f>D12/$D$15</f>
        <v>3.7492214770933216E-2</v>
      </c>
    </row>
    <row r="13" spans="1:9" x14ac:dyDescent="0.2">
      <c r="A13" s="170" t="s">
        <v>865</v>
      </c>
      <c r="B13" s="95">
        <v>2344</v>
      </c>
      <c r="C13" s="89">
        <f>B13/$B$15</f>
        <v>8.7110668455457983E-3</v>
      </c>
      <c r="D13" s="95">
        <v>17185</v>
      </c>
      <c r="E13" s="89">
        <f>D13/$D$15</f>
        <v>4.1485011321774984E-2</v>
      </c>
    </row>
    <row r="14" spans="1:9" x14ac:dyDescent="0.2">
      <c r="A14" s="170" t="s">
        <v>866</v>
      </c>
      <c r="B14" s="95">
        <v>18387</v>
      </c>
      <c r="C14" s="89">
        <f>B14/$B$15</f>
        <v>6.8332075976557424E-2</v>
      </c>
      <c r="D14" s="95">
        <v>32555</v>
      </c>
      <c r="E14" s="89">
        <f>D14/$D$15</f>
        <v>7.8588568145498083E-2</v>
      </c>
    </row>
    <row r="15" spans="1:9" x14ac:dyDescent="0.2">
      <c r="A15" s="170" t="s">
        <v>859</v>
      </c>
      <c r="B15" s="95">
        <f>SUM(B8:B14)</f>
        <v>269083</v>
      </c>
      <c r="C15" s="89">
        <f>SUM(C8:C14)</f>
        <v>1</v>
      </c>
      <c r="D15" s="95">
        <f>SUM(D8:D14)</f>
        <v>414246</v>
      </c>
      <c r="E15" s="89">
        <f>SUM(E8:E14)</f>
        <v>1</v>
      </c>
    </row>
  </sheetData>
  <mergeCells count="1">
    <mergeCell ref="H1:I1"/>
  </mergeCells>
  <hyperlinks>
    <hyperlink ref="H1:I1" location="Index!A1" display="Regresar al Índice" xr:uid="{1D2AE987-3932-4886-8A71-6D180A2037E5}"/>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4C18C-DEE3-485C-9F19-02C2F60940E9}">
  <sheetPr codeName="Hoja128"/>
  <dimension ref="A1:I38"/>
  <sheetViews>
    <sheetView workbookViewId="0">
      <selection activeCell="A9" sqref="A9"/>
    </sheetView>
  </sheetViews>
  <sheetFormatPr baseColWidth="10" defaultColWidth="9.140625" defaultRowHeight="12.75" x14ac:dyDescent="0.2"/>
  <cols>
    <col min="1" max="16384" width="9.140625" style="2"/>
  </cols>
  <sheetData>
    <row r="1" spans="1:9" ht="15" x14ac:dyDescent="0.25">
      <c r="A1" t="s">
        <v>1402</v>
      </c>
      <c r="H1" s="568" t="s">
        <v>39</v>
      </c>
      <c r="I1" s="568"/>
    </row>
    <row r="2" spans="1:9" x14ac:dyDescent="0.2">
      <c r="A2" s="2" t="s">
        <v>384</v>
      </c>
    </row>
    <row r="5" spans="1:9" x14ac:dyDescent="0.2">
      <c r="A5" s="2" t="s">
        <v>2</v>
      </c>
      <c r="B5" s="2" t="s">
        <v>53</v>
      </c>
    </row>
    <row r="6" spans="1:9" x14ac:dyDescent="0.2">
      <c r="A6" s="2" t="s">
        <v>30</v>
      </c>
      <c r="B6" s="11">
        <v>-44.852926651137999</v>
      </c>
    </row>
    <row r="7" spans="1:9" x14ac:dyDescent="0.2">
      <c r="A7" s="2" t="s">
        <v>29</v>
      </c>
      <c r="B7" s="11">
        <v>-42.117388717228998</v>
      </c>
    </row>
    <row r="8" spans="1:9" x14ac:dyDescent="0.2">
      <c r="A8" s="2" t="s">
        <v>5</v>
      </c>
      <c r="B8" s="11">
        <v>-32.911883583211001</v>
      </c>
    </row>
    <row r="9" spans="1:9" x14ac:dyDescent="0.2">
      <c r="A9" s="2" t="s">
        <v>11</v>
      </c>
      <c r="B9" s="11">
        <v>-29.289337790139001</v>
      </c>
    </row>
    <row r="10" spans="1:9" x14ac:dyDescent="0.2">
      <c r="A10" s="2" t="s">
        <v>18</v>
      </c>
      <c r="B10" s="11">
        <v>-26.601040577467</v>
      </c>
    </row>
    <row r="11" spans="1:9" x14ac:dyDescent="0.2">
      <c r="A11" s="2" t="s">
        <v>27</v>
      </c>
      <c r="B11" s="11">
        <v>-22.662425544994001</v>
      </c>
    </row>
    <row r="12" spans="1:9" x14ac:dyDescent="0.2">
      <c r="A12" s="2" t="s">
        <v>24</v>
      </c>
      <c r="B12" s="11">
        <v>-21.894472458285001</v>
      </c>
    </row>
    <row r="13" spans="1:9" x14ac:dyDescent="0.2">
      <c r="A13" s="2" t="s">
        <v>12</v>
      </c>
      <c r="B13" s="11">
        <v>-20.851724349554001</v>
      </c>
    </row>
    <row r="14" spans="1:9" x14ac:dyDescent="0.2">
      <c r="A14" s="2" t="s">
        <v>17</v>
      </c>
      <c r="B14" s="11">
        <v>-19.845531172573001</v>
      </c>
    </row>
    <row r="15" spans="1:9" x14ac:dyDescent="0.2">
      <c r="A15" s="2" t="s">
        <v>31</v>
      </c>
      <c r="B15" s="11">
        <v>-18.705772644006998</v>
      </c>
    </row>
    <row r="16" spans="1:9" x14ac:dyDescent="0.2">
      <c r="A16" s="2" t="s">
        <v>26</v>
      </c>
      <c r="B16" s="11">
        <v>-18.042797293140001</v>
      </c>
    </row>
    <row r="17" spans="1:2" x14ac:dyDescent="0.2">
      <c r="A17" s="2" t="s">
        <v>3</v>
      </c>
      <c r="B17" s="11">
        <v>-16.879406101623001</v>
      </c>
    </row>
    <row r="18" spans="1:2" x14ac:dyDescent="0.2">
      <c r="A18" s="2" t="s">
        <v>22</v>
      </c>
      <c r="B18" s="11">
        <v>-15.646897364168</v>
      </c>
    </row>
    <row r="19" spans="1:2" x14ac:dyDescent="0.2">
      <c r="A19" s="2" t="s">
        <v>16</v>
      </c>
      <c r="B19" s="11">
        <v>-14.940658187465999</v>
      </c>
    </row>
    <row r="20" spans="1:2" x14ac:dyDescent="0.2">
      <c r="A20" s="2" t="s">
        <v>32</v>
      </c>
      <c r="B20" s="11">
        <v>-11.640448079127999</v>
      </c>
    </row>
    <row r="21" spans="1:2" x14ac:dyDescent="0.2">
      <c r="A21" s="2" t="s">
        <v>8</v>
      </c>
      <c r="B21" s="11">
        <v>-11.346678314166001</v>
      </c>
    </row>
    <row r="22" spans="1:2" x14ac:dyDescent="0.2">
      <c r="A22" s="2" t="s">
        <v>19</v>
      </c>
      <c r="B22" s="11">
        <v>-11.208859920421</v>
      </c>
    </row>
    <row r="23" spans="1:2" x14ac:dyDescent="0.2">
      <c r="A23" s="2" t="s">
        <v>25</v>
      </c>
      <c r="B23" s="11">
        <v>-10.565301665102</v>
      </c>
    </row>
    <row r="24" spans="1:2" x14ac:dyDescent="0.2">
      <c r="A24" s="2" t="s">
        <v>14</v>
      </c>
      <c r="B24" s="11">
        <v>-9.2060271298849994</v>
      </c>
    </row>
    <row r="25" spans="1:2" x14ac:dyDescent="0.2">
      <c r="A25" s="2" t="s">
        <v>33</v>
      </c>
      <c r="B25" s="11">
        <v>-8.5458968247179996</v>
      </c>
    </row>
    <row r="26" spans="1:2" x14ac:dyDescent="0.2">
      <c r="A26" s="2" t="s">
        <v>1</v>
      </c>
      <c r="B26" s="11">
        <v>-7.8398289360979998</v>
      </c>
    </row>
    <row r="27" spans="1:2" x14ac:dyDescent="0.2">
      <c r="A27" s="2" t="s">
        <v>13</v>
      </c>
      <c r="B27" s="11">
        <v>-6.6499047297380001</v>
      </c>
    </row>
    <row r="28" spans="1:2" x14ac:dyDescent="0.2">
      <c r="A28" s="2" t="s">
        <v>20</v>
      </c>
      <c r="B28" s="11">
        <v>-4.8194204511830003</v>
      </c>
    </row>
    <row r="29" spans="1:2" x14ac:dyDescent="0.2">
      <c r="A29" s="2" t="s">
        <v>0</v>
      </c>
      <c r="B29" s="11">
        <v>-0.92029380626299995</v>
      </c>
    </row>
    <row r="30" spans="1:2" x14ac:dyDescent="0.2">
      <c r="A30" s="2" t="s">
        <v>7</v>
      </c>
      <c r="B30" s="11">
        <v>0.41495219258499999</v>
      </c>
    </row>
    <row r="31" spans="1:2" x14ac:dyDescent="0.2">
      <c r="A31" s="2" t="s">
        <v>9</v>
      </c>
      <c r="B31" s="11">
        <v>1.2521356722450001</v>
      </c>
    </row>
    <row r="32" spans="1:2" x14ac:dyDescent="0.2">
      <c r="A32" s="2" t="s">
        <v>4</v>
      </c>
      <c r="B32" s="11">
        <v>1.619873484824</v>
      </c>
    </row>
    <row r="33" spans="1:2" x14ac:dyDescent="0.2">
      <c r="A33" s="2" t="s">
        <v>10</v>
      </c>
      <c r="B33" s="11">
        <v>5.2521687084930004</v>
      </c>
    </row>
    <row r="34" spans="1:2" x14ac:dyDescent="0.2">
      <c r="A34" s="2" t="s">
        <v>15</v>
      </c>
      <c r="B34" s="11">
        <v>6.1195857550010002</v>
      </c>
    </row>
    <row r="35" spans="1:2" x14ac:dyDescent="0.2">
      <c r="A35" s="2" t="s">
        <v>6</v>
      </c>
      <c r="B35" s="11">
        <v>8.9652455821599997</v>
      </c>
    </row>
    <row r="36" spans="1:2" x14ac:dyDescent="0.2">
      <c r="A36" s="2" t="s">
        <v>23</v>
      </c>
      <c r="B36" s="11">
        <v>10.920202922592001</v>
      </c>
    </row>
    <row r="37" spans="1:2" x14ac:dyDescent="0.2">
      <c r="A37" s="2" t="s">
        <v>28</v>
      </c>
      <c r="B37" s="11">
        <v>27.892324191817998</v>
      </c>
    </row>
    <row r="38" spans="1:2" x14ac:dyDescent="0.2">
      <c r="A38" s="2" t="s">
        <v>21</v>
      </c>
      <c r="B38" s="11">
        <v>83.839536178979998</v>
      </c>
    </row>
  </sheetData>
  <mergeCells count="1">
    <mergeCell ref="H1:I1"/>
  </mergeCells>
  <hyperlinks>
    <hyperlink ref="H1:I1" location="Index!A1" display="Regresar al Índice" xr:uid="{8C145BB8-EC58-485B-92B9-45516FF3AE58}"/>
  </hyperlink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15C7C-2C8A-4BE2-9185-B7F3CA86A4A0}">
  <sheetPr codeName="Hoja129"/>
  <dimension ref="A1:I100"/>
  <sheetViews>
    <sheetView workbookViewId="0">
      <selection activeCell="A9" sqref="A9"/>
    </sheetView>
  </sheetViews>
  <sheetFormatPr baseColWidth="10" defaultColWidth="9.140625" defaultRowHeight="12.75" x14ac:dyDescent="0.2"/>
  <cols>
    <col min="1" max="16384" width="9.140625" style="2"/>
  </cols>
  <sheetData>
    <row r="1" spans="1:9" ht="15" x14ac:dyDescent="0.25">
      <c r="A1" t="s">
        <v>1403</v>
      </c>
      <c r="H1" s="568" t="s">
        <v>39</v>
      </c>
      <c r="I1" s="568"/>
    </row>
    <row r="2" spans="1:9" x14ac:dyDescent="0.2">
      <c r="A2" s="2" t="s">
        <v>384</v>
      </c>
    </row>
    <row r="5" spans="1:9" x14ac:dyDescent="0.2">
      <c r="A5" s="2" t="s">
        <v>329</v>
      </c>
      <c r="B5" s="2" t="s">
        <v>385</v>
      </c>
      <c r="C5" s="2" t="s">
        <v>53</v>
      </c>
      <c r="D5" s="2" t="s">
        <v>386</v>
      </c>
    </row>
    <row r="6" spans="1:9" x14ac:dyDescent="0.2">
      <c r="A6" s="2" t="s">
        <v>62</v>
      </c>
      <c r="B6" s="2" t="s">
        <v>142</v>
      </c>
      <c r="C6" s="11">
        <v>4.3487030115919998</v>
      </c>
      <c r="D6" s="11">
        <v>5.2029711583640799</v>
      </c>
    </row>
    <row r="7" spans="1:9" x14ac:dyDescent="0.2">
      <c r="A7" s="2" t="s">
        <v>55</v>
      </c>
      <c r="B7" s="2" t="s">
        <v>143</v>
      </c>
      <c r="C7" s="11">
        <v>7.6582664883000001E-2</v>
      </c>
      <c r="D7" s="11">
        <v>4.7128736738765804</v>
      </c>
    </row>
    <row r="8" spans="1:9" x14ac:dyDescent="0.2">
      <c r="A8" s="2" t="s">
        <v>55</v>
      </c>
      <c r="B8" s="2" t="s">
        <v>144</v>
      </c>
      <c r="C8" s="11">
        <v>-5.3108538625669999</v>
      </c>
      <c r="D8" s="11">
        <v>3.6913361160450799</v>
      </c>
    </row>
    <row r="9" spans="1:9" x14ac:dyDescent="0.2">
      <c r="A9" s="2" t="s">
        <v>55</v>
      </c>
      <c r="B9" s="2" t="s">
        <v>145</v>
      </c>
      <c r="C9" s="11">
        <v>9.7671918075280004</v>
      </c>
      <c r="D9" s="11">
        <v>4.2851389770037498</v>
      </c>
    </row>
    <row r="10" spans="1:9" x14ac:dyDescent="0.2">
      <c r="A10" s="2" t="s">
        <v>55</v>
      </c>
      <c r="B10" s="2" t="s">
        <v>146</v>
      </c>
      <c r="C10" s="11">
        <v>-0.25058589442700002</v>
      </c>
      <c r="D10" s="11">
        <v>3.5708749842538299</v>
      </c>
    </row>
    <row r="11" spans="1:9" x14ac:dyDescent="0.2">
      <c r="A11" s="2" t="s">
        <v>55</v>
      </c>
      <c r="B11" s="2" t="s">
        <v>147</v>
      </c>
      <c r="C11" s="11">
        <v>0.414110519191</v>
      </c>
      <c r="D11" s="11">
        <v>2.9636353836363298</v>
      </c>
    </row>
    <row r="12" spans="1:9" x14ac:dyDescent="0.2">
      <c r="A12" s="2" t="s">
        <v>55</v>
      </c>
      <c r="B12" s="2" t="s">
        <v>148</v>
      </c>
      <c r="C12" s="11">
        <v>8.5280127490620004</v>
      </c>
      <c r="D12" s="11">
        <v>2.9194842686857498</v>
      </c>
    </row>
    <row r="13" spans="1:9" x14ac:dyDescent="0.2">
      <c r="A13" s="2" t="s">
        <v>55</v>
      </c>
      <c r="B13" s="2" t="s">
        <v>149</v>
      </c>
      <c r="C13" s="11">
        <v>9.3677059504359992</v>
      </c>
      <c r="D13" s="11">
        <v>3.4001024248570801</v>
      </c>
    </row>
    <row r="14" spans="1:9" x14ac:dyDescent="0.2">
      <c r="A14" s="2" t="s">
        <v>55</v>
      </c>
      <c r="B14" s="2" t="s">
        <v>150</v>
      </c>
      <c r="C14" s="11">
        <v>8.7004190928170004</v>
      </c>
      <c r="D14" s="11">
        <v>4.0922893705383299</v>
      </c>
    </row>
    <row r="15" spans="1:9" x14ac:dyDescent="0.2">
      <c r="A15" s="2" t="s">
        <v>55</v>
      </c>
      <c r="B15" s="2" t="s">
        <v>151</v>
      </c>
      <c r="C15" s="11">
        <v>10.349312481681</v>
      </c>
      <c r="D15" s="11">
        <v>4.4625152884427504</v>
      </c>
    </row>
    <row r="16" spans="1:9" x14ac:dyDescent="0.2">
      <c r="A16" s="2" t="s">
        <v>55</v>
      </c>
      <c r="B16" s="2" t="s">
        <v>152</v>
      </c>
      <c r="C16" s="11">
        <v>8.4345489087800001</v>
      </c>
      <c r="D16" s="11">
        <v>4.8844700593845802</v>
      </c>
    </row>
    <row r="17" spans="1:4" x14ac:dyDescent="0.2">
      <c r="A17" s="2" t="s">
        <v>55</v>
      </c>
      <c r="B17" s="2" t="s">
        <v>153</v>
      </c>
      <c r="C17" s="11">
        <v>7.3453727455460003</v>
      </c>
      <c r="D17" s="11">
        <v>5.1475433478768302</v>
      </c>
    </row>
    <row r="18" spans="1:4" x14ac:dyDescent="0.2">
      <c r="A18" s="2" t="s">
        <v>75</v>
      </c>
      <c r="B18" s="2" t="s">
        <v>142</v>
      </c>
      <c r="C18" s="11">
        <v>12.680306041659</v>
      </c>
      <c r="D18" s="11">
        <v>5.8418436003824201</v>
      </c>
    </row>
    <row r="19" spans="1:4" x14ac:dyDescent="0.2">
      <c r="A19" s="2" t="s">
        <v>55</v>
      </c>
      <c r="B19" s="2" t="s">
        <v>143</v>
      </c>
      <c r="C19" s="11">
        <v>10.473254192744999</v>
      </c>
      <c r="D19" s="11">
        <v>6.7082328943709202</v>
      </c>
    </row>
    <row r="20" spans="1:4" x14ac:dyDescent="0.2">
      <c r="A20" s="2" t="s">
        <v>55</v>
      </c>
      <c r="B20" s="2" t="s">
        <v>144</v>
      </c>
      <c r="C20" s="11">
        <v>17.077385479703999</v>
      </c>
      <c r="D20" s="11">
        <v>8.5739195062268294</v>
      </c>
    </row>
    <row r="21" spans="1:4" x14ac:dyDescent="0.2">
      <c r="A21" s="2" t="s">
        <v>55</v>
      </c>
      <c r="B21" s="2" t="s">
        <v>145</v>
      </c>
      <c r="C21" s="11">
        <v>10.079548218317001</v>
      </c>
      <c r="D21" s="11">
        <v>8.5999492071259205</v>
      </c>
    </row>
    <row r="22" spans="1:4" x14ac:dyDescent="0.2">
      <c r="A22" s="2" t="s">
        <v>55</v>
      </c>
      <c r="B22" s="2" t="s">
        <v>146</v>
      </c>
      <c r="C22" s="11">
        <v>19.197242984430002</v>
      </c>
      <c r="D22" s="11">
        <v>10.220601613697299</v>
      </c>
    </row>
    <row r="23" spans="1:4" x14ac:dyDescent="0.2">
      <c r="A23" s="2" t="s">
        <v>55</v>
      </c>
      <c r="B23" s="2" t="s">
        <v>147</v>
      </c>
      <c r="C23" s="11">
        <v>14.834136043873</v>
      </c>
      <c r="D23" s="11">
        <v>11.4222704074208</v>
      </c>
    </row>
    <row r="24" spans="1:4" x14ac:dyDescent="0.2">
      <c r="A24" s="2" t="s">
        <v>55</v>
      </c>
      <c r="B24" s="2" t="s">
        <v>148</v>
      </c>
      <c r="C24" s="11">
        <v>12.099187700177</v>
      </c>
      <c r="D24" s="11">
        <v>11.7198683200138</v>
      </c>
    </row>
    <row r="25" spans="1:4" x14ac:dyDescent="0.2">
      <c r="A25" s="2" t="s">
        <v>55</v>
      </c>
      <c r="B25" s="2" t="s">
        <v>149</v>
      </c>
      <c r="C25" s="11">
        <v>7.1975577726460003</v>
      </c>
      <c r="D25" s="11">
        <v>11.5390226385313</v>
      </c>
    </row>
    <row r="26" spans="1:4" x14ac:dyDescent="0.2">
      <c r="A26" s="2" t="s">
        <v>55</v>
      </c>
      <c r="B26" s="2" t="s">
        <v>150</v>
      </c>
      <c r="C26" s="11">
        <v>15.484533073288</v>
      </c>
      <c r="D26" s="11">
        <v>12.1043654702372</v>
      </c>
    </row>
    <row r="27" spans="1:4" x14ac:dyDescent="0.2">
      <c r="A27" s="2" t="s">
        <v>55</v>
      </c>
      <c r="B27" s="2" t="s">
        <v>151</v>
      </c>
      <c r="C27" s="11">
        <v>9.2239745198709997</v>
      </c>
      <c r="D27" s="11">
        <v>12.010587306752999</v>
      </c>
    </row>
    <row r="28" spans="1:4" x14ac:dyDescent="0.2">
      <c r="A28" s="2" t="s">
        <v>55</v>
      </c>
      <c r="B28" s="2" t="s">
        <v>152</v>
      </c>
      <c r="C28" s="11">
        <v>10.835509286597</v>
      </c>
      <c r="D28" s="11">
        <v>12.2106673382377</v>
      </c>
    </row>
    <row r="29" spans="1:4" x14ac:dyDescent="0.2">
      <c r="A29" s="2" t="s">
        <v>55</v>
      </c>
      <c r="B29" s="2" t="s">
        <v>153</v>
      </c>
      <c r="C29" s="11">
        <v>15.346389089086999</v>
      </c>
      <c r="D29" s="11">
        <v>12.877418700199501</v>
      </c>
    </row>
    <row r="30" spans="1:4" x14ac:dyDescent="0.2">
      <c r="A30" s="2" t="s">
        <v>76</v>
      </c>
      <c r="B30" s="2" t="s">
        <v>142</v>
      </c>
      <c r="C30" s="11">
        <v>12.579759439946001</v>
      </c>
      <c r="D30" s="11">
        <v>12.869039816723401</v>
      </c>
    </row>
    <row r="31" spans="1:4" x14ac:dyDescent="0.2">
      <c r="A31" s="2" t="s">
        <v>55</v>
      </c>
      <c r="B31" s="2" t="s">
        <v>143</v>
      </c>
      <c r="C31" s="11">
        <v>12.338001040810999</v>
      </c>
      <c r="D31" s="11">
        <v>13.0244353873956</v>
      </c>
    </row>
    <row r="32" spans="1:4" x14ac:dyDescent="0.2">
      <c r="A32" s="2" t="s">
        <v>55</v>
      </c>
      <c r="B32" s="2" t="s">
        <v>144</v>
      </c>
      <c r="C32" s="11">
        <v>6.0902314335070002</v>
      </c>
      <c r="D32" s="11">
        <v>12.108839216879201</v>
      </c>
    </row>
    <row r="33" spans="1:4" x14ac:dyDescent="0.2">
      <c r="A33" s="2" t="s">
        <v>55</v>
      </c>
      <c r="B33" s="2" t="s">
        <v>145</v>
      </c>
      <c r="C33" s="11">
        <v>3.9896813990990001</v>
      </c>
      <c r="D33" s="11">
        <v>11.601350315277701</v>
      </c>
    </row>
    <row r="34" spans="1:4" x14ac:dyDescent="0.2">
      <c r="A34" s="2" t="s">
        <v>55</v>
      </c>
      <c r="B34" s="2" t="s">
        <v>146</v>
      </c>
      <c r="C34" s="11">
        <v>0.95887061968300003</v>
      </c>
      <c r="D34" s="11">
        <v>10.0814859515487</v>
      </c>
    </row>
    <row r="35" spans="1:4" x14ac:dyDescent="0.2">
      <c r="A35" s="2" t="s">
        <v>55</v>
      </c>
      <c r="B35" s="2" t="s">
        <v>147</v>
      </c>
      <c r="C35" s="11">
        <v>3.5019817379179998</v>
      </c>
      <c r="D35" s="11">
        <v>9.1371397593858301</v>
      </c>
    </row>
    <row r="36" spans="1:4" x14ac:dyDescent="0.2">
      <c r="A36" s="2" t="s">
        <v>55</v>
      </c>
      <c r="B36" s="2" t="s">
        <v>148</v>
      </c>
      <c r="C36" s="11">
        <v>4.3465300625790002</v>
      </c>
      <c r="D36" s="11">
        <v>8.4910849562526707</v>
      </c>
    </row>
    <row r="37" spans="1:4" x14ac:dyDescent="0.2">
      <c r="A37" s="2" t="s">
        <v>55</v>
      </c>
      <c r="B37" s="2" t="s">
        <v>149</v>
      </c>
      <c r="C37" s="11">
        <v>3.3935577844520002</v>
      </c>
      <c r="D37" s="11">
        <v>8.1740849572365004</v>
      </c>
    </row>
    <row r="38" spans="1:4" x14ac:dyDescent="0.2">
      <c r="A38" s="2" t="s">
        <v>55</v>
      </c>
      <c r="B38" s="2" t="s">
        <v>150</v>
      </c>
      <c r="C38" s="11">
        <v>2.570206030909</v>
      </c>
      <c r="D38" s="11">
        <v>7.0978910370382504</v>
      </c>
    </row>
    <row r="39" spans="1:4" x14ac:dyDescent="0.2">
      <c r="A39" s="2" t="s">
        <v>55</v>
      </c>
      <c r="B39" s="2" t="s">
        <v>151</v>
      </c>
      <c r="C39" s="11">
        <v>1.2494437712590001</v>
      </c>
      <c r="D39" s="11">
        <v>6.4333468079872498</v>
      </c>
    </row>
    <row r="40" spans="1:4" x14ac:dyDescent="0.2">
      <c r="A40" s="2" t="s">
        <v>55</v>
      </c>
      <c r="B40" s="2" t="s">
        <v>152</v>
      </c>
      <c r="C40" s="11">
        <v>1.087734873564</v>
      </c>
      <c r="D40" s="11">
        <v>5.6210322735678302</v>
      </c>
    </row>
    <row r="41" spans="1:4" x14ac:dyDescent="0.2">
      <c r="A41" s="2" t="s">
        <v>55</v>
      </c>
      <c r="B41" s="2" t="s">
        <v>153</v>
      </c>
      <c r="C41" s="11">
        <v>3.7344238486369998</v>
      </c>
      <c r="D41" s="11">
        <v>4.6533685035303298</v>
      </c>
    </row>
    <row r="42" spans="1:4" x14ac:dyDescent="0.2">
      <c r="A42" s="2" t="s">
        <v>77</v>
      </c>
      <c r="B42" s="2" t="s">
        <v>142</v>
      </c>
      <c r="C42" s="11">
        <v>-1.5738654989509999</v>
      </c>
      <c r="D42" s="11">
        <v>3.4738997586222502</v>
      </c>
    </row>
    <row r="43" spans="1:4" x14ac:dyDescent="0.2">
      <c r="A43" s="2" t="s">
        <v>55</v>
      </c>
      <c r="B43" s="2" t="s">
        <v>143</v>
      </c>
      <c r="C43" s="11">
        <v>1.6695131282539999</v>
      </c>
      <c r="D43" s="11">
        <v>2.5848590992424998</v>
      </c>
    </row>
    <row r="44" spans="1:4" x14ac:dyDescent="0.2">
      <c r="A44" s="2" t="s">
        <v>55</v>
      </c>
      <c r="B44" s="2" t="s">
        <v>144</v>
      </c>
      <c r="C44" s="11">
        <v>0.23010540920799999</v>
      </c>
      <c r="D44" s="11">
        <v>2.0965152638842501</v>
      </c>
    </row>
    <row r="45" spans="1:4" x14ac:dyDescent="0.2">
      <c r="A45" s="2" t="s">
        <v>55</v>
      </c>
      <c r="B45" s="2" t="s">
        <v>145</v>
      </c>
      <c r="C45" s="11">
        <v>5.4652119319960004</v>
      </c>
      <c r="D45" s="11">
        <v>2.2194761416256701</v>
      </c>
    </row>
    <row r="46" spans="1:4" x14ac:dyDescent="0.2">
      <c r="A46" s="2" t="s">
        <v>55</v>
      </c>
      <c r="B46" s="2" t="s">
        <v>146</v>
      </c>
      <c r="C46" s="11">
        <v>1.111378291748</v>
      </c>
      <c r="D46" s="11">
        <v>2.2321851142977498</v>
      </c>
    </row>
    <row r="47" spans="1:4" x14ac:dyDescent="0.2">
      <c r="A47" s="2" t="s">
        <v>55</v>
      </c>
      <c r="B47" s="2" t="s">
        <v>147</v>
      </c>
      <c r="C47" s="11">
        <v>2.4527730429560002</v>
      </c>
      <c r="D47" s="11">
        <v>2.14475105638425</v>
      </c>
    </row>
    <row r="48" spans="1:4" x14ac:dyDescent="0.2">
      <c r="A48" s="2" t="s">
        <v>55</v>
      </c>
      <c r="B48" s="2" t="s">
        <v>148</v>
      </c>
      <c r="C48" s="11">
        <v>-1.7358286718210001</v>
      </c>
      <c r="D48" s="11">
        <v>1.63788782851758</v>
      </c>
    </row>
    <row r="49" spans="1:4" x14ac:dyDescent="0.2">
      <c r="A49" s="2" t="s">
        <v>55</v>
      </c>
      <c r="B49" s="2" t="s">
        <v>149</v>
      </c>
      <c r="C49" s="11">
        <v>2.2416878357560002</v>
      </c>
      <c r="D49" s="11">
        <v>1.5418986661262499</v>
      </c>
    </row>
    <row r="50" spans="1:4" x14ac:dyDescent="0.2">
      <c r="A50" s="2" t="s">
        <v>55</v>
      </c>
      <c r="B50" s="2" t="s">
        <v>150</v>
      </c>
      <c r="C50" s="11">
        <v>-1.3006739395589999</v>
      </c>
      <c r="D50" s="11">
        <v>1.21932533525392</v>
      </c>
    </row>
    <row r="51" spans="1:4" x14ac:dyDescent="0.2">
      <c r="A51" s="2" t="s">
        <v>55</v>
      </c>
      <c r="B51" s="2" t="s">
        <v>151</v>
      </c>
      <c r="C51" s="11">
        <v>-4.9677662024230003</v>
      </c>
      <c r="D51" s="11">
        <v>0.70122450411375004</v>
      </c>
    </row>
    <row r="52" spans="1:4" x14ac:dyDescent="0.2">
      <c r="A52" s="2" t="s">
        <v>55</v>
      </c>
      <c r="B52" s="2" t="s">
        <v>152</v>
      </c>
      <c r="C52" s="11">
        <v>-2.988221285471</v>
      </c>
      <c r="D52" s="11">
        <v>0.361561490860833</v>
      </c>
    </row>
    <row r="53" spans="1:4" x14ac:dyDescent="0.2">
      <c r="A53" s="2" t="s">
        <v>55</v>
      </c>
      <c r="B53" s="2" t="s">
        <v>153</v>
      </c>
      <c r="C53" s="11">
        <v>-3.4848418140419999</v>
      </c>
      <c r="D53" s="11">
        <v>-0.240043981029083</v>
      </c>
    </row>
    <row r="54" spans="1:4" x14ac:dyDescent="0.2">
      <c r="A54" s="2" t="s">
        <v>78</v>
      </c>
      <c r="B54" s="2" t="s">
        <v>142</v>
      </c>
      <c r="C54" s="11">
        <v>-2.5298799266069998</v>
      </c>
      <c r="D54" s="11">
        <v>-0.31971185000041702</v>
      </c>
    </row>
    <row r="55" spans="1:4" x14ac:dyDescent="0.2">
      <c r="A55" s="2" t="s">
        <v>55</v>
      </c>
      <c r="B55" s="2" t="s">
        <v>143</v>
      </c>
      <c r="C55" s="11">
        <v>-1.157186566452</v>
      </c>
      <c r="D55" s="11">
        <v>-0.55527015789258305</v>
      </c>
    </row>
    <row r="56" spans="1:4" x14ac:dyDescent="0.2">
      <c r="A56" s="2" t="s">
        <v>55</v>
      </c>
      <c r="B56" s="2" t="s">
        <v>144</v>
      </c>
      <c r="C56" s="11">
        <v>6.9683654010130001</v>
      </c>
      <c r="D56" s="11">
        <v>6.2515080911667402E-3</v>
      </c>
    </row>
    <row r="57" spans="1:4" x14ac:dyDescent="0.2">
      <c r="A57" s="2" t="s">
        <v>55</v>
      </c>
      <c r="B57" s="2" t="s">
        <v>145</v>
      </c>
      <c r="C57" s="11">
        <v>-4.3191117300949999</v>
      </c>
      <c r="D57" s="11">
        <v>-0.80910879708308303</v>
      </c>
    </row>
    <row r="58" spans="1:4" x14ac:dyDescent="0.2">
      <c r="A58" s="2" t="s">
        <v>55</v>
      </c>
      <c r="B58" s="2" t="s">
        <v>146</v>
      </c>
      <c r="C58" s="11">
        <v>4.2380905961649997</v>
      </c>
      <c r="D58" s="11">
        <v>-0.54854943838166703</v>
      </c>
    </row>
    <row r="59" spans="1:4" x14ac:dyDescent="0.2">
      <c r="A59" s="2" t="s">
        <v>55</v>
      </c>
      <c r="B59" s="2" t="s">
        <v>147</v>
      </c>
      <c r="C59" s="11">
        <v>5.4636859192429998</v>
      </c>
      <c r="D59" s="11">
        <v>-0.29764003202441702</v>
      </c>
    </row>
    <row r="60" spans="1:4" x14ac:dyDescent="0.2">
      <c r="A60" s="2" t="s">
        <v>55</v>
      </c>
      <c r="B60" s="2" t="s">
        <v>148</v>
      </c>
      <c r="C60" s="11">
        <v>1.5273909852259999</v>
      </c>
      <c r="D60" s="11">
        <v>-2.5705060603833301E-2</v>
      </c>
    </row>
    <row r="61" spans="1:4" x14ac:dyDescent="0.2">
      <c r="A61" s="2" t="s">
        <v>55</v>
      </c>
      <c r="B61" s="2" t="s">
        <v>149</v>
      </c>
      <c r="C61" s="11">
        <v>2.6932640655109998</v>
      </c>
      <c r="D61" s="11">
        <v>1.1926291875750001E-2</v>
      </c>
    </row>
    <row r="62" spans="1:4" x14ac:dyDescent="0.2">
      <c r="A62" s="2" t="s">
        <v>55</v>
      </c>
      <c r="B62" s="2" t="s">
        <v>150</v>
      </c>
      <c r="C62" s="11">
        <v>0.181208587384</v>
      </c>
      <c r="D62" s="11">
        <v>0.13541650245433301</v>
      </c>
    </row>
    <row r="63" spans="1:4" x14ac:dyDescent="0.2">
      <c r="A63" s="2" t="s">
        <v>55</v>
      </c>
      <c r="B63" s="2" t="s">
        <v>151</v>
      </c>
      <c r="C63" s="11">
        <v>1.267641743128</v>
      </c>
      <c r="D63" s="11">
        <v>0.65503383125025005</v>
      </c>
    </row>
    <row r="64" spans="1:4" x14ac:dyDescent="0.2">
      <c r="A64" s="2" t="s">
        <v>55</v>
      </c>
      <c r="B64" s="2" t="s">
        <v>152</v>
      </c>
      <c r="C64" s="11">
        <v>0.98409371659199996</v>
      </c>
      <c r="D64" s="11">
        <v>0.98606008142216695</v>
      </c>
    </row>
    <row r="65" spans="1:4" x14ac:dyDescent="0.2">
      <c r="A65" s="2" t="s">
        <v>55</v>
      </c>
      <c r="B65" s="2" t="s">
        <v>153</v>
      </c>
      <c r="C65" s="11">
        <v>2.1471746307820001</v>
      </c>
      <c r="D65" s="11">
        <v>1.4553947851575</v>
      </c>
    </row>
    <row r="66" spans="1:4" x14ac:dyDescent="0.2">
      <c r="A66" s="2" t="s">
        <v>79</v>
      </c>
      <c r="B66" s="2" t="s">
        <v>142</v>
      </c>
      <c r="C66" s="11">
        <v>5.5887659521910003</v>
      </c>
      <c r="D66" s="11">
        <v>2.1319486083906698</v>
      </c>
    </row>
    <row r="67" spans="1:4" x14ac:dyDescent="0.2">
      <c r="A67" s="2" t="s">
        <v>55</v>
      </c>
      <c r="B67" s="2" t="s">
        <v>143</v>
      </c>
      <c r="C67" s="11">
        <v>3.5435873085780001</v>
      </c>
      <c r="D67" s="11">
        <v>2.5236797646431701</v>
      </c>
    </row>
    <row r="68" spans="1:4" x14ac:dyDescent="0.2">
      <c r="A68" s="2" t="s">
        <v>55</v>
      </c>
      <c r="B68" s="2" t="s">
        <v>144</v>
      </c>
      <c r="C68" s="11">
        <v>-1.2426325072990001</v>
      </c>
      <c r="D68" s="11">
        <v>1.8394299389505</v>
      </c>
    </row>
    <row r="69" spans="1:4" x14ac:dyDescent="0.2">
      <c r="A69" s="2" t="s">
        <v>55</v>
      </c>
      <c r="B69" s="2" t="s">
        <v>145</v>
      </c>
      <c r="C69" s="11">
        <v>8.1366238901679999</v>
      </c>
      <c r="D69" s="11">
        <v>2.8774079073057499</v>
      </c>
    </row>
    <row r="70" spans="1:4" x14ac:dyDescent="0.2">
      <c r="A70" s="2" t="s">
        <v>55</v>
      </c>
      <c r="B70" s="2" t="s">
        <v>146</v>
      </c>
      <c r="C70" s="11">
        <v>2.6076118314240002</v>
      </c>
      <c r="D70" s="11">
        <v>2.7415346769106699</v>
      </c>
    </row>
    <row r="71" spans="1:4" x14ac:dyDescent="0.2">
      <c r="A71" s="2" t="s">
        <v>55</v>
      </c>
      <c r="B71" s="2" t="s">
        <v>147</v>
      </c>
      <c r="C71" s="11">
        <v>1.9203482929469999</v>
      </c>
      <c r="D71" s="11">
        <v>2.446256541386</v>
      </c>
    </row>
    <row r="72" spans="1:4" x14ac:dyDescent="0.2">
      <c r="A72" s="2" t="s">
        <v>55</v>
      </c>
      <c r="B72" s="2" t="s">
        <v>148</v>
      </c>
      <c r="C72" s="11">
        <v>2.9982546931980001</v>
      </c>
      <c r="D72" s="11">
        <v>2.56882851705033</v>
      </c>
    </row>
    <row r="73" spans="1:4" x14ac:dyDescent="0.2">
      <c r="A73" s="2" t="s">
        <v>55</v>
      </c>
      <c r="B73" s="2" t="s">
        <v>149</v>
      </c>
      <c r="C73" s="11">
        <v>3.8494768891889999</v>
      </c>
      <c r="D73" s="11">
        <v>2.6651795856901699</v>
      </c>
    </row>
    <row r="74" spans="1:4" x14ac:dyDescent="0.2">
      <c r="A74" s="2" t="s">
        <v>55</v>
      </c>
      <c r="B74" s="2" t="s">
        <v>150</v>
      </c>
      <c r="C74" s="11">
        <v>1.614512839034</v>
      </c>
      <c r="D74" s="11">
        <v>2.7846216066610001</v>
      </c>
    </row>
    <row r="75" spans="1:4" x14ac:dyDescent="0.2">
      <c r="A75" s="2" t="s">
        <v>55</v>
      </c>
      <c r="B75" s="2" t="s">
        <v>151</v>
      </c>
      <c r="C75" s="11">
        <v>4.5580379523410004</v>
      </c>
      <c r="D75" s="11">
        <v>3.0588212907620802</v>
      </c>
    </row>
    <row r="76" spans="1:4" x14ac:dyDescent="0.2">
      <c r="A76" s="2" t="s">
        <v>55</v>
      </c>
      <c r="B76" s="2" t="s">
        <v>152</v>
      </c>
      <c r="C76" s="11">
        <v>0.72265866940900003</v>
      </c>
      <c r="D76" s="11">
        <v>3.03703503683017</v>
      </c>
    </row>
    <row r="77" spans="1:4" x14ac:dyDescent="0.2">
      <c r="A77" s="2" t="s">
        <v>55</v>
      </c>
      <c r="B77" s="2" t="s">
        <v>153</v>
      </c>
      <c r="C77" s="11">
        <v>-7.5721453603680002</v>
      </c>
      <c r="D77" s="11">
        <v>2.2270917042343301</v>
      </c>
    </row>
    <row r="78" spans="1:4" x14ac:dyDescent="0.2">
      <c r="A78" s="2" t="s">
        <v>80</v>
      </c>
      <c r="B78" s="2" t="s">
        <v>142</v>
      </c>
      <c r="C78" s="11">
        <v>-5.0513538577999997</v>
      </c>
      <c r="D78" s="11">
        <v>1.34041505340175</v>
      </c>
    </row>
    <row r="79" spans="1:4" x14ac:dyDescent="0.2">
      <c r="A79" s="2" t="s">
        <v>55</v>
      </c>
      <c r="B79" s="2" t="s">
        <v>143</v>
      </c>
      <c r="C79" s="11">
        <v>-0.69676986880000003</v>
      </c>
      <c r="D79" s="11">
        <v>0.98705195528691703</v>
      </c>
    </row>
    <row r="80" spans="1:4" x14ac:dyDescent="0.2">
      <c r="A80" s="2" t="s">
        <v>55</v>
      </c>
      <c r="B80" s="2" t="s">
        <v>144</v>
      </c>
      <c r="C80" s="11">
        <v>4.85179044778</v>
      </c>
      <c r="D80" s="11">
        <v>1.49492053487683</v>
      </c>
    </row>
    <row r="81" spans="1:4" x14ac:dyDescent="0.2">
      <c r="A81" s="2" t="s">
        <v>55</v>
      </c>
      <c r="B81" s="2" t="s">
        <v>145</v>
      </c>
      <c r="C81" s="11">
        <v>1.9652816050049999</v>
      </c>
      <c r="D81" s="11">
        <v>0.98064201111325</v>
      </c>
    </row>
    <row r="82" spans="1:4" x14ac:dyDescent="0.2">
      <c r="A82" s="2" t="s">
        <v>55</v>
      </c>
      <c r="B82" s="2" t="s">
        <v>146</v>
      </c>
      <c r="C82" s="11">
        <v>4.2528657534779999</v>
      </c>
      <c r="D82" s="11">
        <v>1.1177465046177499</v>
      </c>
    </row>
    <row r="83" spans="1:4" x14ac:dyDescent="0.2">
      <c r="A83" s="2" t="s">
        <v>55</v>
      </c>
      <c r="B83" s="2" t="s">
        <v>147</v>
      </c>
      <c r="C83" s="11">
        <v>0.26740488785799998</v>
      </c>
      <c r="D83" s="11">
        <v>0.98000122086033303</v>
      </c>
    </row>
    <row r="84" spans="1:4" x14ac:dyDescent="0.2">
      <c r="A84" s="2" t="s">
        <v>55</v>
      </c>
      <c r="B84" s="2" t="s">
        <v>148</v>
      </c>
      <c r="C84" s="11">
        <v>2.672903853702</v>
      </c>
      <c r="D84" s="11">
        <v>0.95288865090233299</v>
      </c>
    </row>
    <row r="85" spans="1:4" x14ac:dyDescent="0.2">
      <c r="A85" s="2" t="s">
        <v>55</v>
      </c>
      <c r="B85" s="2" t="s">
        <v>149</v>
      </c>
      <c r="C85" s="11">
        <v>0.793382519733</v>
      </c>
      <c r="D85" s="11">
        <v>0.69821412011433304</v>
      </c>
    </row>
    <row r="86" spans="1:4" x14ac:dyDescent="0.2">
      <c r="A86" s="2" t="s">
        <v>55</v>
      </c>
      <c r="B86" s="2" t="s">
        <v>150</v>
      </c>
      <c r="C86" s="11">
        <v>2.9897275165839998</v>
      </c>
      <c r="D86" s="11">
        <v>0.81281534324350002</v>
      </c>
    </row>
    <row r="87" spans="1:4" x14ac:dyDescent="0.2">
      <c r="A87" s="2" t="s">
        <v>55</v>
      </c>
      <c r="B87" s="2" t="s">
        <v>151</v>
      </c>
      <c r="C87" s="11">
        <v>0.92041310814599997</v>
      </c>
      <c r="D87" s="11">
        <v>0.509679939560583</v>
      </c>
    </row>
    <row r="88" spans="1:4" x14ac:dyDescent="0.2">
      <c r="A88" s="2" t="s">
        <v>55</v>
      </c>
      <c r="B88" s="2" t="s">
        <v>152</v>
      </c>
      <c r="C88" s="11">
        <v>2.9662704489360001</v>
      </c>
      <c r="D88" s="11">
        <v>0.69664758785449998</v>
      </c>
    </row>
    <row r="89" spans="1:4" x14ac:dyDescent="0.2">
      <c r="A89" s="2" t="s">
        <v>55</v>
      </c>
      <c r="B89" s="2" t="s">
        <v>153</v>
      </c>
      <c r="C89" s="11">
        <v>6.4082799540700002</v>
      </c>
      <c r="D89" s="11">
        <v>1.8616830307243299</v>
      </c>
    </row>
    <row r="90" spans="1:4" x14ac:dyDescent="0.2">
      <c r="A90" s="2" t="s">
        <v>81</v>
      </c>
      <c r="B90" s="2" t="s">
        <v>142</v>
      </c>
      <c r="C90" s="11">
        <v>8.0890825542E-2</v>
      </c>
      <c r="D90" s="11">
        <v>2.2893700876695</v>
      </c>
    </row>
    <row r="91" spans="1:4" x14ac:dyDescent="0.2">
      <c r="A91" s="2" t="s">
        <v>55</v>
      </c>
      <c r="B91" s="2" t="s">
        <v>143</v>
      </c>
      <c r="C91" s="11">
        <v>-3.0964322631950001</v>
      </c>
      <c r="D91" s="11">
        <v>2.0893982214699198</v>
      </c>
    </row>
    <row r="92" spans="1:4" x14ac:dyDescent="0.2">
      <c r="A92" s="2" t="s">
        <v>55</v>
      </c>
      <c r="B92" s="2" t="s">
        <v>144</v>
      </c>
      <c r="C92" s="11">
        <v>-6.3259482579919997</v>
      </c>
      <c r="D92" s="11">
        <v>1.1579199959889199</v>
      </c>
    </row>
    <row r="93" spans="1:4" x14ac:dyDescent="0.2">
      <c r="A93" s="2" t="s">
        <v>55</v>
      </c>
      <c r="B93" s="2" t="s">
        <v>145</v>
      </c>
      <c r="C93" s="11">
        <v>-25.914185188264</v>
      </c>
      <c r="D93" s="11">
        <v>-1.16536890345017</v>
      </c>
    </row>
    <row r="94" spans="1:4" x14ac:dyDescent="0.2">
      <c r="A94" s="2" t="s">
        <v>55</v>
      </c>
      <c r="B94" s="2" t="s">
        <v>146</v>
      </c>
      <c r="C94" s="11">
        <v>-26.136705902117999</v>
      </c>
      <c r="D94" s="11">
        <v>-3.69783320808317</v>
      </c>
    </row>
    <row r="95" spans="1:4" x14ac:dyDescent="0.2">
      <c r="A95" s="2" t="s">
        <v>55</v>
      </c>
      <c r="B95" s="2" t="s">
        <v>147</v>
      </c>
      <c r="C95" s="11">
        <v>-15.338098920145001</v>
      </c>
      <c r="D95" s="11">
        <v>-4.99829185875008</v>
      </c>
    </row>
    <row r="96" spans="1:4" x14ac:dyDescent="0.2">
      <c r="A96" s="2" t="s">
        <v>55</v>
      </c>
      <c r="B96" s="2" t="s">
        <v>148</v>
      </c>
      <c r="C96" s="11">
        <v>-5.8945519230060004</v>
      </c>
      <c r="D96" s="11">
        <v>-5.7122465068090804</v>
      </c>
    </row>
    <row r="97" spans="1:4" x14ac:dyDescent="0.2">
      <c r="A97" s="2" t="s">
        <v>55</v>
      </c>
      <c r="B97" s="2" t="s">
        <v>149</v>
      </c>
      <c r="C97" s="11">
        <v>-10.593888816277</v>
      </c>
      <c r="D97" s="11">
        <v>-6.6611857848099199</v>
      </c>
    </row>
    <row r="98" spans="1:4" x14ac:dyDescent="0.2">
      <c r="A98" s="2" t="s">
        <v>55</v>
      </c>
      <c r="B98" s="2" t="s">
        <v>150</v>
      </c>
      <c r="C98" s="11">
        <v>-6.0034671041890002</v>
      </c>
      <c r="D98" s="11">
        <v>-7.4106186698743297</v>
      </c>
    </row>
    <row r="99" spans="1:4" x14ac:dyDescent="0.2">
      <c r="A99" s="2" t="s">
        <v>55</v>
      </c>
      <c r="B99" s="2" t="s">
        <v>151</v>
      </c>
      <c r="C99" s="11">
        <v>-5.6042285703930004</v>
      </c>
      <c r="D99" s="11">
        <v>-7.9543388097525796</v>
      </c>
    </row>
    <row r="100" spans="1:4" x14ac:dyDescent="0.2">
      <c r="A100" s="2" t="s">
        <v>55</v>
      </c>
      <c r="B100" s="2" t="s">
        <v>152</v>
      </c>
      <c r="C100" s="11">
        <v>-6.4654474568189997</v>
      </c>
      <c r="D100" s="11">
        <v>-8.7403153018988302</v>
      </c>
    </row>
  </sheetData>
  <mergeCells count="1">
    <mergeCell ref="H1:I1"/>
  </mergeCells>
  <hyperlinks>
    <hyperlink ref="H1:I1" location="Index!A1" display="Regresar al Índice" xr:uid="{147748D5-A9CA-4EC2-A3AB-1AE061287020}"/>
  </hyperlink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49F66-F2BC-4FC1-97DD-81B88E9823CB}">
  <sheetPr codeName="Hoja130"/>
  <dimension ref="A1:I38"/>
  <sheetViews>
    <sheetView workbookViewId="0">
      <selection activeCell="A9" sqref="A9"/>
    </sheetView>
  </sheetViews>
  <sheetFormatPr baseColWidth="10" defaultColWidth="9.140625" defaultRowHeight="12.75" x14ac:dyDescent="0.2"/>
  <cols>
    <col min="1" max="16384" width="9.140625" style="2"/>
  </cols>
  <sheetData>
    <row r="1" spans="1:9" ht="15" x14ac:dyDescent="0.25">
      <c r="A1" t="s">
        <v>1404</v>
      </c>
      <c r="H1" s="568" t="s">
        <v>39</v>
      </c>
      <c r="I1" s="568"/>
    </row>
    <row r="2" spans="1:9" x14ac:dyDescent="0.2">
      <c r="A2" s="2" t="s">
        <v>384</v>
      </c>
    </row>
    <row r="5" spans="1:9" x14ac:dyDescent="0.2">
      <c r="A5" s="2" t="s">
        <v>2</v>
      </c>
      <c r="B5" s="2" t="s">
        <v>53</v>
      </c>
    </row>
    <row r="6" spans="1:9" x14ac:dyDescent="0.2">
      <c r="A6" s="2" t="s">
        <v>16</v>
      </c>
      <c r="B6" s="11">
        <v>-24.697081877075</v>
      </c>
    </row>
    <row r="7" spans="1:9" x14ac:dyDescent="0.2">
      <c r="A7" s="2" t="s">
        <v>24</v>
      </c>
      <c r="B7" s="11">
        <v>-12.293263225373</v>
      </c>
    </row>
    <row r="8" spans="1:9" x14ac:dyDescent="0.2">
      <c r="A8" s="2" t="s">
        <v>7</v>
      </c>
      <c r="B8" s="11">
        <v>-11.776564571023</v>
      </c>
    </row>
    <row r="9" spans="1:9" x14ac:dyDescent="0.2">
      <c r="A9" s="2" t="s">
        <v>31</v>
      </c>
      <c r="B9" s="11">
        <v>-11.619830722007</v>
      </c>
    </row>
    <row r="10" spans="1:9" x14ac:dyDescent="0.2">
      <c r="A10" s="2" t="s">
        <v>9</v>
      </c>
      <c r="B10" s="11">
        <v>-10.227257860059</v>
      </c>
    </row>
    <row r="11" spans="1:9" x14ac:dyDescent="0.2">
      <c r="A11" s="2" t="s">
        <v>11</v>
      </c>
      <c r="B11" s="11">
        <v>-8.1141181652109999</v>
      </c>
    </row>
    <row r="12" spans="1:9" x14ac:dyDescent="0.2">
      <c r="A12" s="2" t="s">
        <v>18</v>
      </c>
      <c r="B12" s="11">
        <v>-7.1709796789049998</v>
      </c>
    </row>
    <row r="13" spans="1:9" x14ac:dyDescent="0.2">
      <c r="A13" s="2" t="s">
        <v>28</v>
      </c>
      <c r="B13" s="11">
        <v>-6.775941695058</v>
      </c>
    </row>
    <row r="14" spans="1:9" x14ac:dyDescent="0.2">
      <c r="A14" s="2" t="s">
        <v>0</v>
      </c>
      <c r="B14" s="11">
        <v>-6.4654474568189997</v>
      </c>
    </row>
    <row r="15" spans="1:9" x14ac:dyDescent="0.2">
      <c r="A15" s="2" t="s">
        <v>10</v>
      </c>
      <c r="B15" s="11">
        <v>-6.4073751974449999</v>
      </c>
    </row>
    <row r="16" spans="1:9" x14ac:dyDescent="0.2">
      <c r="A16" s="2" t="s">
        <v>32</v>
      </c>
      <c r="B16" s="11">
        <v>-6.3712510286260002</v>
      </c>
    </row>
    <row r="17" spans="1:2" x14ac:dyDescent="0.2">
      <c r="A17" s="2" t="s">
        <v>15</v>
      </c>
      <c r="B17" s="11">
        <v>-5.2735834138320001</v>
      </c>
    </row>
    <row r="18" spans="1:2" x14ac:dyDescent="0.2">
      <c r="A18" s="2" t="s">
        <v>22</v>
      </c>
      <c r="B18" s="11">
        <v>-4.8168636661260003</v>
      </c>
    </row>
    <row r="19" spans="1:2" x14ac:dyDescent="0.2">
      <c r="A19" s="2" t="s">
        <v>30</v>
      </c>
      <c r="B19" s="11">
        <v>-4.4140895636139996</v>
      </c>
    </row>
    <row r="20" spans="1:2" x14ac:dyDescent="0.2">
      <c r="A20" s="2" t="s">
        <v>26</v>
      </c>
      <c r="B20" s="11">
        <v>-4.199930742676</v>
      </c>
    </row>
    <row r="21" spans="1:2" x14ac:dyDescent="0.2">
      <c r="A21" s="2" t="s">
        <v>23</v>
      </c>
      <c r="B21" s="11">
        <v>-3.7984228636489998</v>
      </c>
    </row>
    <row r="22" spans="1:2" x14ac:dyDescent="0.2">
      <c r="A22" s="2" t="s">
        <v>5</v>
      </c>
      <c r="B22" s="11">
        <v>-3.7286109265520002</v>
      </c>
    </row>
    <row r="23" spans="1:2" x14ac:dyDescent="0.2">
      <c r="A23" s="2" t="s">
        <v>14</v>
      </c>
      <c r="B23" s="11">
        <v>-3.3049783494380001</v>
      </c>
    </row>
    <row r="24" spans="1:2" x14ac:dyDescent="0.2">
      <c r="A24" s="2" t="s">
        <v>6</v>
      </c>
      <c r="B24" s="11">
        <v>-2.8918063354800001</v>
      </c>
    </row>
    <row r="25" spans="1:2" x14ac:dyDescent="0.2">
      <c r="A25" s="2" t="s">
        <v>1</v>
      </c>
      <c r="B25" s="11">
        <v>-2.1411529703049998</v>
      </c>
    </row>
    <row r="26" spans="1:2" x14ac:dyDescent="0.2">
      <c r="A26" s="2" t="s">
        <v>19</v>
      </c>
      <c r="B26" s="11">
        <v>-1.987548794729</v>
      </c>
    </row>
    <row r="27" spans="1:2" x14ac:dyDescent="0.2">
      <c r="A27" s="2" t="s">
        <v>33</v>
      </c>
      <c r="B27" s="11">
        <v>-1.5584342690990001</v>
      </c>
    </row>
    <row r="28" spans="1:2" x14ac:dyDescent="0.2">
      <c r="A28" s="2" t="s">
        <v>13</v>
      </c>
      <c r="B28" s="11">
        <v>-1.5046624247830001</v>
      </c>
    </row>
    <row r="29" spans="1:2" x14ac:dyDescent="0.2">
      <c r="A29" s="2" t="s">
        <v>25</v>
      </c>
      <c r="B29" s="11">
        <v>-0.11520033867399999</v>
      </c>
    </row>
    <row r="30" spans="1:2" x14ac:dyDescent="0.2">
      <c r="A30" s="2" t="s">
        <v>12</v>
      </c>
      <c r="B30" s="11">
        <v>0.50375948351900002</v>
      </c>
    </row>
    <row r="31" spans="1:2" x14ac:dyDescent="0.2">
      <c r="A31" s="2" t="s">
        <v>29</v>
      </c>
      <c r="B31" s="11">
        <v>0.54004273030500005</v>
      </c>
    </row>
    <row r="32" spans="1:2" x14ac:dyDescent="0.2">
      <c r="A32" s="2" t="s">
        <v>20</v>
      </c>
      <c r="B32" s="11">
        <v>0.96322395263299998</v>
      </c>
    </row>
    <row r="33" spans="1:2" x14ac:dyDescent="0.2">
      <c r="A33" s="2" t="s">
        <v>21</v>
      </c>
      <c r="B33" s="11">
        <v>3.8756263936590001</v>
      </c>
    </row>
    <row r="34" spans="1:2" x14ac:dyDescent="0.2">
      <c r="A34" s="2" t="s">
        <v>8</v>
      </c>
      <c r="B34" s="11">
        <v>7.1956534298500001</v>
      </c>
    </row>
    <row r="35" spans="1:2" x14ac:dyDescent="0.2">
      <c r="A35" s="2" t="s">
        <v>3</v>
      </c>
      <c r="B35" s="11">
        <v>8.0856883173469996</v>
      </c>
    </row>
    <row r="36" spans="1:2" x14ac:dyDescent="0.2">
      <c r="A36" s="2" t="s">
        <v>4</v>
      </c>
      <c r="B36" s="11">
        <v>10.159310881022</v>
      </c>
    </row>
    <row r="37" spans="1:2" x14ac:dyDescent="0.2">
      <c r="A37" s="2" t="s">
        <v>27</v>
      </c>
      <c r="B37" s="11">
        <v>10.513366513362</v>
      </c>
    </row>
    <row r="38" spans="1:2" x14ac:dyDescent="0.2">
      <c r="A38" s="2" t="s">
        <v>17</v>
      </c>
      <c r="B38" s="11">
        <v>10.704669445072</v>
      </c>
    </row>
  </sheetData>
  <mergeCells count="1">
    <mergeCell ref="H1:I1"/>
  </mergeCells>
  <hyperlinks>
    <hyperlink ref="H1:I1" location="Index!A1" display="Regresar al Índice" xr:uid="{585D5A21-ED7A-489F-A358-B010EB3B2E80}"/>
  </hyperlink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AB48D-A770-4F9E-9568-CC8757A6D0F8}">
  <sheetPr codeName="Hoja131"/>
  <dimension ref="A1:I21"/>
  <sheetViews>
    <sheetView workbookViewId="0">
      <selection activeCell="A9" sqref="A9"/>
    </sheetView>
  </sheetViews>
  <sheetFormatPr baseColWidth="10" defaultColWidth="9.140625" defaultRowHeight="12.75" x14ac:dyDescent="0.2"/>
  <cols>
    <col min="1" max="16384" width="9.140625" style="2"/>
  </cols>
  <sheetData>
    <row r="1" spans="1:9" ht="15" x14ac:dyDescent="0.25">
      <c r="A1" t="s">
        <v>1405</v>
      </c>
      <c r="H1" s="568" t="s">
        <v>39</v>
      </c>
      <c r="I1" s="568"/>
    </row>
    <row r="2" spans="1:9" x14ac:dyDescent="0.2">
      <c r="A2" s="2" t="s">
        <v>390</v>
      </c>
    </row>
    <row r="5" spans="1:9" x14ac:dyDescent="0.2">
      <c r="A5" s="2" t="s">
        <v>138</v>
      </c>
      <c r="B5" s="2" t="s">
        <v>391</v>
      </c>
    </row>
    <row r="6" spans="1:9" x14ac:dyDescent="0.2">
      <c r="A6" s="2" t="s">
        <v>1171</v>
      </c>
      <c r="B6" s="12">
        <v>2551</v>
      </c>
    </row>
    <row r="7" spans="1:9" x14ac:dyDescent="0.2">
      <c r="A7" s="2" t="s">
        <v>1172</v>
      </c>
      <c r="B7" s="12">
        <v>2307</v>
      </c>
    </row>
    <row r="8" spans="1:9" x14ac:dyDescent="0.2">
      <c r="A8" s="2" t="s">
        <v>1173</v>
      </c>
      <c r="B8" s="12">
        <v>2755</v>
      </c>
    </row>
    <row r="9" spans="1:9" x14ac:dyDescent="0.2">
      <c r="A9" s="2" t="s">
        <v>1174</v>
      </c>
      <c r="B9" s="12">
        <v>1938</v>
      </c>
    </row>
    <row r="10" spans="1:9" x14ac:dyDescent="0.2">
      <c r="A10" s="2" t="s">
        <v>1175</v>
      </c>
      <c r="B10" s="12">
        <v>2391</v>
      </c>
    </row>
    <row r="11" spans="1:9" x14ac:dyDescent="0.2">
      <c r="A11" s="2" t="s">
        <v>1176</v>
      </c>
      <c r="B11" s="12">
        <v>2269</v>
      </c>
    </row>
    <row r="12" spans="1:9" x14ac:dyDescent="0.2">
      <c r="A12" s="2" t="s">
        <v>1177</v>
      </c>
      <c r="B12" s="12">
        <v>2149</v>
      </c>
    </row>
    <row r="13" spans="1:9" x14ac:dyDescent="0.2">
      <c r="A13" s="2" t="s">
        <v>1178</v>
      </c>
      <c r="B13" s="12">
        <v>1894</v>
      </c>
    </row>
    <row r="14" spans="1:9" x14ac:dyDescent="0.2">
      <c r="A14" s="2" t="s">
        <v>1179</v>
      </c>
      <c r="B14" s="12">
        <v>1574</v>
      </c>
    </row>
    <row r="15" spans="1:9" x14ac:dyDescent="0.2">
      <c r="A15" s="2" t="s">
        <v>1180</v>
      </c>
      <c r="B15" s="12">
        <v>2209</v>
      </c>
    </row>
    <row r="16" spans="1:9" x14ac:dyDescent="0.2">
      <c r="A16" s="2" t="s">
        <v>1181</v>
      </c>
      <c r="B16" s="12">
        <v>2582</v>
      </c>
    </row>
    <row r="17" spans="1:2" x14ac:dyDescent="0.2">
      <c r="A17" s="2" t="s">
        <v>1182</v>
      </c>
      <c r="B17" s="12">
        <v>1934</v>
      </c>
    </row>
    <row r="18" spans="1:2" x14ac:dyDescent="0.2">
      <c r="A18" s="2" t="s">
        <v>1183</v>
      </c>
      <c r="B18" s="12">
        <v>1943</v>
      </c>
    </row>
    <row r="19" spans="1:2" x14ac:dyDescent="0.2">
      <c r="A19" s="2" t="s">
        <v>1184</v>
      </c>
      <c r="B19" s="12">
        <v>1769</v>
      </c>
    </row>
    <row r="20" spans="1:2" x14ac:dyDescent="0.2">
      <c r="A20" s="2" t="s">
        <v>1185</v>
      </c>
      <c r="B20" s="12">
        <v>1566</v>
      </c>
    </row>
    <row r="21" spans="1:2" x14ac:dyDescent="0.2">
      <c r="A21" s="2" t="s">
        <v>1186</v>
      </c>
      <c r="B21" s="12">
        <v>1323</v>
      </c>
    </row>
  </sheetData>
  <mergeCells count="1">
    <mergeCell ref="H1:I1"/>
  </mergeCells>
  <hyperlinks>
    <hyperlink ref="H1:I1" location="Index!A1" display="Regresar al Índice" xr:uid="{C62FDA5D-E196-4A29-9BF4-C9CC2610668B}"/>
  </hyperlink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9D243-9BEB-4F86-AB60-7BC7CB0AAD1F}">
  <sheetPr codeName="Hoja132"/>
  <dimension ref="A1:I102"/>
  <sheetViews>
    <sheetView workbookViewId="0">
      <selection activeCell="A9" sqref="A9"/>
    </sheetView>
  </sheetViews>
  <sheetFormatPr baseColWidth="10" defaultColWidth="9.140625" defaultRowHeight="12.75" x14ac:dyDescent="0.2"/>
  <cols>
    <col min="1" max="16384" width="9.140625" style="2"/>
  </cols>
  <sheetData>
    <row r="1" spans="1:9" ht="15" x14ac:dyDescent="0.25">
      <c r="A1" t="s">
        <v>1406</v>
      </c>
      <c r="H1" s="568" t="s">
        <v>39</v>
      </c>
      <c r="I1" s="568"/>
    </row>
    <row r="2" spans="1:9" x14ac:dyDescent="0.2">
      <c r="A2" s="2" t="s">
        <v>390</v>
      </c>
    </row>
    <row r="5" spans="1:9" x14ac:dyDescent="0.2">
      <c r="A5" s="2" t="s">
        <v>329</v>
      </c>
      <c r="B5" s="2" t="s">
        <v>385</v>
      </c>
      <c r="C5" s="2" t="s">
        <v>391</v>
      </c>
      <c r="D5" s="2" t="s">
        <v>392</v>
      </c>
    </row>
    <row r="6" spans="1:9" x14ac:dyDescent="0.2">
      <c r="A6" s="2" t="s">
        <v>62</v>
      </c>
      <c r="B6" s="2" t="s">
        <v>142</v>
      </c>
      <c r="C6" s="12">
        <v>1894</v>
      </c>
      <c r="D6" s="12">
        <v>2527</v>
      </c>
    </row>
    <row r="7" spans="1:9" x14ac:dyDescent="0.2">
      <c r="A7" s="2" t="s">
        <v>55</v>
      </c>
      <c r="B7" s="2" t="s">
        <v>143</v>
      </c>
      <c r="C7" s="12">
        <v>2285</v>
      </c>
      <c r="D7" s="12">
        <v>2538</v>
      </c>
    </row>
    <row r="8" spans="1:9" x14ac:dyDescent="0.2">
      <c r="A8" s="2" t="s">
        <v>55</v>
      </c>
      <c r="B8" s="2" t="s">
        <v>144</v>
      </c>
      <c r="C8" s="12">
        <v>1952</v>
      </c>
      <c r="D8" s="12">
        <v>2533</v>
      </c>
    </row>
    <row r="9" spans="1:9" x14ac:dyDescent="0.2">
      <c r="A9" s="2" t="s">
        <v>55</v>
      </c>
      <c r="B9" s="2" t="s">
        <v>145</v>
      </c>
      <c r="C9" s="12">
        <v>2175</v>
      </c>
      <c r="D9" s="12">
        <v>2562</v>
      </c>
    </row>
    <row r="10" spans="1:9" x14ac:dyDescent="0.2">
      <c r="A10" s="2" t="s">
        <v>55</v>
      </c>
      <c r="B10" s="2" t="s">
        <v>146</v>
      </c>
      <c r="C10" s="12">
        <v>2036</v>
      </c>
      <c r="D10" s="12">
        <v>2505</v>
      </c>
    </row>
    <row r="11" spans="1:9" x14ac:dyDescent="0.2">
      <c r="A11" s="2" t="s">
        <v>55</v>
      </c>
      <c r="B11" s="2" t="s">
        <v>147</v>
      </c>
      <c r="C11" s="12">
        <v>2248</v>
      </c>
      <c r="D11" s="12">
        <v>2471</v>
      </c>
    </row>
    <row r="12" spans="1:9" x14ac:dyDescent="0.2">
      <c r="A12" s="2" t="s">
        <v>55</v>
      </c>
      <c r="B12" s="2" t="s">
        <v>148</v>
      </c>
      <c r="C12" s="12">
        <v>2349</v>
      </c>
      <c r="D12" s="12">
        <v>2402</v>
      </c>
    </row>
    <row r="13" spans="1:9" x14ac:dyDescent="0.2">
      <c r="A13" s="2" t="s">
        <v>55</v>
      </c>
      <c r="B13" s="2" t="s">
        <v>149</v>
      </c>
      <c r="C13" s="12">
        <v>2738</v>
      </c>
      <c r="D13" s="12">
        <v>2367</v>
      </c>
    </row>
    <row r="14" spans="1:9" x14ac:dyDescent="0.2">
      <c r="A14" s="2" t="s">
        <v>55</v>
      </c>
      <c r="B14" s="2" t="s">
        <v>150</v>
      </c>
      <c r="C14" s="12">
        <v>2492</v>
      </c>
      <c r="D14" s="12">
        <v>2356</v>
      </c>
    </row>
    <row r="15" spans="1:9" x14ac:dyDescent="0.2">
      <c r="A15" s="2" t="s">
        <v>55</v>
      </c>
      <c r="B15" s="2" t="s">
        <v>151</v>
      </c>
      <c r="C15" s="12">
        <v>2368</v>
      </c>
      <c r="D15" s="12">
        <v>2336</v>
      </c>
    </row>
    <row r="16" spans="1:9" x14ac:dyDescent="0.2">
      <c r="A16" s="2" t="s">
        <v>55</v>
      </c>
      <c r="B16" s="2" t="s">
        <v>152</v>
      </c>
      <c r="C16" s="12">
        <v>2485</v>
      </c>
      <c r="D16" s="12">
        <v>2311</v>
      </c>
    </row>
    <row r="17" spans="1:4" x14ac:dyDescent="0.2">
      <c r="A17" s="2" t="s">
        <v>55</v>
      </c>
      <c r="B17" s="2" t="s">
        <v>153</v>
      </c>
      <c r="C17" s="12">
        <v>2407</v>
      </c>
      <c r="D17" s="12">
        <v>2286</v>
      </c>
    </row>
    <row r="18" spans="1:4" x14ac:dyDescent="0.2">
      <c r="A18" s="2" t="s">
        <v>75</v>
      </c>
      <c r="B18" s="2" t="s">
        <v>142</v>
      </c>
      <c r="C18" s="12">
        <v>1574</v>
      </c>
      <c r="D18" s="12">
        <v>2259</v>
      </c>
    </row>
    <row r="19" spans="1:4" x14ac:dyDescent="0.2">
      <c r="A19" s="2" t="s">
        <v>55</v>
      </c>
      <c r="B19" s="2" t="s">
        <v>143</v>
      </c>
      <c r="C19" s="12">
        <v>1679</v>
      </c>
      <c r="D19" s="12">
        <v>2209</v>
      </c>
    </row>
    <row r="20" spans="1:4" x14ac:dyDescent="0.2">
      <c r="A20" s="2" t="s">
        <v>55</v>
      </c>
      <c r="B20" s="2" t="s">
        <v>144</v>
      </c>
      <c r="C20" s="12">
        <v>1650</v>
      </c>
      <c r="D20" s="12">
        <v>2183</v>
      </c>
    </row>
    <row r="21" spans="1:4" x14ac:dyDescent="0.2">
      <c r="A21" s="2" t="s">
        <v>55</v>
      </c>
      <c r="B21" s="2" t="s">
        <v>145</v>
      </c>
      <c r="C21" s="12">
        <v>1610</v>
      </c>
      <c r="D21" s="12">
        <v>2136</v>
      </c>
    </row>
    <row r="22" spans="1:4" x14ac:dyDescent="0.2">
      <c r="A22" s="2" t="s">
        <v>55</v>
      </c>
      <c r="B22" s="2" t="s">
        <v>146</v>
      </c>
      <c r="C22" s="12">
        <v>1984</v>
      </c>
      <c r="D22" s="12">
        <v>2132</v>
      </c>
    </row>
    <row r="23" spans="1:4" x14ac:dyDescent="0.2">
      <c r="A23" s="2" t="s">
        <v>55</v>
      </c>
      <c r="B23" s="2" t="s">
        <v>147</v>
      </c>
      <c r="C23" s="12">
        <v>1978</v>
      </c>
      <c r="D23" s="12">
        <v>2110</v>
      </c>
    </row>
    <row r="24" spans="1:4" x14ac:dyDescent="0.2">
      <c r="A24" s="2" t="s">
        <v>55</v>
      </c>
      <c r="B24" s="2" t="s">
        <v>148</v>
      </c>
      <c r="C24" s="12">
        <v>1690</v>
      </c>
      <c r="D24" s="12">
        <v>2055</v>
      </c>
    </row>
    <row r="25" spans="1:4" x14ac:dyDescent="0.2">
      <c r="A25" s="2" t="s">
        <v>55</v>
      </c>
      <c r="B25" s="2" t="s">
        <v>149</v>
      </c>
      <c r="C25" s="12">
        <v>2010</v>
      </c>
      <c r="D25" s="12">
        <v>1994</v>
      </c>
    </row>
    <row r="26" spans="1:4" x14ac:dyDescent="0.2">
      <c r="A26" s="2" t="s">
        <v>55</v>
      </c>
      <c r="B26" s="2" t="s">
        <v>150</v>
      </c>
      <c r="C26" s="12">
        <v>2003</v>
      </c>
      <c r="D26" s="12">
        <v>1953</v>
      </c>
    </row>
    <row r="27" spans="1:4" x14ac:dyDescent="0.2">
      <c r="A27" s="2" t="s">
        <v>55</v>
      </c>
      <c r="B27" s="2" t="s">
        <v>151</v>
      </c>
      <c r="C27" s="12">
        <v>1929</v>
      </c>
      <c r="D27" s="12">
        <v>1917</v>
      </c>
    </row>
    <row r="28" spans="1:4" x14ac:dyDescent="0.2">
      <c r="A28" s="2" t="s">
        <v>55</v>
      </c>
      <c r="B28" s="2" t="s">
        <v>152</v>
      </c>
      <c r="C28" s="12">
        <v>1942</v>
      </c>
      <c r="D28" s="12">
        <v>1871</v>
      </c>
    </row>
    <row r="29" spans="1:4" x14ac:dyDescent="0.2">
      <c r="A29" s="2" t="s">
        <v>55</v>
      </c>
      <c r="B29" s="2" t="s">
        <v>153</v>
      </c>
      <c r="C29" s="12">
        <v>2322</v>
      </c>
      <c r="D29" s="12">
        <v>1864</v>
      </c>
    </row>
    <row r="30" spans="1:4" x14ac:dyDescent="0.2">
      <c r="A30" s="2" t="s">
        <v>76</v>
      </c>
      <c r="B30" s="2" t="s">
        <v>142</v>
      </c>
      <c r="C30" s="12">
        <v>2209</v>
      </c>
      <c r="D30" s="12">
        <v>1917</v>
      </c>
    </row>
    <row r="31" spans="1:4" x14ac:dyDescent="0.2">
      <c r="A31" s="2" t="s">
        <v>55</v>
      </c>
      <c r="B31" s="2" t="s">
        <v>143</v>
      </c>
      <c r="C31" s="12">
        <v>1868</v>
      </c>
      <c r="D31" s="12">
        <v>1933</v>
      </c>
    </row>
    <row r="32" spans="1:4" x14ac:dyDescent="0.2">
      <c r="A32" s="2" t="s">
        <v>55</v>
      </c>
      <c r="B32" s="2" t="s">
        <v>144</v>
      </c>
      <c r="C32" s="12">
        <v>2666</v>
      </c>
      <c r="D32" s="12">
        <v>2018</v>
      </c>
    </row>
    <row r="33" spans="1:4" x14ac:dyDescent="0.2">
      <c r="A33" s="2" t="s">
        <v>55</v>
      </c>
      <c r="B33" s="2" t="s">
        <v>145</v>
      </c>
      <c r="C33" s="12">
        <v>2330</v>
      </c>
      <c r="D33" s="12">
        <v>2078</v>
      </c>
    </row>
    <row r="34" spans="1:4" x14ac:dyDescent="0.2">
      <c r="A34" s="2" t="s">
        <v>55</v>
      </c>
      <c r="B34" s="2" t="s">
        <v>146</v>
      </c>
      <c r="C34" s="12">
        <v>2616</v>
      </c>
      <c r="D34" s="12">
        <v>2130</v>
      </c>
    </row>
    <row r="35" spans="1:4" x14ac:dyDescent="0.2">
      <c r="A35" s="2" t="s">
        <v>55</v>
      </c>
      <c r="B35" s="2" t="s">
        <v>147</v>
      </c>
      <c r="C35" s="12">
        <v>2318</v>
      </c>
      <c r="D35" s="12">
        <v>2159</v>
      </c>
    </row>
    <row r="36" spans="1:4" x14ac:dyDescent="0.2">
      <c r="A36" s="2" t="s">
        <v>55</v>
      </c>
      <c r="B36" s="2" t="s">
        <v>148</v>
      </c>
      <c r="C36" s="12">
        <v>2121</v>
      </c>
      <c r="D36" s="12">
        <v>2195</v>
      </c>
    </row>
    <row r="37" spans="1:4" x14ac:dyDescent="0.2">
      <c r="A37" s="2" t="s">
        <v>55</v>
      </c>
      <c r="B37" s="2" t="s">
        <v>149</v>
      </c>
      <c r="C37" s="12">
        <v>2911</v>
      </c>
      <c r="D37" s="12">
        <v>2270</v>
      </c>
    </row>
    <row r="38" spans="1:4" x14ac:dyDescent="0.2">
      <c r="A38" s="2" t="s">
        <v>55</v>
      </c>
      <c r="B38" s="2" t="s">
        <v>150</v>
      </c>
      <c r="C38" s="12">
        <v>3073</v>
      </c>
      <c r="D38" s="12">
        <v>2359</v>
      </c>
    </row>
    <row r="39" spans="1:4" x14ac:dyDescent="0.2">
      <c r="A39" s="2" t="s">
        <v>55</v>
      </c>
      <c r="B39" s="2" t="s">
        <v>151</v>
      </c>
      <c r="C39" s="12">
        <v>2490</v>
      </c>
      <c r="D39" s="12">
        <v>2406</v>
      </c>
    </row>
    <row r="40" spans="1:4" x14ac:dyDescent="0.2">
      <c r="A40" s="2" t="s">
        <v>55</v>
      </c>
      <c r="B40" s="2" t="s">
        <v>152</v>
      </c>
      <c r="C40" s="12">
        <v>2202</v>
      </c>
      <c r="D40" s="12">
        <v>2427</v>
      </c>
    </row>
    <row r="41" spans="1:4" x14ac:dyDescent="0.2">
      <c r="A41" s="2" t="s">
        <v>55</v>
      </c>
      <c r="B41" s="2" t="s">
        <v>153</v>
      </c>
      <c r="C41" s="12">
        <v>2032</v>
      </c>
      <c r="D41" s="12">
        <v>2403</v>
      </c>
    </row>
    <row r="42" spans="1:4" x14ac:dyDescent="0.2">
      <c r="A42" s="2" t="s">
        <v>77</v>
      </c>
      <c r="B42" s="2" t="s">
        <v>142</v>
      </c>
      <c r="C42" s="12">
        <v>2582</v>
      </c>
      <c r="D42" s="12">
        <v>2434</v>
      </c>
    </row>
    <row r="43" spans="1:4" x14ac:dyDescent="0.2">
      <c r="A43" s="2" t="s">
        <v>55</v>
      </c>
      <c r="B43" s="2" t="s">
        <v>143</v>
      </c>
      <c r="C43" s="12">
        <v>2683</v>
      </c>
      <c r="D43" s="12">
        <v>2502</v>
      </c>
    </row>
    <row r="44" spans="1:4" x14ac:dyDescent="0.2">
      <c r="A44" s="2" t="s">
        <v>55</v>
      </c>
      <c r="B44" s="2" t="s">
        <v>144</v>
      </c>
      <c r="C44" s="12">
        <v>1919</v>
      </c>
      <c r="D44" s="12">
        <v>2440</v>
      </c>
    </row>
    <row r="45" spans="1:4" x14ac:dyDescent="0.2">
      <c r="A45" s="2" t="s">
        <v>55</v>
      </c>
      <c r="B45" s="2" t="s">
        <v>145</v>
      </c>
      <c r="C45" s="12">
        <v>2240</v>
      </c>
      <c r="D45" s="12">
        <v>2432</v>
      </c>
    </row>
    <row r="46" spans="1:4" x14ac:dyDescent="0.2">
      <c r="A46" s="2" t="s">
        <v>55</v>
      </c>
      <c r="B46" s="2" t="s">
        <v>146</v>
      </c>
      <c r="C46" s="12">
        <v>2186</v>
      </c>
      <c r="D46" s="12">
        <v>2397</v>
      </c>
    </row>
    <row r="47" spans="1:4" x14ac:dyDescent="0.2">
      <c r="A47" s="2" t="s">
        <v>55</v>
      </c>
      <c r="B47" s="2" t="s">
        <v>147</v>
      </c>
      <c r="C47" s="12">
        <v>2147</v>
      </c>
      <c r="D47" s="12">
        <v>2382</v>
      </c>
    </row>
    <row r="48" spans="1:4" x14ac:dyDescent="0.2">
      <c r="A48" s="2" t="s">
        <v>55</v>
      </c>
      <c r="B48" s="2" t="s">
        <v>148</v>
      </c>
      <c r="C48" s="12">
        <v>2085</v>
      </c>
      <c r="D48" s="12">
        <v>2379</v>
      </c>
    </row>
    <row r="49" spans="1:4" x14ac:dyDescent="0.2">
      <c r="A49" s="2" t="s">
        <v>55</v>
      </c>
      <c r="B49" s="2" t="s">
        <v>149</v>
      </c>
      <c r="C49" s="12">
        <v>2495</v>
      </c>
      <c r="D49" s="12">
        <v>2345</v>
      </c>
    </row>
    <row r="50" spans="1:4" x14ac:dyDescent="0.2">
      <c r="A50" s="2" t="s">
        <v>55</v>
      </c>
      <c r="B50" s="2" t="s">
        <v>150</v>
      </c>
      <c r="C50" s="12">
        <v>2257</v>
      </c>
      <c r="D50" s="12">
        <v>2277</v>
      </c>
    </row>
    <row r="51" spans="1:4" x14ac:dyDescent="0.2">
      <c r="A51" s="2" t="s">
        <v>55</v>
      </c>
      <c r="B51" s="2" t="s">
        <v>151</v>
      </c>
      <c r="C51" s="12">
        <v>2399</v>
      </c>
      <c r="D51" s="12">
        <v>2269</v>
      </c>
    </row>
    <row r="52" spans="1:4" x14ac:dyDescent="0.2">
      <c r="A52" s="2" t="s">
        <v>55</v>
      </c>
      <c r="B52" s="2" t="s">
        <v>152</v>
      </c>
      <c r="C52" s="12">
        <v>2525</v>
      </c>
      <c r="D52" s="12">
        <v>2296</v>
      </c>
    </row>
    <row r="53" spans="1:4" x14ac:dyDescent="0.2">
      <c r="A53" s="2" t="s">
        <v>55</v>
      </c>
      <c r="B53" s="2" t="s">
        <v>153</v>
      </c>
      <c r="C53" s="12">
        <v>2284</v>
      </c>
      <c r="D53" s="12">
        <v>2317</v>
      </c>
    </row>
    <row r="54" spans="1:4" x14ac:dyDescent="0.2">
      <c r="A54" s="2" t="s">
        <v>78</v>
      </c>
      <c r="B54" s="2" t="s">
        <v>142</v>
      </c>
      <c r="C54" s="12">
        <v>1934</v>
      </c>
      <c r="D54" s="12">
        <v>2263</v>
      </c>
    </row>
    <row r="55" spans="1:4" x14ac:dyDescent="0.2">
      <c r="A55" s="2" t="s">
        <v>55</v>
      </c>
      <c r="B55" s="2" t="s">
        <v>143</v>
      </c>
      <c r="C55" s="12">
        <v>2184</v>
      </c>
      <c r="D55" s="12">
        <v>2221</v>
      </c>
    </row>
    <row r="56" spans="1:4" x14ac:dyDescent="0.2">
      <c r="A56" s="2" t="s">
        <v>55</v>
      </c>
      <c r="B56" s="2" t="s">
        <v>144</v>
      </c>
      <c r="C56" s="12">
        <v>2230</v>
      </c>
      <c r="D56" s="12">
        <v>2247</v>
      </c>
    </row>
    <row r="57" spans="1:4" x14ac:dyDescent="0.2">
      <c r="A57" s="2" t="s">
        <v>55</v>
      </c>
      <c r="B57" s="2" t="s">
        <v>145</v>
      </c>
      <c r="C57" s="12">
        <v>2506</v>
      </c>
      <c r="D57" s="12">
        <v>2269</v>
      </c>
    </row>
    <row r="58" spans="1:4" x14ac:dyDescent="0.2">
      <c r="A58" s="2" t="s">
        <v>55</v>
      </c>
      <c r="B58" s="2" t="s">
        <v>146</v>
      </c>
      <c r="C58" s="12">
        <v>2653</v>
      </c>
      <c r="D58" s="12">
        <v>2308</v>
      </c>
    </row>
    <row r="59" spans="1:4" x14ac:dyDescent="0.2">
      <c r="A59" s="2" t="s">
        <v>55</v>
      </c>
      <c r="B59" s="2" t="s">
        <v>147</v>
      </c>
      <c r="C59" s="12">
        <v>2856</v>
      </c>
      <c r="D59" s="12">
        <v>2367</v>
      </c>
    </row>
    <row r="60" spans="1:4" x14ac:dyDescent="0.2">
      <c r="A60" s="2" t="s">
        <v>55</v>
      </c>
      <c r="B60" s="2" t="s">
        <v>148</v>
      </c>
      <c r="C60" s="12">
        <v>2113</v>
      </c>
      <c r="D60" s="12">
        <v>2370</v>
      </c>
    </row>
    <row r="61" spans="1:4" x14ac:dyDescent="0.2">
      <c r="A61" s="2" t="s">
        <v>55</v>
      </c>
      <c r="B61" s="2" t="s">
        <v>149</v>
      </c>
      <c r="C61" s="12">
        <v>2341</v>
      </c>
      <c r="D61" s="12">
        <v>2357</v>
      </c>
    </row>
    <row r="62" spans="1:4" x14ac:dyDescent="0.2">
      <c r="A62" s="2" t="s">
        <v>55</v>
      </c>
      <c r="B62" s="2" t="s">
        <v>150</v>
      </c>
      <c r="C62" s="12">
        <v>2139</v>
      </c>
      <c r="D62" s="12">
        <v>2347</v>
      </c>
    </row>
    <row r="63" spans="1:4" x14ac:dyDescent="0.2">
      <c r="A63" s="2" t="s">
        <v>55</v>
      </c>
      <c r="B63" s="2" t="s">
        <v>151</v>
      </c>
      <c r="C63" s="12">
        <v>2328</v>
      </c>
      <c r="D63" s="12">
        <v>2341</v>
      </c>
    </row>
    <row r="64" spans="1:4" x14ac:dyDescent="0.2">
      <c r="A64" s="2" t="s">
        <v>55</v>
      </c>
      <c r="B64" s="2" t="s">
        <v>152</v>
      </c>
      <c r="C64" s="12">
        <v>2188</v>
      </c>
      <c r="D64" s="12">
        <v>2313</v>
      </c>
    </row>
    <row r="65" spans="1:4" x14ac:dyDescent="0.2">
      <c r="A65" s="2" t="s">
        <v>55</v>
      </c>
      <c r="B65" s="2" t="s">
        <v>153</v>
      </c>
      <c r="C65" s="12">
        <v>2739</v>
      </c>
      <c r="D65" s="12">
        <v>2351</v>
      </c>
    </row>
    <row r="66" spans="1:4" x14ac:dyDescent="0.2">
      <c r="A66" s="2" t="s">
        <v>79</v>
      </c>
      <c r="B66" s="2" t="s">
        <v>142</v>
      </c>
      <c r="C66" s="12">
        <v>1943</v>
      </c>
      <c r="D66" s="12">
        <v>2352</v>
      </c>
    </row>
    <row r="67" spans="1:4" x14ac:dyDescent="0.2">
      <c r="A67" s="2" t="s">
        <v>55</v>
      </c>
      <c r="B67" s="2" t="s">
        <v>143</v>
      </c>
      <c r="C67" s="12">
        <v>1833</v>
      </c>
      <c r="D67" s="12">
        <v>2323</v>
      </c>
    </row>
    <row r="68" spans="1:4" x14ac:dyDescent="0.2">
      <c r="A68" s="2" t="s">
        <v>55</v>
      </c>
      <c r="B68" s="2" t="s">
        <v>144</v>
      </c>
      <c r="C68" s="12">
        <v>1993</v>
      </c>
      <c r="D68" s="12">
        <v>2303</v>
      </c>
    </row>
    <row r="69" spans="1:4" x14ac:dyDescent="0.2">
      <c r="A69" s="2" t="s">
        <v>55</v>
      </c>
      <c r="B69" s="2" t="s">
        <v>145</v>
      </c>
      <c r="C69" s="12">
        <v>2020</v>
      </c>
      <c r="D69" s="12">
        <v>2262</v>
      </c>
    </row>
    <row r="70" spans="1:4" x14ac:dyDescent="0.2">
      <c r="A70" s="2" t="s">
        <v>55</v>
      </c>
      <c r="B70" s="2" t="s">
        <v>146</v>
      </c>
      <c r="C70" s="12">
        <v>2542</v>
      </c>
      <c r="D70" s="12">
        <v>2253</v>
      </c>
    </row>
    <row r="71" spans="1:4" x14ac:dyDescent="0.2">
      <c r="A71" s="2" t="s">
        <v>55</v>
      </c>
      <c r="B71" s="2" t="s">
        <v>147</v>
      </c>
      <c r="C71" s="12">
        <v>2100</v>
      </c>
      <c r="D71" s="12">
        <v>2190</v>
      </c>
    </row>
    <row r="72" spans="1:4" x14ac:dyDescent="0.2">
      <c r="A72" s="2" t="s">
        <v>55</v>
      </c>
      <c r="B72" s="2" t="s">
        <v>148</v>
      </c>
      <c r="C72" s="12">
        <v>2384</v>
      </c>
      <c r="D72" s="12">
        <v>2213</v>
      </c>
    </row>
    <row r="73" spans="1:4" x14ac:dyDescent="0.2">
      <c r="A73" s="2" t="s">
        <v>55</v>
      </c>
      <c r="B73" s="2" t="s">
        <v>149</v>
      </c>
      <c r="C73" s="12">
        <v>2818</v>
      </c>
      <c r="D73" s="12">
        <v>2252</v>
      </c>
    </row>
    <row r="74" spans="1:4" x14ac:dyDescent="0.2">
      <c r="A74" s="2" t="s">
        <v>55</v>
      </c>
      <c r="B74" s="2" t="s">
        <v>150</v>
      </c>
      <c r="C74" s="12">
        <v>1853</v>
      </c>
      <c r="D74" s="12">
        <v>2229</v>
      </c>
    </row>
    <row r="75" spans="1:4" x14ac:dyDescent="0.2">
      <c r="A75" s="2" t="s">
        <v>55</v>
      </c>
      <c r="B75" s="2" t="s">
        <v>151</v>
      </c>
      <c r="C75" s="12">
        <v>2259</v>
      </c>
      <c r="D75" s="12">
        <v>2223</v>
      </c>
    </row>
    <row r="76" spans="1:4" x14ac:dyDescent="0.2">
      <c r="A76" s="2" t="s">
        <v>55</v>
      </c>
      <c r="B76" s="2" t="s">
        <v>152</v>
      </c>
      <c r="C76" s="12">
        <v>1720</v>
      </c>
      <c r="D76" s="12">
        <v>2184</v>
      </c>
    </row>
    <row r="77" spans="1:4" x14ac:dyDescent="0.2">
      <c r="A77" s="2" t="s">
        <v>55</v>
      </c>
      <c r="B77" s="2" t="s">
        <v>153</v>
      </c>
      <c r="C77" s="12">
        <v>2790</v>
      </c>
      <c r="D77" s="12">
        <v>2188</v>
      </c>
    </row>
    <row r="78" spans="1:4" x14ac:dyDescent="0.2">
      <c r="A78" s="2" t="s">
        <v>80</v>
      </c>
      <c r="B78" s="2" t="s">
        <v>142</v>
      </c>
      <c r="C78" s="12">
        <v>1769</v>
      </c>
      <c r="D78" s="12">
        <v>2173</v>
      </c>
    </row>
    <row r="79" spans="1:4" x14ac:dyDescent="0.2">
      <c r="A79" s="2" t="s">
        <v>55</v>
      </c>
      <c r="B79" s="2" t="s">
        <v>143</v>
      </c>
      <c r="C79" s="12">
        <v>1743</v>
      </c>
      <c r="D79" s="12">
        <v>2166</v>
      </c>
    </row>
    <row r="80" spans="1:4" x14ac:dyDescent="0.2">
      <c r="A80" s="2" t="s">
        <v>55</v>
      </c>
      <c r="B80" s="2" t="s">
        <v>144</v>
      </c>
      <c r="C80" s="12">
        <v>1987</v>
      </c>
      <c r="D80" s="12">
        <v>2165</v>
      </c>
    </row>
    <row r="81" spans="1:4" x14ac:dyDescent="0.2">
      <c r="A81" s="2" t="s">
        <v>55</v>
      </c>
      <c r="B81" s="2" t="s">
        <v>145</v>
      </c>
      <c r="C81" s="12">
        <v>1734</v>
      </c>
      <c r="D81" s="12">
        <v>2142</v>
      </c>
    </row>
    <row r="82" spans="1:4" x14ac:dyDescent="0.2">
      <c r="A82" s="2" t="s">
        <v>55</v>
      </c>
      <c r="B82" s="2" t="s">
        <v>146</v>
      </c>
      <c r="C82" s="12">
        <v>1799</v>
      </c>
      <c r="D82" s="12">
        <v>2080</v>
      </c>
    </row>
    <row r="83" spans="1:4" x14ac:dyDescent="0.2">
      <c r="A83" s="2" t="s">
        <v>55</v>
      </c>
      <c r="B83" s="2" t="s">
        <v>147</v>
      </c>
      <c r="C83" s="12">
        <v>1781</v>
      </c>
      <c r="D83" s="12">
        <v>2053</v>
      </c>
    </row>
    <row r="84" spans="1:4" x14ac:dyDescent="0.2">
      <c r="A84" s="2" t="s">
        <v>55</v>
      </c>
      <c r="B84" s="2" t="s">
        <v>148</v>
      </c>
      <c r="C84" s="12">
        <v>1765</v>
      </c>
      <c r="D84" s="12">
        <v>2001</v>
      </c>
    </row>
    <row r="85" spans="1:4" x14ac:dyDescent="0.2">
      <c r="A85" s="2" t="s">
        <v>55</v>
      </c>
      <c r="B85" s="2" t="s">
        <v>149</v>
      </c>
      <c r="C85" s="12">
        <v>1884</v>
      </c>
      <c r="D85" s="12">
        <v>1923</v>
      </c>
    </row>
    <row r="86" spans="1:4" x14ac:dyDescent="0.2">
      <c r="A86" s="2" t="s">
        <v>55</v>
      </c>
      <c r="B86" s="2" t="s">
        <v>150</v>
      </c>
      <c r="C86" s="12">
        <v>1869</v>
      </c>
      <c r="D86" s="12">
        <v>1925</v>
      </c>
    </row>
    <row r="87" spans="1:4" x14ac:dyDescent="0.2">
      <c r="A87" s="2" t="s">
        <v>55</v>
      </c>
      <c r="B87" s="2" t="s">
        <v>151</v>
      </c>
      <c r="C87" s="12">
        <v>1951</v>
      </c>
      <c r="D87" s="12">
        <v>1899</v>
      </c>
    </row>
    <row r="88" spans="1:4" x14ac:dyDescent="0.2">
      <c r="A88" s="2" t="s">
        <v>55</v>
      </c>
      <c r="B88" s="2" t="s">
        <v>152</v>
      </c>
      <c r="C88" s="12">
        <v>1916</v>
      </c>
      <c r="D88" s="12">
        <v>1915</v>
      </c>
    </row>
    <row r="89" spans="1:4" x14ac:dyDescent="0.2">
      <c r="A89" s="2" t="s">
        <v>55</v>
      </c>
      <c r="B89" s="2" t="s">
        <v>153</v>
      </c>
      <c r="C89" s="12">
        <v>1925</v>
      </c>
      <c r="D89" s="12">
        <v>1843</v>
      </c>
    </row>
    <row r="90" spans="1:4" x14ac:dyDescent="0.2">
      <c r="A90" s="2" t="s">
        <v>81</v>
      </c>
      <c r="B90" s="2" t="s">
        <v>142</v>
      </c>
      <c r="C90" s="12">
        <v>1566</v>
      </c>
      <c r="D90" s="12">
        <v>1827</v>
      </c>
    </row>
    <row r="91" spans="1:4" x14ac:dyDescent="0.2">
      <c r="A91" s="2" t="s">
        <v>55</v>
      </c>
      <c r="B91" s="2" t="s">
        <v>143</v>
      </c>
      <c r="C91" s="12">
        <v>1674</v>
      </c>
      <c r="D91" s="12">
        <v>1821</v>
      </c>
    </row>
    <row r="92" spans="1:4" x14ac:dyDescent="0.2">
      <c r="A92" s="2" t="s">
        <v>55</v>
      </c>
      <c r="B92" s="2" t="s">
        <v>144</v>
      </c>
      <c r="C92" s="12">
        <v>1588</v>
      </c>
      <c r="D92" s="12">
        <v>1788</v>
      </c>
    </row>
    <row r="93" spans="1:4" x14ac:dyDescent="0.2">
      <c r="A93" s="2" t="s">
        <v>55</v>
      </c>
      <c r="B93" s="2" t="s">
        <v>145</v>
      </c>
      <c r="C93" s="12">
        <v>1271</v>
      </c>
      <c r="D93" s="12">
        <v>1749</v>
      </c>
    </row>
    <row r="94" spans="1:4" x14ac:dyDescent="0.2">
      <c r="A94" s="2" t="s">
        <v>55</v>
      </c>
      <c r="B94" s="2" t="s">
        <v>146</v>
      </c>
      <c r="C94" s="12">
        <v>1225</v>
      </c>
      <c r="D94" s="12">
        <v>1701</v>
      </c>
    </row>
    <row r="95" spans="1:4" x14ac:dyDescent="0.2">
      <c r="A95" s="2" t="s">
        <v>55</v>
      </c>
      <c r="B95" s="2" t="s">
        <v>147</v>
      </c>
      <c r="C95" s="12">
        <v>1299</v>
      </c>
      <c r="D95" s="12">
        <v>1661</v>
      </c>
    </row>
    <row r="96" spans="1:4" x14ac:dyDescent="0.2">
      <c r="A96" s="2" t="s">
        <v>55</v>
      </c>
      <c r="B96" s="2" t="s">
        <v>148</v>
      </c>
      <c r="C96" s="12">
        <v>1300</v>
      </c>
      <c r="D96" s="12">
        <v>1622</v>
      </c>
    </row>
    <row r="97" spans="1:4" x14ac:dyDescent="0.2">
      <c r="A97" s="2" t="s">
        <v>55</v>
      </c>
      <c r="B97" s="2" t="s">
        <v>149</v>
      </c>
      <c r="C97" s="12">
        <v>1292</v>
      </c>
      <c r="D97" s="12">
        <v>1573</v>
      </c>
    </row>
    <row r="98" spans="1:4" x14ac:dyDescent="0.2">
      <c r="A98" s="2" t="s">
        <v>55</v>
      </c>
      <c r="B98" s="2" t="s">
        <v>150</v>
      </c>
      <c r="C98" s="12">
        <v>1447</v>
      </c>
      <c r="D98" s="12">
        <v>1538</v>
      </c>
    </row>
    <row r="99" spans="1:4" x14ac:dyDescent="0.2">
      <c r="A99" s="2" t="s">
        <v>55</v>
      </c>
      <c r="B99" s="2" t="s">
        <v>151</v>
      </c>
      <c r="C99" s="12">
        <v>1373</v>
      </c>
      <c r="D99" s="12">
        <v>1490</v>
      </c>
    </row>
    <row r="100" spans="1:4" x14ac:dyDescent="0.2">
      <c r="A100" s="2" t="s">
        <v>55</v>
      </c>
      <c r="B100" s="2" t="s">
        <v>152</v>
      </c>
      <c r="C100" s="12">
        <v>1449</v>
      </c>
      <c r="D100" s="12">
        <v>1451</v>
      </c>
    </row>
    <row r="101" spans="1:4" x14ac:dyDescent="0.2">
      <c r="A101" s="2" t="s">
        <v>55</v>
      </c>
      <c r="B101" s="2" t="s">
        <v>153</v>
      </c>
      <c r="C101" s="12">
        <v>1358</v>
      </c>
      <c r="D101" s="12">
        <v>1404</v>
      </c>
    </row>
    <row r="102" spans="1:4" x14ac:dyDescent="0.2">
      <c r="A102" s="2" t="s">
        <v>701</v>
      </c>
      <c r="B102" s="2" t="s">
        <v>142</v>
      </c>
      <c r="C102" s="12">
        <v>1323</v>
      </c>
      <c r="D102" s="12">
        <v>1383</v>
      </c>
    </row>
  </sheetData>
  <mergeCells count="1">
    <mergeCell ref="H1:I1"/>
  </mergeCells>
  <hyperlinks>
    <hyperlink ref="H1:I1" location="Index!A1" display="Regresar al Índice" xr:uid="{CC884E3E-FE42-4093-845E-70F866B3AAB7}"/>
  </hyperlink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133B8-3A3A-44F7-B320-A7394502241D}">
  <sheetPr codeName="Hoja133"/>
  <dimension ref="A1:I102"/>
  <sheetViews>
    <sheetView workbookViewId="0">
      <selection activeCell="A9" sqref="A9"/>
    </sheetView>
  </sheetViews>
  <sheetFormatPr baseColWidth="10" defaultColWidth="9.140625" defaultRowHeight="12.75" x14ac:dyDescent="0.2"/>
  <cols>
    <col min="1" max="16384" width="9.140625" style="2"/>
  </cols>
  <sheetData>
    <row r="1" spans="1:9" ht="15" x14ac:dyDescent="0.25">
      <c r="A1" t="s">
        <v>1407</v>
      </c>
      <c r="H1" s="568" t="s">
        <v>39</v>
      </c>
      <c r="I1" s="568"/>
    </row>
    <row r="2" spans="1:9" x14ac:dyDescent="0.2">
      <c r="A2" s="2" t="s">
        <v>390</v>
      </c>
    </row>
    <row r="3" spans="1:9" x14ac:dyDescent="0.2">
      <c r="A3" s="2" t="s">
        <v>393</v>
      </c>
    </row>
    <row r="5" spans="1:9" x14ac:dyDescent="0.2">
      <c r="A5" s="2" t="s">
        <v>329</v>
      </c>
      <c r="B5" s="2" t="s">
        <v>385</v>
      </c>
      <c r="C5" s="2" t="s">
        <v>53</v>
      </c>
      <c r="D5" s="2" t="s">
        <v>394</v>
      </c>
    </row>
    <row r="6" spans="1:9" x14ac:dyDescent="0.2">
      <c r="A6" s="2" t="s">
        <v>62</v>
      </c>
      <c r="B6" s="2" t="s">
        <v>142</v>
      </c>
      <c r="C6" s="12">
        <v>-0.5</v>
      </c>
      <c r="D6" s="12">
        <v>3</v>
      </c>
    </row>
    <row r="7" spans="1:9" x14ac:dyDescent="0.2">
      <c r="A7" s="2" t="s">
        <v>55</v>
      </c>
      <c r="B7" s="2" t="s">
        <v>143</v>
      </c>
      <c r="C7" s="12">
        <v>1.6</v>
      </c>
      <c r="D7" s="12">
        <v>2.4</v>
      </c>
    </row>
    <row r="8" spans="1:9" x14ac:dyDescent="0.2">
      <c r="A8" s="2" t="s">
        <v>55</v>
      </c>
      <c r="B8" s="2" t="s">
        <v>144</v>
      </c>
      <c r="C8" s="12">
        <v>2</v>
      </c>
      <c r="D8" s="12">
        <v>2</v>
      </c>
    </row>
    <row r="9" spans="1:9" x14ac:dyDescent="0.2">
      <c r="A9" s="2" t="s">
        <v>55</v>
      </c>
      <c r="B9" s="2" t="s">
        <v>145</v>
      </c>
      <c r="C9" s="12">
        <v>5.4</v>
      </c>
      <c r="D9" s="12">
        <v>2.1</v>
      </c>
    </row>
    <row r="10" spans="1:9" x14ac:dyDescent="0.2">
      <c r="A10" s="2" t="s">
        <v>55</v>
      </c>
      <c r="B10" s="2" t="s">
        <v>146</v>
      </c>
      <c r="C10" s="12">
        <v>2.1</v>
      </c>
      <c r="D10" s="12">
        <v>1.9</v>
      </c>
    </row>
    <row r="11" spans="1:9" x14ac:dyDescent="0.2">
      <c r="A11" s="2" t="s">
        <v>55</v>
      </c>
      <c r="B11" s="2" t="s">
        <v>147</v>
      </c>
      <c r="C11" s="12">
        <v>0.4</v>
      </c>
      <c r="D11" s="12">
        <v>1.6</v>
      </c>
    </row>
    <row r="12" spans="1:9" x14ac:dyDescent="0.2">
      <c r="A12" s="2" t="s">
        <v>55</v>
      </c>
      <c r="B12" s="2" t="s">
        <v>148</v>
      </c>
      <c r="C12" s="12">
        <v>-3.7</v>
      </c>
      <c r="D12" s="12">
        <v>1.1000000000000001</v>
      </c>
    </row>
    <row r="13" spans="1:9" x14ac:dyDescent="0.2">
      <c r="A13" s="2" t="s">
        <v>55</v>
      </c>
      <c r="B13" s="2" t="s">
        <v>149</v>
      </c>
      <c r="C13" s="12">
        <v>-7.2</v>
      </c>
      <c r="D13" s="12">
        <v>0.3</v>
      </c>
    </row>
    <row r="14" spans="1:9" x14ac:dyDescent="0.2">
      <c r="A14" s="2" t="s">
        <v>55</v>
      </c>
      <c r="B14" s="2" t="s">
        <v>150</v>
      </c>
      <c r="C14" s="12">
        <v>-7.3</v>
      </c>
      <c r="D14" s="12">
        <v>-0.5</v>
      </c>
    </row>
    <row r="15" spans="1:9" x14ac:dyDescent="0.2">
      <c r="A15" s="2" t="s">
        <v>55</v>
      </c>
      <c r="B15" s="2" t="s">
        <v>151</v>
      </c>
      <c r="C15" s="12">
        <v>-8</v>
      </c>
      <c r="D15" s="12">
        <v>-1.3</v>
      </c>
    </row>
    <row r="16" spans="1:9" x14ac:dyDescent="0.2">
      <c r="A16" s="2" t="s">
        <v>55</v>
      </c>
      <c r="B16" s="2" t="s">
        <v>152</v>
      </c>
      <c r="C16" s="12">
        <v>-8.9</v>
      </c>
      <c r="D16" s="12">
        <v>-2</v>
      </c>
    </row>
    <row r="17" spans="1:4" x14ac:dyDescent="0.2">
      <c r="A17" s="2" t="s">
        <v>55</v>
      </c>
      <c r="B17" s="2" t="s">
        <v>153</v>
      </c>
      <c r="C17" s="12">
        <v>-10.3</v>
      </c>
      <c r="D17" s="12">
        <v>-2.9</v>
      </c>
    </row>
    <row r="18" spans="1:4" x14ac:dyDescent="0.2">
      <c r="A18" s="2" t="s">
        <v>75</v>
      </c>
      <c r="B18" s="2" t="s">
        <v>142</v>
      </c>
      <c r="C18" s="12">
        <v>-10.6</v>
      </c>
      <c r="D18" s="12">
        <v>-3.7</v>
      </c>
    </row>
    <row r="19" spans="1:4" x14ac:dyDescent="0.2">
      <c r="A19" s="2" t="s">
        <v>55</v>
      </c>
      <c r="B19" s="2" t="s">
        <v>143</v>
      </c>
      <c r="C19" s="12">
        <v>-13</v>
      </c>
      <c r="D19" s="12">
        <v>-4.9000000000000004</v>
      </c>
    </row>
    <row r="20" spans="1:4" x14ac:dyDescent="0.2">
      <c r="A20" s="2" t="s">
        <v>55</v>
      </c>
      <c r="B20" s="2" t="s">
        <v>144</v>
      </c>
      <c r="C20" s="12">
        <v>-13.8</v>
      </c>
      <c r="D20" s="12">
        <v>-6.2</v>
      </c>
    </row>
    <row r="21" spans="1:4" x14ac:dyDescent="0.2">
      <c r="A21" s="2" t="s">
        <v>55</v>
      </c>
      <c r="B21" s="2" t="s">
        <v>145</v>
      </c>
      <c r="C21" s="12">
        <v>-16.600000000000001</v>
      </c>
      <c r="D21" s="12">
        <v>-8.1</v>
      </c>
    </row>
    <row r="22" spans="1:4" x14ac:dyDescent="0.2">
      <c r="A22" s="2" t="s">
        <v>55</v>
      </c>
      <c r="B22" s="2" t="s">
        <v>146</v>
      </c>
      <c r="C22" s="12">
        <v>-14.9</v>
      </c>
      <c r="D22" s="12">
        <v>-9.5</v>
      </c>
    </row>
    <row r="23" spans="1:4" x14ac:dyDescent="0.2">
      <c r="A23" s="2" t="s">
        <v>55</v>
      </c>
      <c r="B23" s="2" t="s">
        <v>147</v>
      </c>
      <c r="C23" s="12">
        <v>-14.6</v>
      </c>
      <c r="D23" s="12">
        <v>-10.7</v>
      </c>
    </row>
    <row r="24" spans="1:4" x14ac:dyDescent="0.2">
      <c r="A24" s="2" t="s">
        <v>55</v>
      </c>
      <c r="B24" s="2" t="s">
        <v>148</v>
      </c>
      <c r="C24" s="12">
        <v>-14.5</v>
      </c>
      <c r="D24" s="12">
        <v>-11.6</v>
      </c>
    </row>
    <row r="25" spans="1:4" x14ac:dyDescent="0.2">
      <c r="A25" s="2" t="s">
        <v>55</v>
      </c>
      <c r="B25" s="2" t="s">
        <v>149</v>
      </c>
      <c r="C25" s="12">
        <v>-15.8</v>
      </c>
      <c r="D25" s="12">
        <v>-12.3</v>
      </c>
    </row>
    <row r="26" spans="1:4" x14ac:dyDescent="0.2">
      <c r="A26" s="2" t="s">
        <v>55</v>
      </c>
      <c r="B26" s="2" t="s">
        <v>150</v>
      </c>
      <c r="C26" s="12">
        <v>-17.100000000000001</v>
      </c>
      <c r="D26" s="12">
        <v>-13.2</v>
      </c>
    </row>
    <row r="27" spans="1:4" x14ac:dyDescent="0.2">
      <c r="A27" s="2" t="s">
        <v>55</v>
      </c>
      <c r="B27" s="2" t="s">
        <v>151</v>
      </c>
      <c r="C27" s="12">
        <v>-18</v>
      </c>
      <c r="D27" s="12">
        <v>-14</v>
      </c>
    </row>
    <row r="28" spans="1:4" x14ac:dyDescent="0.2">
      <c r="A28" s="2" t="s">
        <v>55</v>
      </c>
      <c r="B28" s="2" t="s">
        <v>152</v>
      </c>
      <c r="C28" s="12">
        <v>-19</v>
      </c>
      <c r="D28" s="12">
        <v>-14.8</v>
      </c>
    </row>
    <row r="29" spans="1:4" x14ac:dyDescent="0.2">
      <c r="A29" s="2" t="s">
        <v>55</v>
      </c>
      <c r="B29" s="2" t="s">
        <v>153</v>
      </c>
      <c r="C29" s="12">
        <v>-18.399999999999999</v>
      </c>
      <c r="D29" s="12">
        <v>-15.5</v>
      </c>
    </row>
    <row r="30" spans="1:4" x14ac:dyDescent="0.2">
      <c r="A30" s="2" t="s">
        <v>76</v>
      </c>
      <c r="B30" s="2" t="s">
        <v>142</v>
      </c>
      <c r="C30" s="12">
        <v>-15.1</v>
      </c>
      <c r="D30" s="12">
        <v>-15.9</v>
      </c>
    </row>
    <row r="31" spans="1:4" x14ac:dyDescent="0.2">
      <c r="A31" s="2" t="s">
        <v>55</v>
      </c>
      <c r="B31" s="2" t="s">
        <v>143</v>
      </c>
      <c r="C31" s="12">
        <v>-12.5</v>
      </c>
      <c r="D31" s="12">
        <v>-15.9</v>
      </c>
    </row>
    <row r="32" spans="1:4" x14ac:dyDescent="0.2">
      <c r="A32" s="2" t="s">
        <v>55</v>
      </c>
      <c r="B32" s="2" t="s">
        <v>144</v>
      </c>
      <c r="C32" s="12">
        <v>-7.6</v>
      </c>
      <c r="D32" s="12">
        <v>-15.3</v>
      </c>
    </row>
    <row r="33" spans="1:4" x14ac:dyDescent="0.2">
      <c r="A33" s="2" t="s">
        <v>55</v>
      </c>
      <c r="B33" s="2" t="s">
        <v>145</v>
      </c>
      <c r="C33" s="12">
        <v>-2.7</v>
      </c>
      <c r="D33" s="12">
        <v>-14.2</v>
      </c>
    </row>
    <row r="34" spans="1:4" x14ac:dyDescent="0.2">
      <c r="A34" s="2" t="s">
        <v>55</v>
      </c>
      <c r="B34" s="2" t="s">
        <v>146</v>
      </c>
      <c r="C34" s="12">
        <v>-0.1</v>
      </c>
      <c r="D34" s="12">
        <v>-13</v>
      </c>
    </row>
    <row r="35" spans="1:4" x14ac:dyDescent="0.2">
      <c r="A35" s="2" t="s">
        <v>55</v>
      </c>
      <c r="B35" s="2" t="s">
        <v>147</v>
      </c>
      <c r="C35" s="12">
        <v>2.2999999999999998</v>
      </c>
      <c r="D35" s="12">
        <v>-11.5</v>
      </c>
    </row>
    <row r="36" spans="1:4" x14ac:dyDescent="0.2">
      <c r="A36" s="2" t="s">
        <v>55</v>
      </c>
      <c r="B36" s="2" t="s">
        <v>148</v>
      </c>
      <c r="C36" s="12">
        <v>6.8</v>
      </c>
      <c r="D36" s="12">
        <v>-9.8000000000000007</v>
      </c>
    </row>
    <row r="37" spans="1:4" x14ac:dyDescent="0.2">
      <c r="A37" s="2" t="s">
        <v>55</v>
      </c>
      <c r="B37" s="2" t="s">
        <v>149</v>
      </c>
      <c r="C37" s="12">
        <v>13.8</v>
      </c>
      <c r="D37" s="12">
        <v>-7.3</v>
      </c>
    </row>
    <row r="38" spans="1:4" x14ac:dyDescent="0.2">
      <c r="A38" s="2" t="s">
        <v>55</v>
      </c>
      <c r="B38" s="2" t="s">
        <v>150</v>
      </c>
      <c r="C38" s="12">
        <v>20.8</v>
      </c>
      <c r="D38" s="12">
        <v>-4.0999999999999996</v>
      </c>
    </row>
    <row r="39" spans="1:4" x14ac:dyDescent="0.2">
      <c r="A39" s="2" t="s">
        <v>55</v>
      </c>
      <c r="B39" s="2" t="s">
        <v>151</v>
      </c>
      <c r="C39" s="12">
        <v>25.5</v>
      </c>
      <c r="D39" s="12">
        <v>-0.5</v>
      </c>
    </row>
    <row r="40" spans="1:4" x14ac:dyDescent="0.2">
      <c r="A40" s="2" t="s">
        <v>55</v>
      </c>
      <c r="B40" s="2" t="s">
        <v>152</v>
      </c>
      <c r="C40" s="12">
        <v>29.7</v>
      </c>
      <c r="D40" s="12">
        <v>3.5</v>
      </c>
    </row>
    <row r="41" spans="1:4" x14ac:dyDescent="0.2">
      <c r="A41" s="2" t="s">
        <v>55</v>
      </c>
      <c r="B41" s="2" t="s">
        <v>153</v>
      </c>
      <c r="C41" s="12">
        <v>28.9</v>
      </c>
      <c r="D41" s="12">
        <v>7.5</v>
      </c>
    </row>
    <row r="42" spans="1:4" x14ac:dyDescent="0.2">
      <c r="A42" s="2" t="s">
        <v>77</v>
      </c>
      <c r="B42" s="2" t="s">
        <v>142</v>
      </c>
      <c r="C42" s="12">
        <v>27</v>
      </c>
      <c r="D42" s="12">
        <v>11</v>
      </c>
    </row>
    <row r="43" spans="1:4" x14ac:dyDescent="0.2">
      <c r="A43" s="2" t="s">
        <v>55</v>
      </c>
      <c r="B43" s="2" t="s">
        <v>143</v>
      </c>
      <c r="C43" s="12">
        <v>29.4</v>
      </c>
      <c r="D43" s="12">
        <v>14.5</v>
      </c>
    </row>
    <row r="44" spans="1:4" x14ac:dyDescent="0.2">
      <c r="A44" s="2" t="s">
        <v>55</v>
      </c>
      <c r="B44" s="2" t="s">
        <v>144</v>
      </c>
      <c r="C44" s="12">
        <v>20.9</v>
      </c>
      <c r="D44" s="12">
        <v>16.899999999999999</v>
      </c>
    </row>
    <row r="45" spans="1:4" x14ac:dyDescent="0.2">
      <c r="A45" s="2" t="s">
        <v>55</v>
      </c>
      <c r="B45" s="2" t="s">
        <v>145</v>
      </c>
      <c r="C45" s="12">
        <v>17.100000000000001</v>
      </c>
      <c r="D45" s="12">
        <v>18.5</v>
      </c>
    </row>
    <row r="46" spans="1:4" x14ac:dyDescent="0.2">
      <c r="A46" s="2" t="s">
        <v>55</v>
      </c>
      <c r="B46" s="2" t="s">
        <v>146</v>
      </c>
      <c r="C46" s="12">
        <v>12.5</v>
      </c>
      <c r="D46" s="12">
        <v>19.600000000000001</v>
      </c>
    </row>
    <row r="47" spans="1:4" x14ac:dyDescent="0.2">
      <c r="A47" s="2" t="s">
        <v>55</v>
      </c>
      <c r="B47" s="2" t="s">
        <v>147</v>
      </c>
      <c r="C47" s="12">
        <v>10.4</v>
      </c>
      <c r="D47" s="12">
        <v>20.2</v>
      </c>
    </row>
    <row r="48" spans="1:4" x14ac:dyDescent="0.2">
      <c r="A48" s="2" t="s">
        <v>55</v>
      </c>
      <c r="B48" s="2" t="s">
        <v>148</v>
      </c>
      <c r="C48" s="12">
        <v>8.4</v>
      </c>
      <c r="D48" s="12">
        <v>20.399999999999999</v>
      </c>
    </row>
    <row r="49" spans="1:4" x14ac:dyDescent="0.2">
      <c r="A49" s="2" t="s">
        <v>55</v>
      </c>
      <c r="B49" s="2" t="s">
        <v>149</v>
      </c>
      <c r="C49" s="12">
        <v>3.3</v>
      </c>
      <c r="D49" s="12">
        <v>19.5</v>
      </c>
    </row>
    <row r="50" spans="1:4" x14ac:dyDescent="0.2">
      <c r="A50" s="2" t="s">
        <v>55</v>
      </c>
      <c r="B50" s="2" t="s">
        <v>150</v>
      </c>
      <c r="C50" s="12">
        <v>-3.5</v>
      </c>
      <c r="D50" s="12">
        <v>17.5</v>
      </c>
    </row>
    <row r="51" spans="1:4" x14ac:dyDescent="0.2">
      <c r="A51" s="2" t="s">
        <v>55</v>
      </c>
      <c r="B51" s="2" t="s">
        <v>151</v>
      </c>
      <c r="C51" s="12">
        <v>-5.7</v>
      </c>
      <c r="D51" s="12">
        <v>14.9</v>
      </c>
    </row>
    <row r="52" spans="1:4" x14ac:dyDescent="0.2">
      <c r="A52" s="2" t="s">
        <v>55</v>
      </c>
      <c r="B52" s="2" t="s">
        <v>152</v>
      </c>
      <c r="C52" s="12">
        <v>-5.4</v>
      </c>
      <c r="D52" s="12">
        <v>11.9</v>
      </c>
    </row>
    <row r="53" spans="1:4" x14ac:dyDescent="0.2">
      <c r="A53" s="2" t="s">
        <v>55</v>
      </c>
      <c r="B53" s="2" t="s">
        <v>153</v>
      </c>
      <c r="C53" s="12">
        <v>-3.6</v>
      </c>
      <c r="D53" s="12">
        <v>9.1999999999999993</v>
      </c>
    </row>
    <row r="54" spans="1:4" x14ac:dyDescent="0.2">
      <c r="A54" s="2" t="s">
        <v>78</v>
      </c>
      <c r="B54" s="2" t="s">
        <v>142</v>
      </c>
      <c r="C54" s="12">
        <v>-7</v>
      </c>
      <c r="D54" s="12">
        <v>6.4</v>
      </c>
    </row>
    <row r="55" spans="1:4" x14ac:dyDescent="0.2">
      <c r="A55" s="2" t="s">
        <v>55</v>
      </c>
      <c r="B55" s="2" t="s">
        <v>143</v>
      </c>
      <c r="C55" s="12">
        <v>-11.2</v>
      </c>
      <c r="D55" s="12">
        <v>3</v>
      </c>
    </row>
    <row r="56" spans="1:4" x14ac:dyDescent="0.2">
      <c r="A56" s="2" t="s">
        <v>55</v>
      </c>
      <c r="B56" s="2" t="s">
        <v>144</v>
      </c>
      <c r="C56" s="12">
        <v>-7.9</v>
      </c>
      <c r="D56" s="12">
        <v>0.6</v>
      </c>
    </row>
    <row r="57" spans="1:4" x14ac:dyDescent="0.2">
      <c r="A57" s="2" t="s">
        <v>55</v>
      </c>
      <c r="B57" s="2" t="s">
        <v>145</v>
      </c>
      <c r="C57" s="12">
        <v>-6.7</v>
      </c>
      <c r="D57" s="12">
        <v>-1.4</v>
      </c>
    </row>
    <row r="58" spans="1:4" x14ac:dyDescent="0.2">
      <c r="A58" s="2" t="s">
        <v>55</v>
      </c>
      <c r="B58" s="2" t="s">
        <v>146</v>
      </c>
      <c r="C58" s="12">
        <v>-3.7</v>
      </c>
      <c r="D58" s="12">
        <v>-2.7</v>
      </c>
    </row>
    <row r="59" spans="1:4" x14ac:dyDescent="0.2">
      <c r="A59" s="2" t="s">
        <v>55</v>
      </c>
      <c r="B59" s="2" t="s">
        <v>147</v>
      </c>
      <c r="C59" s="12">
        <v>-0.6</v>
      </c>
      <c r="D59" s="12">
        <v>-3.6</v>
      </c>
    </row>
    <row r="60" spans="1:4" x14ac:dyDescent="0.2">
      <c r="A60" s="2" t="s">
        <v>55</v>
      </c>
      <c r="B60" s="2" t="s">
        <v>148</v>
      </c>
      <c r="C60" s="12">
        <v>-0.4</v>
      </c>
      <c r="D60" s="12">
        <v>-4.4000000000000004</v>
      </c>
    </row>
    <row r="61" spans="1:4" x14ac:dyDescent="0.2">
      <c r="A61" s="2" t="s">
        <v>55</v>
      </c>
      <c r="B61" s="2" t="s">
        <v>149</v>
      </c>
      <c r="C61" s="12">
        <v>0.5</v>
      </c>
      <c r="D61" s="12">
        <v>-4.5999999999999996</v>
      </c>
    </row>
    <row r="62" spans="1:4" x14ac:dyDescent="0.2">
      <c r="A62" s="2" t="s">
        <v>55</v>
      </c>
      <c r="B62" s="2" t="s">
        <v>150</v>
      </c>
      <c r="C62" s="12">
        <v>3.1</v>
      </c>
      <c r="D62" s="12">
        <v>-4.0999999999999996</v>
      </c>
    </row>
    <row r="63" spans="1:4" x14ac:dyDescent="0.2">
      <c r="A63" s="2" t="s">
        <v>55</v>
      </c>
      <c r="B63" s="2" t="s">
        <v>151</v>
      </c>
      <c r="C63" s="12">
        <v>3.2</v>
      </c>
      <c r="D63" s="12">
        <v>-3.3</v>
      </c>
    </row>
    <row r="64" spans="1:4" x14ac:dyDescent="0.2">
      <c r="A64" s="2" t="s">
        <v>55</v>
      </c>
      <c r="B64" s="2" t="s">
        <v>152</v>
      </c>
      <c r="C64" s="12">
        <v>0.8</v>
      </c>
      <c r="D64" s="12">
        <v>-2.8</v>
      </c>
    </row>
    <row r="65" spans="1:4" x14ac:dyDescent="0.2">
      <c r="A65" s="2" t="s">
        <v>55</v>
      </c>
      <c r="B65" s="2" t="s">
        <v>153</v>
      </c>
      <c r="C65" s="12">
        <v>1.5</v>
      </c>
      <c r="D65" s="12">
        <v>-2.4</v>
      </c>
    </row>
    <row r="66" spans="1:4" x14ac:dyDescent="0.2">
      <c r="A66" s="2" t="s">
        <v>79</v>
      </c>
      <c r="B66" s="2" t="s">
        <v>142</v>
      </c>
      <c r="C66" s="12">
        <v>3.9</v>
      </c>
      <c r="D66" s="12">
        <v>-1.5</v>
      </c>
    </row>
    <row r="67" spans="1:4" x14ac:dyDescent="0.2">
      <c r="A67" s="2" t="s">
        <v>55</v>
      </c>
      <c r="B67" s="2" t="s">
        <v>143</v>
      </c>
      <c r="C67" s="12">
        <v>4.5999999999999996</v>
      </c>
      <c r="D67" s="12">
        <v>-0.1</v>
      </c>
    </row>
    <row r="68" spans="1:4" x14ac:dyDescent="0.2">
      <c r="A68" s="2" t="s">
        <v>55</v>
      </c>
      <c r="B68" s="2" t="s">
        <v>144</v>
      </c>
      <c r="C68" s="12">
        <v>2.5</v>
      </c>
      <c r="D68" s="12">
        <v>0.7</v>
      </c>
    </row>
    <row r="69" spans="1:4" x14ac:dyDescent="0.2">
      <c r="A69" s="2" t="s">
        <v>55</v>
      </c>
      <c r="B69" s="2" t="s">
        <v>145</v>
      </c>
      <c r="C69" s="12">
        <v>-0.3</v>
      </c>
      <c r="D69" s="12">
        <v>1.2</v>
      </c>
    </row>
    <row r="70" spans="1:4" x14ac:dyDescent="0.2">
      <c r="A70" s="2" t="s">
        <v>55</v>
      </c>
      <c r="B70" s="2" t="s">
        <v>146</v>
      </c>
      <c r="C70" s="12">
        <v>-2.4</v>
      </c>
      <c r="D70" s="12">
        <v>1.4</v>
      </c>
    </row>
    <row r="71" spans="1:4" x14ac:dyDescent="0.2">
      <c r="A71" s="2" t="s">
        <v>55</v>
      </c>
      <c r="B71" s="2" t="s">
        <v>147</v>
      </c>
      <c r="C71" s="12">
        <v>-7.5</v>
      </c>
      <c r="D71" s="12">
        <v>0.8</v>
      </c>
    </row>
    <row r="72" spans="1:4" x14ac:dyDescent="0.2">
      <c r="A72" s="2" t="s">
        <v>55</v>
      </c>
      <c r="B72" s="2" t="s">
        <v>148</v>
      </c>
      <c r="C72" s="12">
        <v>-6.6</v>
      </c>
      <c r="D72" s="12">
        <v>0.3</v>
      </c>
    </row>
    <row r="73" spans="1:4" x14ac:dyDescent="0.2">
      <c r="A73" s="2" t="s">
        <v>55</v>
      </c>
      <c r="B73" s="2" t="s">
        <v>149</v>
      </c>
      <c r="C73" s="12">
        <v>-4.4000000000000004</v>
      </c>
      <c r="D73" s="12">
        <v>-0.1</v>
      </c>
    </row>
    <row r="74" spans="1:4" x14ac:dyDescent="0.2">
      <c r="A74" s="2" t="s">
        <v>55</v>
      </c>
      <c r="B74" s="2" t="s">
        <v>150</v>
      </c>
      <c r="C74" s="12">
        <v>-5</v>
      </c>
      <c r="D74" s="12">
        <v>-0.8</v>
      </c>
    </row>
    <row r="75" spans="1:4" x14ac:dyDescent="0.2">
      <c r="A75" s="2" t="s">
        <v>55</v>
      </c>
      <c r="B75" s="2" t="s">
        <v>151</v>
      </c>
      <c r="C75" s="12">
        <v>-5.0999999999999996</v>
      </c>
      <c r="D75" s="12">
        <v>-1.5</v>
      </c>
    </row>
    <row r="76" spans="1:4" x14ac:dyDescent="0.2">
      <c r="A76" s="2" t="s">
        <v>55</v>
      </c>
      <c r="B76" s="2" t="s">
        <v>152</v>
      </c>
      <c r="C76" s="12">
        <v>-5.6</v>
      </c>
      <c r="D76" s="12">
        <v>-2</v>
      </c>
    </row>
    <row r="77" spans="1:4" x14ac:dyDescent="0.2">
      <c r="A77" s="2" t="s">
        <v>55</v>
      </c>
      <c r="B77" s="2" t="s">
        <v>153</v>
      </c>
      <c r="C77" s="12">
        <v>-6.9</v>
      </c>
      <c r="D77" s="12">
        <v>-2.7</v>
      </c>
    </row>
    <row r="78" spans="1:4" x14ac:dyDescent="0.2">
      <c r="A78" s="2" t="s">
        <v>80</v>
      </c>
      <c r="B78" s="2" t="s">
        <v>142</v>
      </c>
      <c r="C78" s="12">
        <v>-7.6</v>
      </c>
      <c r="D78" s="12">
        <v>-3.7</v>
      </c>
    </row>
    <row r="79" spans="1:4" x14ac:dyDescent="0.2">
      <c r="A79" s="2" t="s">
        <v>55</v>
      </c>
      <c r="B79" s="2" t="s">
        <v>143</v>
      </c>
      <c r="C79" s="12">
        <v>-6.7</v>
      </c>
      <c r="D79" s="12">
        <v>-4.5999999999999996</v>
      </c>
    </row>
    <row r="80" spans="1:4" x14ac:dyDescent="0.2">
      <c r="A80" s="2" t="s">
        <v>55</v>
      </c>
      <c r="B80" s="2" t="s">
        <v>144</v>
      </c>
      <c r="C80" s="12">
        <v>-6</v>
      </c>
      <c r="D80" s="12">
        <v>-5.3</v>
      </c>
    </row>
    <row r="81" spans="1:4" x14ac:dyDescent="0.2">
      <c r="A81" s="2" t="s">
        <v>55</v>
      </c>
      <c r="B81" s="2" t="s">
        <v>145</v>
      </c>
      <c r="C81" s="12">
        <v>-5.3</v>
      </c>
      <c r="D81" s="12">
        <v>-5.8</v>
      </c>
    </row>
    <row r="82" spans="1:4" x14ac:dyDescent="0.2">
      <c r="A82" s="2" t="s">
        <v>55</v>
      </c>
      <c r="B82" s="2" t="s">
        <v>146</v>
      </c>
      <c r="C82" s="12">
        <v>-7.7</v>
      </c>
      <c r="D82" s="12">
        <v>-6.2</v>
      </c>
    </row>
    <row r="83" spans="1:4" x14ac:dyDescent="0.2">
      <c r="A83" s="2" t="s">
        <v>55</v>
      </c>
      <c r="B83" s="2" t="s">
        <v>147</v>
      </c>
      <c r="C83" s="12">
        <v>-6.3</v>
      </c>
      <c r="D83" s="12">
        <v>-6.1</v>
      </c>
    </row>
    <row r="84" spans="1:4" x14ac:dyDescent="0.2">
      <c r="A84" s="2" t="s">
        <v>55</v>
      </c>
      <c r="B84" s="2" t="s">
        <v>148</v>
      </c>
      <c r="C84" s="12">
        <v>-9.6</v>
      </c>
      <c r="D84" s="12">
        <v>-6.3</v>
      </c>
    </row>
    <row r="85" spans="1:4" x14ac:dyDescent="0.2">
      <c r="A85" s="2" t="s">
        <v>55</v>
      </c>
      <c r="B85" s="2" t="s">
        <v>149</v>
      </c>
      <c r="C85" s="12">
        <v>-14.6</v>
      </c>
      <c r="D85" s="12">
        <v>-7.2</v>
      </c>
    </row>
    <row r="86" spans="1:4" x14ac:dyDescent="0.2">
      <c r="A86" s="2" t="s">
        <v>55</v>
      </c>
      <c r="B86" s="2" t="s">
        <v>150</v>
      </c>
      <c r="C86" s="12">
        <v>-13.6</v>
      </c>
      <c r="D86" s="12">
        <v>-7.9</v>
      </c>
    </row>
    <row r="87" spans="1:4" x14ac:dyDescent="0.2">
      <c r="A87" s="2" t="s">
        <v>55</v>
      </c>
      <c r="B87" s="2" t="s">
        <v>151</v>
      </c>
      <c r="C87" s="12">
        <v>-14.6</v>
      </c>
      <c r="D87" s="12">
        <v>-8.6999999999999993</v>
      </c>
    </row>
    <row r="88" spans="1:4" x14ac:dyDescent="0.2">
      <c r="A88" s="2" t="s">
        <v>55</v>
      </c>
      <c r="B88" s="2" t="s">
        <v>152</v>
      </c>
      <c r="C88" s="12">
        <v>-12.3</v>
      </c>
      <c r="D88" s="12">
        <v>-9.3000000000000007</v>
      </c>
    </row>
    <row r="89" spans="1:4" x14ac:dyDescent="0.2">
      <c r="A89" s="2" t="s">
        <v>55</v>
      </c>
      <c r="B89" s="2" t="s">
        <v>153</v>
      </c>
      <c r="C89" s="12">
        <v>-15.7</v>
      </c>
      <c r="D89" s="12">
        <v>-10</v>
      </c>
    </row>
    <row r="90" spans="1:4" x14ac:dyDescent="0.2">
      <c r="A90" s="2" t="s">
        <v>81</v>
      </c>
      <c r="B90" s="2" t="s">
        <v>142</v>
      </c>
      <c r="C90" s="12">
        <v>-16</v>
      </c>
      <c r="D90" s="12">
        <v>-10.7</v>
      </c>
    </row>
    <row r="91" spans="1:4" x14ac:dyDescent="0.2">
      <c r="A91" s="2" t="s">
        <v>55</v>
      </c>
      <c r="B91" s="2" t="s">
        <v>143</v>
      </c>
      <c r="C91" s="12">
        <v>-15.9</v>
      </c>
      <c r="D91" s="12">
        <v>-11.5</v>
      </c>
    </row>
    <row r="92" spans="1:4" x14ac:dyDescent="0.2">
      <c r="A92" s="2" t="s">
        <v>55</v>
      </c>
      <c r="B92" s="2" t="s">
        <v>144</v>
      </c>
      <c r="C92" s="12">
        <v>-17.5</v>
      </c>
      <c r="D92" s="12">
        <v>-12.4</v>
      </c>
    </row>
    <row r="93" spans="1:4" x14ac:dyDescent="0.2">
      <c r="A93" s="2" t="s">
        <v>55</v>
      </c>
      <c r="B93" s="2" t="s">
        <v>145</v>
      </c>
      <c r="C93" s="12">
        <v>-18.3</v>
      </c>
      <c r="D93" s="12">
        <v>-13.5</v>
      </c>
    </row>
    <row r="94" spans="1:4" x14ac:dyDescent="0.2">
      <c r="A94" s="2" t="s">
        <v>55</v>
      </c>
      <c r="B94" s="2" t="s">
        <v>146</v>
      </c>
      <c r="C94" s="12">
        <v>-18.2</v>
      </c>
      <c r="D94" s="12">
        <v>-14.4</v>
      </c>
    </row>
    <row r="95" spans="1:4" x14ac:dyDescent="0.2">
      <c r="A95" s="2" t="s">
        <v>55</v>
      </c>
      <c r="B95" s="2" t="s">
        <v>147</v>
      </c>
      <c r="C95" s="12">
        <v>-19.100000000000001</v>
      </c>
      <c r="D95" s="12">
        <v>-15.4</v>
      </c>
    </row>
    <row r="96" spans="1:4" x14ac:dyDescent="0.2">
      <c r="A96" s="2" t="s">
        <v>55</v>
      </c>
      <c r="B96" s="2" t="s">
        <v>148</v>
      </c>
      <c r="C96" s="12">
        <v>-18.899999999999999</v>
      </c>
      <c r="D96" s="12">
        <v>-16.2</v>
      </c>
    </row>
    <row r="97" spans="1:4" x14ac:dyDescent="0.2">
      <c r="A97" s="2" t="s">
        <v>55</v>
      </c>
      <c r="B97" s="2" t="s">
        <v>149</v>
      </c>
      <c r="C97" s="12">
        <v>-18.2</v>
      </c>
      <c r="D97" s="12">
        <v>-16.5</v>
      </c>
    </row>
    <row r="98" spans="1:4" x14ac:dyDescent="0.2">
      <c r="A98" s="2" t="s">
        <v>55</v>
      </c>
      <c r="B98" s="2" t="s">
        <v>150</v>
      </c>
      <c r="C98" s="12">
        <v>-20.100000000000001</v>
      </c>
      <c r="D98" s="12">
        <v>-17.100000000000001</v>
      </c>
    </row>
    <row r="99" spans="1:4" x14ac:dyDescent="0.2">
      <c r="A99" s="2" t="s">
        <v>55</v>
      </c>
      <c r="B99" s="2" t="s">
        <v>151</v>
      </c>
      <c r="C99" s="12">
        <v>-21.6</v>
      </c>
      <c r="D99" s="12">
        <v>-17.7</v>
      </c>
    </row>
    <row r="100" spans="1:4" x14ac:dyDescent="0.2">
      <c r="A100" s="2" t="s">
        <v>55</v>
      </c>
      <c r="B100" s="2" t="s">
        <v>152</v>
      </c>
      <c r="C100" s="12">
        <v>-24.3</v>
      </c>
      <c r="D100" s="12">
        <v>-18.7</v>
      </c>
    </row>
    <row r="101" spans="1:4" x14ac:dyDescent="0.2">
      <c r="A101" s="2" t="s">
        <v>55</v>
      </c>
      <c r="B101" s="2" t="s">
        <v>153</v>
      </c>
      <c r="C101" s="12">
        <v>-23.9</v>
      </c>
      <c r="D101" s="12">
        <v>-19.3</v>
      </c>
    </row>
    <row r="102" spans="1:4" x14ac:dyDescent="0.2">
      <c r="A102" s="2" t="s">
        <v>701</v>
      </c>
      <c r="B102" s="2" t="s">
        <v>142</v>
      </c>
      <c r="C102" s="12">
        <v>-24.3</v>
      </c>
      <c r="D102" s="12">
        <v>-20</v>
      </c>
    </row>
  </sheetData>
  <mergeCells count="1">
    <mergeCell ref="H1:I1"/>
  </mergeCells>
  <hyperlinks>
    <hyperlink ref="H1:I1" location="Index!A1" display="Regresar al Índice" xr:uid="{0C6AEF79-05EB-4A93-9C4E-9CA669479FF5}"/>
  </hyperlink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9438B-444E-4181-BD5D-23FD7C922138}">
  <sheetPr codeName="Hoja134"/>
  <dimension ref="A1:I37"/>
  <sheetViews>
    <sheetView workbookViewId="0">
      <selection activeCell="A9" sqref="A9"/>
    </sheetView>
  </sheetViews>
  <sheetFormatPr baseColWidth="10" defaultColWidth="9.140625" defaultRowHeight="12.75" x14ac:dyDescent="0.2"/>
  <cols>
    <col min="1" max="16384" width="9.140625" style="2"/>
  </cols>
  <sheetData>
    <row r="1" spans="1:9" ht="15" x14ac:dyDescent="0.25">
      <c r="A1" t="s">
        <v>1408</v>
      </c>
      <c r="H1" s="568" t="s">
        <v>39</v>
      </c>
      <c r="I1" s="568"/>
    </row>
    <row r="2" spans="1:9" x14ac:dyDescent="0.2">
      <c r="A2" s="2" t="s">
        <v>390</v>
      </c>
    </row>
    <row r="5" spans="1:9" x14ac:dyDescent="0.2">
      <c r="A5" s="2" t="s">
        <v>2</v>
      </c>
      <c r="B5" s="2" t="s">
        <v>395</v>
      </c>
    </row>
    <row r="6" spans="1:9" x14ac:dyDescent="0.2">
      <c r="A6" s="2" t="s">
        <v>30</v>
      </c>
      <c r="B6" s="11">
        <v>0</v>
      </c>
    </row>
    <row r="7" spans="1:9" x14ac:dyDescent="0.2">
      <c r="A7" s="2" t="s">
        <v>18</v>
      </c>
      <c r="B7" s="11">
        <v>0.3</v>
      </c>
    </row>
    <row r="8" spans="1:9" x14ac:dyDescent="0.2">
      <c r="A8" s="2" t="s">
        <v>33</v>
      </c>
      <c r="B8" s="11">
        <v>0.4</v>
      </c>
    </row>
    <row r="9" spans="1:9" x14ac:dyDescent="0.2">
      <c r="A9" s="2" t="s">
        <v>7</v>
      </c>
      <c r="B9" s="11">
        <v>0.7</v>
      </c>
    </row>
    <row r="10" spans="1:9" x14ac:dyDescent="0.2">
      <c r="A10" s="2" t="s">
        <v>15</v>
      </c>
      <c r="B10" s="11">
        <v>0.8</v>
      </c>
    </row>
    <row r="11" spans="1:9" x14ac:dyDescent="0.2">
      <c r="A11" s="2" t="s">
        <v>16</v>
      </c>
      <c r="B11" s="11">
        <v>0.8</v>
      </c>
    </row>
    <row r="12" spans="1:9" x14ac:dyDescent="0.2">
      <c r="A12" s="2" t="s">
        <v>19</v>
      </c>
      <c r="B12" s="11">
        <v>0.9</v>
      </c>
    </row>
    <row r="13" spans="1:9" x14ac:dyDescent="0.2">
      <c r="A13" s="2" t="s">
        <v>5</v>
      </c>
      <c r="B13" s="11">
        <v>0.9</v>
      </c>
    </row>
    <row r="14" spans="1:9" x14ac:dyDescent="0.2">
      <c r="A14" s="2" t="s">
        <v>17</v>
      </c>
      <c r="B14" s="11">
        <v>1</v>
      </c>
    </row>
    <row r="15" spans="1:9" x14ac:dyDescent="0.2">
      <c r="A15" s="2" t="s">
        <v>12</v>
      </c>
      <c r="B15" s="11">
        <v>1</v>
      </c>
    </row>
    <row r="16" spans="1:9" x14ac:dyDescent="0.2">
      <c r="A16" s="2" t="s">
        <v>22</v>
      </c>
      <c r="B16" s="11">
        <v>1.1000000000000001</v>
      </c>
    </row>
    <row r="17" spans="1:2" x14ac:dyDescent="0.2">
      <c r="A17" s="2" t="s">
        <v>11</v>
      </c>
      <c r="B17" s="11">
        <v>1.2</v>
      </c>
    </row>
    <row r="18" spans="1:2" x14ac:dyDescent="0.2">
      <c r="A18" s="2" t="s">
        <v>25</v>
      </c>
      <c r="B18" s="11">
        <v>1.4</v>
      </c>
    </row>
    <row r="19" spans="1:2" x14ac:dyDescent="0.2">
      <c r="A19" s="2" t="s">
        <v>21</v>
      </c>
      <c r="B19" s="11">
        <v>1.7</v>
      </c>
    </row>
    <row r="20" spans="1:2" x14ac:dyDescent="0.2">
      <c r="A20" s="2" t="s">
        <v>24</v>
      </c>
      <c r="B20" s="11">
        <v>1.9</v>
      </c>
    </row>
    <row r="21" spans="1:2" x14ac:dyDescent="0.2">
      <c r="A21" s="2" t="s">
        <v>32</v>
      </c>
      <c r="B21" s="11">
        <v>2.4</v>
      </c>
    </row>
    <row r="22" spans="1:2" x14ac:dyDescent="0.2">
      <c r="A22" s="2" t="s">
        <v>3</v>
      </c>
      <c r="B22" s="11">
        <v>2.4</v>
      </c>
    </row>
    <row r="23" spans="1:2" x14ac:dyDescent="0.2">
      <c r="A23" s="2" t="s">
        <v>26</v>
      </c>
      <c r="B23" s="11">
        <v>2.8</v>
      </c>
    </row>
    <row r="24" spans="1:2" x14ac:dyDescent="0.2">
      <c r="A24" s="2" t="s">
        <v>6</v>
      </c>
      <c r="B24" s="11">
        <v>2.9</v>
      </c>
    </row>
    <row r="25" spans="1:2" x14ac:dyDescent="0.2">
      <c r="A25" s="2" t="s">
        <v>31</v>
      </c>
      <c r="B25" s="11">
        <v>3.1</v>
      </c>
    </row>
    <row r="26" spans="1:2" x14ac:dyDescent="0.2">
      <c r="A26" s="2" t="s">
        <v>29</v>
      </c>
      <c r="B26" s="11">
        <v>3.3</v>
      </c>
    </row>
    <row r="27" spans="1:2" x14ac:dyDescent="0.2">
      <c r="A27" s="2" t="s">
        <v>23</v>
      </c>
      <c r="B27" s="11">
        <v>3.6</v>
      </c>
    </row>
    <row r="28" spans="1:2" x14ac:dyDescent="0.2">
      <c r="A28" s="2" t="s">
        <v>10</v>
      </c>
      <c r="B28" s="11">
        <v>3.7</v>
      </c>
    </row>
    <row r="29" spans="1:2" x14ac:dyDescent="0.2">
      <c r="A29" s="2" t="s">
        <v>8</v>
      </c>
      <c r="B29" s="11">
        <v>3.8</v>
      </c>
    </row>
    <row r="30" spans="1:2" x14ac:dyDescent="0.2">
      <c r="A30" s="2" t="s">
        <v>4</v>
      </c>
      <c r="B30" s="11">
        <v>4</v>
      </c>
    </row>
    <row r="31" spans="1:2" x14ac:dyDescent="0.2">
      <c r="A31" s="2" t="s">
        <v>27</v>
      </c>
      <c r="B31" s="11">
        <v>4.8</v>
      </c>
    </row>
    <row r="32" spans="1:2" x14ac:dyDescent="0.2">
      <c r="A32" s="2" t="s">
        <v>28</v>
      </c>
      <c r="B32" s="11">
        <v>6</v>
      </c>
    </row>
    <row r="33" spans="1:2" x14ac:dyDescent="0.2">
      <c r="A33" s="2" t="s">
        <v>0</v>
      </c>
      <c r="B33" s="11">
        <v>6.3</v>
      </c>
    </row>
    <row r="34" spans="1:2" x14ac:dyDescent="0.2">
      <c r="A34" s="2" t="s">
        <v>9</v>
      </c>
      <c r="B34" s="11">
        <v>6.3</v>
      </c>
    </row>
    <row r="35" spans="1:2" x14ac:dyDescent="0.2">
      <c r="A35" s="2" t="s">
        <v>14</v>
      </c>
      <c r="B35" s="11">
        <v>7.9</v>
      </c>
    </row>
    <row r="36" spans="1:2" x14ac:dyDescent="0.2">
      <c r="A36" s="2" t="s">
        <v>13</v>
      </c>
      <c r="B36" s="11">
        <v>11.1</v>
      </c>
    </row>
    <row r="37" spans="1:2" x14ac:dyDescent="0.2">
      <c r="A37" s="2" t="s">
        <v>20</v>
      </c>
      <c r="B37" s="11">
        <v>11.4</v>
      </c>
    </row>
  </sheetData>
  <mergeCells count="1">
    <mergeCell ref="H1:I1"/>
  </mergeCells>
  <hyperlinks>
    <hyperlink ref="H1:I1" location="Index!A1" display="Regresar al Índice" xr:uid="{8230B323-3EE5-40BB-A7D0-0C3566A8EEB0}"/>
  </hyperlink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BEF79-0564-46B3-A729-0439155F1AAE}">
  <sheetPr codeName="Hoja135"/>
  <dimension ref="A1:I38"/>
  <sheetViews>
    <sheetView workbookViewId="0">
      <selection activeCell="A9" sqref="A9"/>
    </sheetView>
  </sheetViews>
  <sheetFormatPr baseColWidth="10" defaultColWidth="9.140625" defaultRowHeight="12.75" x14ac:dyDescent="0.2"/>
  <cols>
    <col min="1" max="16384" width="9.140625" style="2"/>
  </cols>
  <sheetData>
    <row r="1" spans="1:9" ht="15" x14ac:dyDescent="0.25">
      <c r="A1" t="s">
        <v>1409</v>
      </c>
      <c r="H1" s="568" t="s">
        <v>39</v>
      </c>
      <c r="I1" s="568"/>
    </row>
    <row r="2" spans="1:9" x14ac:dyDescent="0.2">
      <c r="A2" s="2" t="s">
        <v>390</v>
      </c>
    </row>
    <row r="3" spans="1:9" x14ac:dyDescent="0.2">
      <c r="A3" s="2" t="s">
        <v>396</v>
      </c>
    </row>
    <row r="5" spans="1:9" x14ac:dyDescent="0.2">
      <c r="A5" s="2" t="s">
        <v>2</v>
      </c>
      <c r="B5" s="2" t="s">
        <v>395</v>
      </c>
    </row>
    <row r="6" spans="1:9" x14ac:dyDescent="0.2">
      <c r="A6" s="2" t="s">
        <v>30</v>
      </c>
      <c r="B6" s="11">
        <v>-83.9</v>
      </c>
    </row>
    <row r="7" spans="1:9" x14ac:dyDescent="0.2">
      <c r="A7" s="2" t="s">
        <v>18</v>
      </c>
      <c r="B7" s="11">
        <v>-71.3</v>
      </c>
    </row>
    <row r="8" spans="1:9" x14ac:dyDescent="0.2">
      <c r="A8" s="2" t="s">
        <v>16</v>
      </c>
      <c r="B8" s="11">
        <v>-68.8</v>
      </c>
    </row>
    <row r="9" spans="1:9" x14ac:dyDescent="0.2">
      <c r="A9" s="2" t="s">
        <v>25</v>
      </c>
      <c r="B9" s="11">
        <v>-67.8</v>
      </c>
    </row>
    <row r="10" spans="1:9" x14ac:dyDescent="0.2">
      <c r="A10" s="2" t="s">
        <v>24</v>
      </c>
      <c r="B10" s="11">
        <v>-64.400000000000006</v>
      </c>
    </row>
    <row r="11" spans="1:9" x14ac:dyDescent="0.2">
      <c r="A11" s="2" t="s">
        <v>31</v>
      </c>
      <c r="B11" s="11">
        <v>-64.3</v>
      </c>
    </row>
    <row r="12" spans="1:9" x14ac:dyDescent="0.2">
      <c r="A12" s="2" t="s">
        <v>33</v>
      </c>
      <c r="B12" s="11">
        <v>-58.1</v>
      </c>
    </row>
    <row r="13" spans="1:9" x14ac:dyDescent="0.2">
      <c r="A13" s="2" t="s">
        <v>11</v>
      </c>
      <c r="B13" s="11">
        <v>-52.4</v>
      </c>
    </row>
    <row r="14" spans="1:9" x14ac:dyDescent="0.2">
      <c r="A14" s="2" t="s">
        <v>22</v>
      </c>
      <c r="B14" s="11">
        <v>-50.9</v>
      </c>
    </row>
    <row r="15" spans="1:9" x14ac:dyDescent="0.2">
      <c r="A15" s="2" t="s">
        <v>29</v>
      </c>
      <c r="B15" s="11">
        <v>-49.9</v>
      </c>
    </row>
    <row r="16" spans="1:9" x14ac:dyDescent="0.2">
      <c r="A16" s="2" t="s">
        <v>8</v>
      </c>
      <c r="B16" s="11">
        <v>-44.1</v>
      </c>
    </row>
    <row r="17" spans="1:2" x14ac:dyDescent="0.2">
      <c r="A17" s="2" t="s">
        <v>5</v>
      </c>
      <c r="B17" s="11">
        <v>-43.5</v>
      </c>
    </row>
    <row r="18" spans="1:2" x14ac:dyDescent="0.2">
      <c r="A18" s="2" t="s">
        <v>32</v>
      </c>
      <c r="B18" s="11">
        <v>-41.5</v>
      </c>
    </row>
    <row r="19" spans="1:2" x14ac:dyDescent="0.2">
      <c r="A19" s="2" t="s">
        <v>12</v>
      </c>
      <c r="B19" s="11">
        <v>-29.5</v>
      </c>
    </row>
    <row r="20" spans="1:2" x14ac:dyDescent="0.2">
      <c r="A20" s="2" t="s">
        <v>17</v>
      </c>
      <c r="B20" s="11">
        <v>-25</v>
      </c>
    </row>
    <row r="21" spans="1:2" x14ac:dyDescent="0.2">
      <c r="A21" s="2" t="s">
        <v>6</v>
      </c>
      <c r="B21" s="11">
        <v>-21</v>
      </c>
    </row>
    <row r="22" spans="1:2" x14ac:dyDescent="0.2">
      <c r="A22" s="2" t="s">
        <v>20</v>
      </c>
      <c r="B22" s="11">
        <v>-19.600000000000001</v>
      </c>
    </row>
    <row r="23" spans="1:2" x14ac:dyDescent="0.2">
      <c r="A23" s="2" t="s">
        <v>27</v>
      </c>
      <c r="B23" s="11">
        <v>-19.2</v>
      </c>
    </row>
    <row r="24" spans="1:2" x14ac:dyDescent="0.2">
      <c r="A24" s="2" t="s">
        <v>1</v>
      </c>
      <c r="B24" s="11">
        <v>-19.100000000000001</v>
      </c>
    </row>
    <row r="25" spans="1:2" x14ac:dyDescent="0.2">
      <c r="A25" s="2" t="s">
        <v>0</v>
      </c>
      <c r="B25" s="11">
        <v>-15.5</v>
      </c>
    </row>
    <row r="26" spans="1:2" x14ac:dyDescent="0.2">
      <c r="A26" s="2" t="s">
        <v>9</v>
      </c>
      <c r="B26" s="11">
        <v>-7</v>
      </c>
    </row>
    <row r="27" spans="1:2" x14ac:dyDescent="0.2">
      <c r="A27" s="2" t="s">
        <v>19</v>
      </c>
      <c r="B27" s="11">
        <v>1.6</v>
      </c>
    </row>
    <row r="28" spans="1:2" x14ac:dyDescent="0.2">
      <c r="A28" s="2" t="s">
        <v>15</v>
      </c>
      <c r="B28" s="11">
        <v>4.9000000000000004</v>
      </c>
    </row>
    <row r="29" spans="1:2" x14ac:dyDescent="0.2">
      <c r="A29" s="2" t="s">
        <v>4</v>
      </c>
      <c r="B29" s="11">
        <v>5.7</v>
      </c>
    </row>
    <row r="30" spans="1:2" x14ac:dyDescent="0.2">
      <c r="A30" s="2" t="s">
        <v>13</v>
      </c>
      <c r="B30" s="11">
        <v>11.3</v>
      </c>
    </row>
    <row r="31" spans="1:2" x14ac:dyDescent="0.2">
      <c r="A31" s="2" t="s">
        <v>10</v>
      </c>
      <c r="B31" s="11">
        <v>12.5</v>
      </c>
    </row>
    <row r="32" spans="1:2" x14ac:dyDescent="0.2">
      <c r="A32" s="2" t="s">
        <v>14</v>
      </c>
      <c r="B32" s="11">
        <v>20.7</v>
      </c>
    </row>
    <row r="33" spans="1:2" x14ac:dyDescent="0.2">
      <c r="A33" s="2" t="s">
        <v>3</v>
      </c>
      <c r="B33" s="11">
        <v>24.7</v>
      </c>
    </row>
    <row r="34" spans="1:2" x14ac:dyDescent="0.2">
      <c r="A34" s="2" t="s">
        <v>23</v>
      </c>
      <c r="B34" s="11">
        <v>31.1</v>
      </c>
    </row>
    <row r="35" spans="1:2" x14ac:dyDescent="0.2">
      <c r="A35" s="2" t="s">
        <v>26</v>
      </c>
      <c r="B35" s="11">
        <v>32</v>
      </c>
    </row>
    <row r="36" spans="1:2" x14ac:dyDescent="0.2">
      <c r="A36" s="2" t="s">
        <v>7</v>
      </c>
      <c r="B36" s="11">
        <v>94.3</v>
      </c>
    </row>
    <row r="37" spans="1:2" x14ac:dyDescent="0.2">
      <c r="A37" s="2" t="s">
        <v>28</v>
      </c>
      <c r="B37" s="11">
        <v>99</v>
      </c>
    </row>
    <row r="38" spans="1:2" x14ac:dyDescent="0.2">
      <c r="A38" s="2" t="s">
        <v>21</v>
      </c>
      <c r="B38" s="11">
        <v>239.7</v>
      </c>
    </row>
  </sheetData>
  <mergeCells count="1">
    <mergeCell ref="H1:I1"/>
  </mergeCells>
  <hyperlinks>
    <hyperlink ref="H1:I1" location="Index!A1" display="Regresar al Índice" xr:uid="{4DDD42BC-A529-49E8-A54D-A16230F121BF}"/>
  </hyperlink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EEAC0-2B6F-4C05-9F61-6291FE01D6EC}">
  <sheetPr codeName="Hoja136"/>
  <dimension ref="A1:I38"/>
  <sheetViews>
    <sheetView workbookViewId="0">
      <selection activeCell="A9" sqref="A9"/>
    </sheetView>
  </sheetViews>
  <sheetFormatPr baseColWidth="10" defaultColWidth="9.140625" defaultRowHeight="12.75" x14ac:dyDescent="0.2"/>
  <cols>
    <col min="1" max="16384" width="9.140625" style="2"/>
  </cols>
  <sheetData>
    <row r="1" spans="1:9" ht="15" x14ac:dyDescent="0.25">
      <c r="A1" t="s">
        <v>1410</v>
      </c>
      <c r="H1" s="568" t="s">
        <v>39</v>
      </c>
      <c r="I1" s="568"/>
    </row>
    <row r="2" spans="1:9" x14ac:dyDescent="0.2">
      <c r="A2" s="2" t="s">
        <v>390</v>
      </c>
    </row>
    <row r="3" spans="1:9" x14ac:dyDescent="0.2">
      <c r="A3" s="2" t="s">
        <v>396</v>
      </c>
    </row>
    <row r="5" spans="1:9" x14ac:dyDescent="0.2">
      <c r="A5" s="2" t="s">
        <v>2</v>
      </c>
      <c r="B5" s="2" t="s">
        <v>53</v>
      </c>
    </row>
    <row r="6" spans="1:9" x14ac:dyDescent="0.2">
      <c r="A6" s="2" t="s">
        <v>30</v>
      </c>
      <c r="B6" s="11">
        <v>-76.5</v>
      </c>
    </row>
    <row r="7" spans="1:9" x14ac:dyDescent="0.2">
      <c r="A7" s="2" t="s">
        <v>15</v>
      </c>
      <c r="B7" s="11">
        <v>-56.1</v>
      </c>
    </row>
    <row r="8" spans="1:9" x14ac:dyDescent="0.2">
      <c r="A8" s="2" t="s">
        <v>25</v>
      </c>
      <c r="B8" s="11">
        <v>-43.9</v>
      </c>
    </row>
    <row r="9" spans="1:9" x14ac:dyDescent="0.2">
      <c r="A9" s="2" t="s">
        <v>33</v>
      </c>
      <c r="B9" s="11">
        <v>-36.9</v>
      </c>
    </row>
    <row r="10" spans="1:9" x14ac:dyDescent="0.2">
      <c r="A10" s="2" t="s">
        <v>24</v>
      </c>
      <c r="B10" s="11">
        <v>-36.200000000000003</v>
      </c>
    </row>
    <row r="11" spans="1:9" x14ac:dyDescent="0.2">
      <c r="A11" s="2" t="s">
        <v>22</v>
      </c>
      <c r="B11" s="11">
        <v>-33.200000000000003</v>
      </c>
    </row>
    <row r="12" spans="1:9" x14ac:dyDescent="0.2">
      <c r="A12" s="2" t="s">
        <v>5</v>
      </c>
      <c r="B12" s="11">
        <v>-26</v>
      </c>
    </row>
    <row r="13" spans="1:9" x14ac:dyDescent="0.2">
      <c r="A13" s="2" t="s">
        <v>32</v>
      </c>
      <c r="B13" s="11">
        <v>-22.3</v>
      </c>
    </row>
    <row r="14" spans="1:9" x14ac:dyDescent="0.2">
      <c r="A14" s="2" t="s">
        <v>4</v>
      </c>
      <c r="B14" s="11">
        <v>-19</v>
      </c>
    </row>
    <row r="15" spans="1:9" x14ac:dyDescent="0.2">
      <c r="A15" s="2" t="s">
        <v>26</v>
      </c>
      <c r="B15" s="11">
        <v>-18.899999999999999</v>
      </c>
    </row>
    <row r="16" spans="1:9" x14ac:dyDescent="0.2">
      <c r="A16" s="2" t="s">
        <v>12</v>
      </c>
      <c r="B16" s="11">
        <v>-18.399999999999999</v>
      </c>
    </row>
    <row r="17" spans="1:2" x14ac:dyDescent="0.2">
      <c r="A17" s="2" t="s">
        <v>21</v>
      </c>
      <c r="B17" s="11">
        <v>-18.3</v>
      </c>
    </row>
    <row r="18" spans="1:2" x14ac:dyDescent="0.2">
      <c r="A18" s="2" t="s">
        <v>7</v>
      </c>
      <c r="B18" s="11">
        <v>-16.7</v>
      </c>
    </row>
    <row r="19" spans="1:2" x14ac:dyDescent="0.2">
      <c r="A19" s="2" t="s">
        <v>23</v>
      </c>
      <c r="B19" s="11">
        <v>-16.399999999999999</v>
      </c>
    </row>
    <row r="20" spans="1:2" x14ac:dyDescent="0.2">
      <c r="A20" s="2" t="s">
        <v>18</v>
      </c>
      <c r="B20" s="11">
        <v>-15.8</v>
      </c>
    </row>
    <row r="21" spans="1:2" x14ac:dyDescent="0.2">
      <c r="A21" s="2" t="s">
        <v>20</v>
      </c>
      <c r="B21" s="11">
        <v>-15.5</v>
      </c>
    </row>
    <row r="22" spans="1:2" x14ac:dyDescent="0.2">
      <c r="A22" s="2" t="s">
        <v>31</v>
      </c>
      <c r="B22" s="11">
        <v>-14.2</v>
      </c>
    </row>
    <row r="23" spans="1:2" x14ac:dyDescent="0.2">
      <c r="A23" s="2" t="s">
        <v>6</v>
      </c>
      <c r="B23" s="11">
        <v>-14.1</v>
      </c>
    </row>
    <row r="24" spans="1:2" x14ac:dyDescent="0.2">
      <c r="A24" s="2" t="s">
        <v>9</v>
      </c>
      <c r="B24" s="11">
        <v>-13.8</v>
      </c>
    </row>
    <row r="25" spans="1:2" x14ac:dyDescent="0.2">
      <c r="A25" s="2" t="s">
        <v>27</v>
      </c>
      <c r="B25" s="11">
        <v>-13.6</v>
      </c>
    </row>
    <row r="26" spans="1:2" x14ac:dyDescent="0.2">
      <c r="A26" s="2" t="s">
        <v>1</v>
      </c>
      <c r="B26" s="11">
        <v>-11.4</v>
      </c>
    </row>
    <row r="27" spans="1:2" x14ac:dyDescent="0.2">
      <c r="A27" s="2" t="s">
        <v>14</v>
      </c>
      <c r="B27" s="11">
        <v>-10.8</v>
      </c>
    </row>
    <row r="28" spans="1:2" x14ac:dyDescent="0.2">
      <c r="A28" s="2" t="s">
        <v>8</v>
      </c>
      <c r="B28" s="11">
        <v>-4.5</v>
      </c>
    </row>
    <row r="29" spans="1:2" x14ac:dyDescent="0.2">
      <c r="A29" s="2" t="s">
        <v>3</v>
      </c>
      <c r="B29" s="11">
        <v>-4.4000000000000004</v>
      </c>
    </row>
    <row r="30" spans="1:2" x14ac:dyDescent="0.2">
      <c r="A30" s="2" t="s">
        <v>16</v>
      </c>
      <c r="B30" s="11">
        <v>-3.6</v>
      </c>
    </row>
    <row r="31" spans="1:2" x14ac:dyDescent="0.2">
      <c r="A31" s="2" t="s">
        <v>0</v>
      </c>
      <c r="B31" s="11">
        <v>-2.6</v>
      </c>
    </row>
    <row r="32" spans="1:2" x14ac:dyDescent="0.2">
      <c r="A32" s="2" t="s">
        <v>29</v>
      </c>
      <c r="B32" s="11">
        <v>0.6</v>
      </c>
    </row>
    <row r="33" spans="1:2" x14ac:dyDescent="0.2">
      <c r="A33" s="2" t="s">
        <v>13</v>
      </c>
      <c r="B33" s="11">
        <v>1.2</v>
      </c>
    </row>
    <row r="34" spans="1:2" x14ac:dyDescent="0.2">
      <c r="A34" s="2" t="s">
        <v>10</v>
      </c>
      <c r="B34" s="11">
        <v>1.7</v>
      </c>
    </row>
    <row r="35" spans="1:2" x14ac:dyDescent="0.2">
      <c r="A35" s="2" t="s">
        <v>11</v>
      </c>
      <c r="B35" s="11">
        <v>2.9</v>
      </c>
    </row>
    <row r="36" spans="1:2" x14ac:dyDescent="0.2">
      <c r="A36" s="2" t="s">
        <v>17</v>
      </c>
      <c r="B36" s="11">
        <v>12.6</v>
      </c>
    </row>
    <row r="37" spans="1:2" x14ac:dyDescent="0.2">
      <c r="A37" s="2" t="s">
        <v>19</v>
      </c>
      <c r="B37" s="11">
        <v>13.5</v>
      </c>
    </row>
    <row r="38" spans="1:2" x14ac:dyDescent="0.2">
      <c r="A38" s="2" t="s">
        <v>28</v>
      </c>
      <c r="B38" s="11">
        <v>24.4</v>
      </c>
    </row>
  </sheetData>
  <mergeCells count="1">
    <mergeCell ref="H1:I1"/>
  </mergeCells>
  <hyperlinks>
    <hyperlink ref="H1:I1" location="Index!A1" display="Regresar al Índice" xr:uid="{C591822C-9AA5-4D4B-B113-6B1479D11451}"/>
  </hyperlink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D8F24-24E2-4A97-828D-1F455056813A}">
  <sheetPr codeName="Hoja137"/>
  <dimension ref="A1:I38"/>
  <sheetViews>
    <sheetView workbookViewId="0">
      <selection activeCell="A9" sqref="A9"/>
    </sheetView>
  </sheetViews>
  <sheetFormatPr baseColWidth="10" defaultColWidth="9.140625" defaultRowHeight="12.75" x14ac:dyDescent="0.2"/>
  <cols>
    <col min="1" max="16384" width="9.140625" style="2"/>
  </cols>
  <sheetData>
    <row r="1" spans="1:9" ht="15" x14ac:dyDescent="0.25">
      <c r="A1" t="s">
        <v>1411</v>
      </c>
      <c r="H1" s="568" t="s">
        <v>39</v>
      </c>
      <c r="I1" s="568"/>
    </row>
    <row r="2" spans="1:9" x14ac:dyDescent="0.2">
      <c r="A2" s="2" t="s">
        <v>397</v>
      </c>
    </row>
    <row r="3" spans="1:9" x14ac:dyDescent="0.2">
      <c r="A3" s="2" t="s">
        <v>398</v>
      </c>
    </row>
    <row r="5" spans="1:9" x14ac:dyDescent="0.2">
      <c r="A5" s="2" t="s">
        <v>2</v>
      </c>
      <c r="B5" s="2" t="s">
        <v>53</v>
      </c>
    </row>
    <row r="6" spans="1:9" x14ac:dyDescent="0.2">
      <c r="A6" s="2" t="s">
        <v>15</v>
      </c>
      <c r="B6" s="11">
        <v>-24.534574468085101</v>
      </c>
    </row>
    <row r="7" spans="1:9" x14ac:dyDescent="0.2">
      <c r="A7" s="2" t="s">
        <v>16</v>
      </c>
      <c r="B7" s="11">
        <v>-13.343410245670301</v>
      </c>
    </row>
    <row r="8" spans="1:9" x14ac:dyDescent="0.2">
      <c r="A8" s="2" t="s">
        <v>6</v>
      </c>
      <c r="B8" s="11">
        <v>-9.4669627984453104</v>
      </c>
    </row>
    <row r="9" spans="1:9" x14ac:dyDescent="0.2">
      <c r="A9" s="2" t="s">
        <v>32</v>
      </c>
      <c r="B9" s="11">
        <v>-8.3961501343279696</v>
      </c>
    </row>
    <row r="10" spans="1:9" x14ac:dyDescent="0.2">
      <c r="A10" s="2" t="s">
        <v>24</v>
      </c>
      <c r="B10" s="11">
        <v>-8.0438756855575893</v>
      </c>
    </row>
    <row r="11" spans="1:9" x14ac:dyDescent="0.2">
      <c r="A11" s="2" t="s">
        <v>9</v>
      </c>
      <c r="B11" s="11">
        <v>-6.6620905024477501</v>
      </c>
    </row>
    <row r="12" spans="1:9" x14ac:dyDescent="0.2">
      <c r="A12" s="2" t="s">
        <v>21</v>
      </c>
      <c r="B12" s="11">
        <v>-5.6365614798694299</v>
      </c>
    </row>
    <row r="13" spans="1:9" x14ac:dyDescent="0.2">
      <c r="A13" s="2" t="s">
        <v>18</v>
      </c>
      <c r="B13" s="11">
        <v>-4.2378994445646603</v>
      </c>
    </row>
    <row r="14" spans="1:9" x14ac:dyDescent="0.2">
      <c r="A14" s="2" t="s">
        <v>14</v>
      </c>
      <c r="B14" s="11">
        <v>-4.1853705126341803</v>
      </c>
    </row>
    <row r="15" spans="1:9" x14ac:dyDescent="0.2">
      <c r="A15" s="2" t="s">
        <v>17</v>
      </c>
      <c r="B15" s="11">
        <v>-3.5193159639394098</v>
      </c>
    </row>
    <row r="16" spans="1:9" x14ac:dyDescent="0.2">
      <c r="A16" s="2" t="s">
        <v>22</v>
      </c>
      <c r="B16" s="11">
        <v>-3.3342245297501498</v>
      </c>
    </row>
    <row r="17" spans="1:2" x14ac:dyDescent="0.2">
      <c r="A17" s="2" t="s">
        <v>0</v>
      </c>
      <c r="B17" s="11">
        <v>-3.1138353496787601</v>
      </c>
    </row>
    <row r="18" spans="1:2" x14ac:dyDescent="0.2">
      <c r="A18" s="2" t="s">
        <v>31</v>
      </c>
      <c r="B18" s="11">
        <v>-3.0560147461123202</v>
      </c>
    </row>
    <row r="19" spans="1:2" x14ac:dyDescent="0.2">
      <c r="A19" s="2" t="s">
        <v>10</v>
      </c>
      <c r="B19" s="11">
        <v>-2.4032484730555099</v>
      </c>
    </row>
    <row r="20" spans="1:2" x14ac:dyDescent="0.2">
      <c r="A20" s="2" t="s">
        <v>23</v>
      </c>
      <c r="B20" s="11">
        <v>-2.34608814984598</v>
      </c>
    </row>
    <row r="21" spans="1:2" x14ac:dyDescent="0.2">
      <c r="A21" s="2" t="s">
        <v>11</v>
      </c>
      <c r="B21" s="11">
        <v>-2.1104903786468001</v>
      </c>
    </row>
    <row r="22" spans="1:2" x14ac:dyDescent="0.2">
      <c r="A22" s="2" t="s">
        <v>3</v>
      </c>
      <c r="B22" s="11">
        <v>-1.2374434132415999</v>
      </c>
    </row>
    <row r="23" spans="1:2" x14ac:dyDescent="0.2">
      <c r="A23" s="2" t="s">
        <v>19</v>
      </c>
      <c r="B23" s="11">
        <v>-1.1403853716083301</v>
      </c>
    </row>
    <row r="24" spans="1:2" x14ac:dyDescent="0.2">
      <c r="A24" s="2" t="s">
        <v>13</v>
      </c>
      <c r="B24" s="11">
        <v>-1.1007712112278101</v>
      </c>
    </row>
    <row r="25" spans="1:2" x14ac:dyDescent="0.2">
      <c r="A25" s="2" t="s">
        <v>30</v>
      </c>
      <c r="B25" s="11">
        <v>-0.77904075408926599</v>
      </c>
    </row>
    <row r="26" spans="1:2" x14ac:dyDescent="0.2">
      <c r="A26" s="2" t="s">
        <v>25</v>
      </c>
      <c r="B26" s="11">
        <v>-0.74882532930008505</v>
      </c>
    </row>
    <row r="27" spans="1:2" x14ac:dyDescent="0.2">
      <c r="A27" s="2" t="s">
        <v>27</v>
      </c>
      <c r="B27" s="11">
        <v>-0.66803086159260605</v>
      </c>
    </row>
    <row r="28" spans="1:2" x14ac:dyDescent="0.2">
      <c r="A28" s="2" t="s">
        <v>29</v>
      </c>
      <c r="B28" s="11">
        <v>-0.47018187213031498</v>
      </c>
    </row>
    <row r="29" spans="1:2" x14ac:dyDescent="0.2">
      <c r="A29" s="2" t="s">
        <v>7</v>
      </c>
      <c r="B29" s="11">
        <v>-0.46368905557450102</v>
      </c>
    </row>
    <row r="30" spans="1:2" x14ac:dyDescent="0.2">
      <c r="A30" s="2" t="s">
        <v>28</v>
      </c>
      <c r="B30" s="11">
        <v>-0.198202959830862</v>
      </c>
    </row>
    <row r="31" spans="1:2" x14ac:dyDescent="0.2">
      <c r="A31" s="2" t="s">
        <v>1</v>
      </c>
      <c r="B31" s="11">
        <v>2.0787991360338199E-2</v>
      </c>
    </row>
    <row r="32" spans="1:2" x14ac:dyDescent="0.2">
      <c r="A32" s="2" t="s">
        <v>5</v>
      </c>
      <c r="B32" s="11">
        <v>1.0269576379974299</v>
      </c>
    </row>
    <row r="33" spans="1:2" x14ac:dyDescent="0.2">
      <c r="A33" s="2" t="s">
        <v>20</v>
      </c>
      <c r="B33" s="11">
        <v>1.0966583064080999</v>
      </c>
    </row>
    <row r="34" spans="1:2" x14ac:dyDescent="0.2">
      <c r="A34" s="2" t="s">
        <v>12</v>
      </c>
      <c r="B34" s="11">
        <v>2.1082498294005698</v>
      </c>
    </row>
    <row r="35" spans="1:2" x14ac:dyDescent="0.2">
      <c r="A35" s="2" t="s">
        <v>33</v>
      </c>
      <c r="B35" s="11">
        <v>3.21348823662664</v>
      </c>
    </row>
    <row r="36" spans="1:2" x14ac:dyDescent="0.2">
      <c r="A36" s="2" t="s">
        <v>26</v>
      </c>
      <c r="B36" s="11">
        <v>5.9529346107338998</v>
      </c>
    </row>
    <row r="37" spans="1:2" x14ac:dyDescent="0.2">
      <c r="A37" s="2" t="s">
        <v>8</v>
      </c>
      <c r="B37" s="11">
        <v>6.8308939318106896</v>
      </c>
    </row>
    <row r="38" spans="1:2" x14ac:dyDescent="0.2">
      <c r="A38" s="2" t="s">
        <v>4</v>
      </c>
      <c r="B38" s="11">
        <v>9.6155576446351496</v>
      </c>
    </row>
  </sheetData>
  <mergeCells count="1">
    <mergeCell ref="H1:I1"/>
  </mergeCells>
  <hyperlinks>
    <hyperlink ref="H1:I1" location="Index!A1" display="Regresar al Índice" xr:uid="{CD642BFF-A7A8-4576-BAE2-AFE55EBEC020}"/>
  </hyperlink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7DC0E-7469-44CE-B01D-0A876119AE4C}">
  <sheetPr codeName="Hoja170"/>
  <dimension ref="A1:I13"/>
  <sheetViews>
    <sheetView workbookViewId="0">
      <selection activeCell="A9" sqref="A9"/>
    </sheetView>
  </sheetViews>
  <sheetFormatPr baseColWidth="10" defaultRowHeight="12.75" x14ac:dyDescent="0.2"/>
  <cols>
    <col min="1" max="16384" width="11.42578125" style="3"/>
  </cols>
  <sheetData>
    <row r="1" spans="1:9" ht="15" x14ac:dyDescent="0.25">
      <c r="A1" s="3" t="s">
        <v>1298</v>
      </c>
      <c r="H1" s="570" t="s">
        <v>39</v>
      </c>
      <c r="I1" s="570"/>
    </row>
    <row r="5" spans="1:9" x14ac:dyDescent="0.2">
      <c r="A5" s="170" t="s">
        <v>867</v>
      </c>
      <c r="B5" s="170" t="s">
        <v>294</v>
      </c>
      <c r="C5" s="170" t="s">
        <v>294</v>
      </c>
      <c r="D5" s="170" t="s">
        <v>293</v>
      </c>
      <c r="E5" s="170" t="s">
        <v>293</v>
      </c>
    </row>
    <row r="6" spans="1:9" x14ac:dyDescent="0.2">
      <c r="A6" s="170" t="s">
        <v>860</v>
      </c>
      <c r="B6" s="95">
        <v>6025</v>
      </c>
      <c r="C6" s="89">
        <f>B6/$B$13</f>
        <v>0.13871940690258558</v>
      </c>
      <c r="D6" s="95">
        <v>6938</v>
      </c>
      <c r="E6" s="89">
        <f>D6/$D$13</f>
        <v>4.5087666852961436E-2</v>
      </c>
    </row>
    <row r="7" spans="1:9" x14ac:dyDescent="0.2">
      <c r="A7" s="170" t="s">
        <v>861</v>
      </c>
      <c r="B7" s="95">
        <v>9128</v>
      </c>
      <c r="C7" s="89">
        <f>B7/$B$13</f>
        <v>0.210162779453411</v>
      </c>
      <c r="D7" s="95">
        <v>21415</v>
      </c>
      <c r="E7" s="89">
        <f>D7/$D$13</f>
        <v>0.13916869208073929</v>
      </c>
    </row>
    <row r="8" spans="1:9" x14ac:dyDescent="0.2">
      <c r="A8" s="170" t="s">
        <v>862</v>
      </c>
      <c r="B8" s="95">
        <v>16036</v>
      </c>
      <c r="C8" s="89">
        <f>B8/$B$13</f>
        <v>0.36921235005640873</v>
      </c>
      <c r="D8" s="95">
        <v>50770</v>
      </c>
      <c r="E8" s="89">
        <f>D8/$D$13</f>
        <v>0.32993670310245782</v>
      </c>
    </row>
    <row r="9" spans="1:9" x14ac:dyDescent="0.2">
      <c r="A9" s="170" t="s">
        <v>863</v>
      </c>
      <c r="B9" s="95">
        <v>4862</v>
      </c>
      <c r="C9" s="89">
        <f>B9/$B$13</f>
        <v>0.11194253217599522</v>
      </c>
      <c r="D9" s="95">
        <v>34424</v>
      </c>
      <c r="E9" s="89">
        <f>D9/$D$13</f>
        <v>0.22370969209373659</v>
      </c>
    </row>
    <row r="10" spans="1:9" x14ac:dyDescent="0.2">
      <c r="A10" s="170" t="s">
        <v>864</v>
      </c>
      <c r="B10" s="95">
        <v>3782</v>
      </c>
      <c r="C10" s="89">
        <f>B10/$B$13</f>
        <v>8.7076646789307668E-2</v>
      </c>
      <c r="D10" s="95">
        <v>20255</v>
      </c>
      <c r="E10" s="89">
        <f>D10/$D$13</f>
        <v>0.1316302525377247</v>
      </c>
    </row>
    <row r="11" spans="1:9" x14ac:dyDescent="0.2">
      <c r="A11" s="170" t="s">
        <v>865</v>
      </c>
      <c r="B11" s="95"/>
      <c r="C11" s="89">
        <f>B11/$B$13</f>
        <v>0</v>
      </c>
      <c r="D11" s="95"/>
      <c r="E11" s="89">
        <f>D11/$D$13</f>
        <v>0</v>
      </c>
    </row>
    <row r="12" spans="1:9" x14ac:dyDescent="0.2">
      <c r="A12" s="170" t="s">
        <v>866</v>
      </c>
      <c r="B12" s="95">
        <v>3600</v>
      </c>
      <c r="C12" s="89">
        <f>B12/$B$13</f>
        <v>8.2886284622291806E-2</v>
      </c>
      <c r="D12" s="95">
        <v>20076</v>
      </c>
      <c r="E12" s="89">
        <f>D12/$D$13</f>
        <v>0.13046699333238021</v>
      </c>
    </row>
    <row r="13" spans="1:9" x14ac:dyDescent="0.2">
      <c r="A13" s="170" t="s">
        <v>867</v>
      </c>
      <c r="B13" s="95">
        <f>SUM(B6:B12)</f>
        <v>43433</v>
      </c>
      <c r="C13" s="89">
        <f>SUM(C6:C12)</f>
        <v>1</v>
      </c>
      <c r="D13" s="95">
        <f>SUM(D6:D12)</f>
        <v>153878</v>
      </c>
      <c r="E13" s="89">
        <f>SUM(E6:E12)</f>
        <v>1</v>
      </c>
    </row>
  </sheetData>
  <mergeCells count="1">
    <mergeCell ref="H1:I1"/>
  </mergeCells>
  <hyperlinks>
    <hyperlink ref="H1:I1" location="Index!A1" display="Regresar al Índice" xr:uid="{FF7EF6C6-4BF0-45A0-8432-F9701CF4ED56}"/>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F632D-CFAD-4C34-8048-B2C984C16984}">
  <sheetPr codeName="Hoja138"/>
  <dimension ref="A1:I38"/>
  <sheetViews>
    <sheetView workbookViewId="0">
      <selection activeCell="A9" sqref="A9"/>
    </sheetView>
  </sheetViews>
  <sheetFormatPr baseColWidth="10" defaultColWidth="9.140625" defaultRowHeight="12.75" x14ac:dyDescent="0.2"/>
  <cols>
    <col min="1" max="16384" width="9.140625" style="2"/>
  </cols>
  <sheetData>
    <row r="1" spans="1:9" ht="15" x14ac:dyDescent="0.25">
      <c r="A1" t="s">
        <v>1412</v>
      </c>
      <c r="H1" s="568" t="s">
        <v>39</v>
      </c>
      <c r="I1" s="568"/>
    </row>
    <row r="2" spans="1:9" x14ac:dyDescent="0.2">
      <c r="A2" s="2" t="s">
        <v>397</v>
      </c>
    </row>
    <row r="3" spans="1:9" x14ac:dyDescent="0.2">
      <c r="A3" s="2" t="s">
        <v>399</v>
      </c>
    </row>
    <row r="5" spans="1:9" x14ac:dyDescent="0.2">
      <c r="A5" s="2" t="s">
        <v>2</v>
      </c>
      <c r="B5" s="2" t="s">
        <v>53</v>
      </c>
    </row>
    <row r="6" spans="1:9" x14ac:dyDescent="0.2">
      <c r="A6" s="2" t="s">
        <v>15</v>
      </c>
      <c r="B6" s="11">
        <v>-26.227483852599299</v>
      </c>
    </row>
    <row r="7" spans="1:9" x14ac:dyDescent="0.2">
      <c r="A7" s="2" t="s">
        <v>16</v>
      </c>
      <c r="B7" s="11">
        <v>-16.756347069439901</v>
      </c>
    </row>
    <row r="8" spans="1:9" x14ac:dyDescent="0.2">
      <c r="A8" s="2" t="s">
        <v>9</v>
      </c>
      <c r="B8" s="11">
        <v>-14.0536620507325</v>
      </c>
    </row>
    <row r="9" spans="1:9" x14ac:dyDescent="0.2">
      <c r="A9" s="2" t="s">
        <v>32</v>
      </c>
      <c r="B9" s="11">
        <v>-12.0904924845444</v>
      </c>
    </row>
    <row r="10" spans="1:9" x14ac:dyDescent="0.2">
      <c r="A10" s="2" t="s">
        <v>6</v>
      </c>
      <c r="B10" s="11">
        <v>-11.1612903225806</v>
      </c>
    </row>
    <row r="11" spans="1:9" x14ac:dyDescent="0.2">
      <c r="A11" s="2" t="s">
        <v>27</v>
      </c>
      <c r="B11" s="11">
        <v>-10.480815140449</v>
      </c>
    </row>
    <row r="12" spans="1:9" x14ac:dyDescent="0.2">
      <c r="A12" s="2" t="s">
        <v>24</v>
      </c>
      <c r="B12" s="11">
        <v>-9.8218458170639895</v>
      </c>
    </row>
    <row r="13" spans="1:9" x14ac:dyDescent="0.2">
      <c r="A13" s="2" t="s">
        <v>14</v>
      </c>
      <c r="B13" s="11">
        <v>-9.2935761816757605</v>
      </c>
    </row>
    <row r="14" spans="1:9" x14ac:dyDescent="0.2">
      <c r="A14" s="2" t="s">
        <v>11</v>
      </c>
      <c r="B14" s="11">
        <v>-8.7310944869084395</v>
      </c>
    </row>
    <row r="15" spans="1:9" x14ac:dyDescent="0.2">
      <c r="A15" s="2" t="s">
        <v>19</v>
      </c>
      <c r="B15" s="11">
        <v>-8.5545712203994402</v>
      </c>
    </row>
    <row r="16" spans="1:9" x14ac:dyDescent="0.2">
      <c r="A16" s="2" t="s">
        <v>21</v>
      </c>
      <c r="B16" s="11">
        <v>-7.7454843608548698</v>
      </c>
    </row>
    <row r="17" spans="1:2" x14ac:dyDescent="0.2">
      <c r="A17" s="2" t="s">
        <v>33</v>
      </c>
      <c r="B17" s="11">
        <v>-7.7442452614250499</v>
      </c>
    </row>
    <row r="18" spans="1:2" x14ac:dyDescent="0.2">
      <c r="A18" s="2" t="s">
        <v>13</v>
      </c>
      <c r="B18" s="11">
        <v>-7.5287784271072304</v>
      </c>
    </row>
    <row r="19" spans="1:2" x14ac:dyDescent="0.2">
      <c r="A19" s="2" t="s">
        <v>31</v>
      </c>
      <c r="B19" s="11">
        <v>-7.1383225922471896</v>
      </c>
    </row>
    <row r="20" spans="1:2" x14ac:dyDescent="0.2">
      <c r="A20" s="2" t="s">
        <v>23</v>
      </c>
      <c r="B20" s="11">
        <v>-7.0628442148301902</v>
      </c>
    </row>
    <row r="21" spans="1:2" x14ac:dyDescent="0.2">
      <c r="A21" s="2" t="s">
        <v>7</v>
      </c>
      <c r="B21" s="11">
        <v>-6.9248175719726897</v>
      </c>
    </row>
    <row r="22" spans="1:2" x14ac:dyDescent="0.2">
      <c r="A22" s="2" t="s">
        <v>18</v>
      </c>
      <c r="B22" s="11">
        <v>-6.7658628204112103</v>
      </c>
    </row>
    <row r="23" spans="1:2" x14ac:dyDescent="0.2">
      <c r="A23" s="2" t="s">
        <v>10</v>
      </c>
      <c r="B23" s="11">
        <v>-5.8504002415409397</v>
      </c>
    </row>
    <row r="24" spans="1:2" x14ac:dyDescent="0.2">
      <c r="A24" s="2" t="s">
        <v>22</v>
      </c>
      <c r="B24" s="11">
        <v>-5.7898825052013603</v>
      </c>
    </row>
    <row r="25" spans="1:2" x14ac:dyDescent="0.2">
      <c r="A25" s="2" t="s">
        <v>0</v>
      </c>
      <c r="B25" s="11">
        <v>-5.69011613388819</v>
      </c>
    </row>
    <row r="26" spans="1:2" x14ac:dyDescent="0.2">
      <c r="A26" s="2" t="s">
        <v>17</v>
      </c>
      <c r="B26" s="11">
        <v>-5.2867864108004303</v>
      </c>
    </row>
    <row r="27" spans="1:2" x14ac:dyDescent="0.2">
      <c r="A27" s="2" t="s">
        <v>3</v>
      </c>
      <c r="B27" s="11">
        <v>-5.1939399201094902</v>
      </c>
    </row>
    <row r="28" spans="1:2" x14ac:dyDescent="0.2">
      <c r="A28" s="2" t="s">
        <v>25</v>
      </c>
      <c r="B28" s="11">
        <v>-5.0328562390487503</v>
      </c>
    </row>
    <row r="29" spans="1:2" x14ac:dyDescent="0.2">
      <c r="A29" s="2" t="s">
        <v>29</v>
      </c>
      <c r="B29" s="11">
        <v>-4.8072951573241296</v>
      </c>
    </row>
    <row r="30" spans="1:2" x14ac:dyDescent="0.2">
      <c r="A30" s="2" t="s">
        <v>1</v>
      </c>
      <c r="B30" s="11">
        <v>-4.6592281984971899</v>
      </c>
    </row>
    <row r="31" spans="1:2" x14ac:dyDescent="0.2">
      <c r="A31" s="2" t="s">
        <v>30</v>
      </c>
      <c r="B31" s="11">
        <v>-3.8725870515083698</v>
      </c>
    </row>
    <row r="32" spans="1:2" x14ac:dyDescent="0.2">
      <c r="A32" s="2" t="s">
        <v>12</v>
      </c>
      <c r="B32" s="11">
        <v>-3.50230568016701</v>
      </c>
    </row>
    <row r="33" spans="1:2" x14ac:dyDescent="0.2">
      <c r="A33" s="2" t="s">
        <v>5</v>
      </c>
      <c r="B33" s="11">
        <v>-3.2224982406332399</v>
      </c>
    </row>
    <row r="34" spans="1:2" x14ac:dyDescent="0.2">
      <c r="A34" s="2" t="s">
        <v>20</v>
      </c>
      <c r="B34" s="11">
        <v>-2.93143175907483</v>
      </c>
    </row>
    <row r="35" spans="1:2" x14ac:dyDescent="0.2">
      <c r="A35" s="2" t="s">
        <v>28</v>
      </c>
      <c r="B35" s="11">
        <v>1.77489101104193</v>
      </c>
    </row>
    <row r="36" spans="1:2" x14ac:dyDescent="0.2">
      <c r="A36" s="2" t="s">
        <v>26</v>
      </c>
      <c r="B36" s="11">
        <v>2.0835636317829702</v>
      </c>
    </row>
    <row r="37" spans="1:2" x14ac:dyDescent="0.2">
      <c r="A37" s="2" t="s">
        <v>8</v>
      </c>
      <c r="B37" s="11">
        <v>2.8910340763781002</v>
      </c>
    </row>
    <row r="38" spans="1:2" x14ac:dyDescent="0.2">
      <c r="A38" s="2" t="s">
        <v>4</v>
      </c>
      <c r="B38" s="11">
        <v>5.4863343721482698</v>
      </c>
    </row>
  </sheetData>
  <mergeCells count="1">
    <mergeCell ref="H1:I1"/>
  </mergeCells>
  <hyperlinks>
    <hyperlink ref="H1:I1" location="Index!A1" display="Regresar al Índice" xr:uid="{6C53C3EB-2477-4CC8-B65F-007E608F426D}"/>
  </hyperlinks>
  <pageMargins left="0.7" right="0.7" top="0.75" bottom="0.75" header="0.3" footer="0.3"/>
  <pageSetup paperSize="9" orientation="portrait" horizontalDpi="300" verticalDpi="300"/>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80145-516E-42D4-9BF8-6286C319D36E}">
  <sheetPr codeName="Hoja139"/>
  <dimension ref="A1:L102"/>
  <sheetViews>
    <sheetView workbookViewId="0">
      <selection activeCell="A9" sqref="A9"/>
    </sheetView>
  </sheetViews>
  <sheetFormatPr baseColWidth="10" defaultColWidth="9.140625" defaultRowHeight="12.75" x14ac:dyDescent="0.2"/>
  <cols>
    <col min="1" max="16384" width="9.140625" style="2"/>
  </cols>
  <sheetData>
    <row r="1" spans="1:12" ht="15" x14ac:dyDescent="0.25">
      <c r="A1" t="s">
        <v>1413</v>
      </c>
      <c r="H1" s="568" t="s">
        <v>39</v>
      </c>
      <c r="I1" s="568"/>
    </row>
    <row r="2" spans="1:12" x14ac:dyDescent="0.2">
      <c r="A2" s="2" t="s">
        <v>442</v>
      </c>
    </row>
    <row r="5" spans="1:12" x14ac:dyDescent="0.2">
      <c r="A5" s="2" t="s">
        <v>329</v>
      </c>
      <c r="B5" s="2" t="s">
        <v>385</v>
      </c>
      <c r="C5" s="2" t="s">
        <v>441</v>
      </c>
      <c r="D5" s="2" t="s">
        <v>392</v>
      </c>
      <c r="G5" s="2" t="s">
        <v>702</v>
      </c>
      <c r="H5" s="2" t="s">
        <v>703</v>
      </c>
      <c r="I5" s="2" t="s">
        <v>1221</v>
      </c>
      <c r="J5" s="2" t="s">
        <v>710</v>
      </c>
      <c r="K5" s="2" t="s">
        <v>1222</v>
      </c>
      <c r="L5" s="2" t="s">
        <v>711</v>
      </c>
    </row>
    <row r="6" spans="1:12" x14ac:dyDescent="0.2">
      <c r="A6" s="2" t="s">
        <v>62</v>
      </c>
      <c r="B6" s="2" t="s">
        <v>142</v>
      </c>
      <c r="C6" s="12">
        <v>6343</v>
      </c>
      <c r="D6" s="12">
        <v>6644</v>
      </c>
      <c r="G6" s="12">
        <v>11979</v>
      </c>
      <c r="H6" s="12">
        <v>11126</v>
      </c>
      <c r="I6" s="11">
        <v>7.7</v>
      </c>
      <c r="J6" s="11">
        <v>7.1</v>
      </c>
      <c r="K6" s="12">
        <v>12075</v>
      </c>
      <c r="L6" s="12">
        <v>12004</v>
      </c>
    </row>
    <row r="7" spans="1:12" x14ac:dyDescent="0.2">
      <c r="A7" s="2" t="s">
        <v>55</v>
      </c>
      <c r="B7" s="2" t="s">
        <v>143</v>
      </c>
      <c r="C7" s="12">
        <v>6318</v>
      </c>
      <c r="D7" s="12">
        <v>6655</v>
      </c>
    </row>
    <row r="8" spans="1:12" x14ac:dyDescent="0.2">
      <c r="A8" s="2" t="s">
        <v>55</v>
      </c>
      <c r="B8" s="2" t="s">
        <v>144</v>
      </c>
      <c r="C8" s="12">
        <v>6647</v>
      </c>
      <c r="D8" s="12">
        <v>6608</v>
      </c>
    </row>
    <row r="9" spans="1:12" x14ac:dyDescent="0.2">
      <c r="A9" s="2" t="s">
        <v>55</v>
      </c>
      <c r="B9" s="2" t="s">
        <v>145</v>
      </c>
      <c r="C9" s="12">
        <v>6479</v>
      </c>
      <c r="D9" s="12">
        <v>6598</v>
      </c>
    </row>
    <row r="10" spans="1:12" x14ac:dyDescent="0.2">
      <c r="A10" s="2" t="s">
        <v>55</v>
      </c>
      <c r="B10" s="2" t="s">
        <v>146</v>
      </c>
      <c r="C10" s="12">
        <v>6949</v>
      </c>
      <c r="D10" s="12">
        <v>6624</v>
      </c>
    </row>
    <row r="11" spans="1:12" x14ac:dyDescent="0.2">
      <c r="A11" s="2" t="s">
        <v>55</v>
      </c>
      <c r="B11" s="2" t="s">
        <v>147</v>
      </c>
      <c r="C11" s="12">
        <v>6766</v>
      </c>
      <c r="D11" s="12">
        <v>6629</v>
      </c>
    </row>
    <row r="12" spans="1:12" x14ac:dyDescent="0.2">
      <c r="A12" s="2" t="s">
        <v>55</v>
      </c>
      <c r="B12" s="2" t="s">
        <v>148</v>
      </c>
      <c r="C12" s="12">
        <v>6997</v>
      </c>
      <c r="D12" s="12">
        <v>6655</v>
      </c>
    </row>
    <row r="13" spans="1:12" x14ac:dyDescent="0.2">
      <c r="A13" s="2" t="s">
        <v>55</v>
      </c>
      <c r="B13" s="2" t="s">
        <v>149</v>
      </c>
      <c r="C13" s="12">
        <v>7960</v>
      </c>
      <c r="D13" s="12">
        <v>6751</v>
      </c>
    </row>
    <row r="14" spans="1:12" x14ac:dyDescent="0.2">
      <c r="A14" s="2" t="s">
        <v>55</v>
      </c>
      <c r="B14" s="2" t="s">
        <v>150</v>
      </c>
      <c r="C14" s="12">
        <v>7340</v>
      </c>
      <c r="D14" s="12">
        <v>6821</v>
      </c>
    </row>
    <row r="15" spans="1:12" x14ac:dyDescent="0.2">
      <c r="A15" s="2" t="s">
        <v>55</v>
      </c>
      <c r="B15" s="2" t="s">
        <v>151</v>
      </c>
      <c r="C15" s="12">
        <v>7398</v>
      </c>
      <c r="D15" s="12">
        <v>6820</v>
      </c>
    </row>
    <row r="16" spans="1:12" x14ac:dyDescent="0.2">
      <c r="A16" s="2" t="s">
        <v>55</v>
      </c>
      <c r="B16" s="2" t="s">
        <v>152</v>
      </c>
      <c r="C16" s="12">
        <v>7281</v>
      </c>
      <c r="D16" s="12">
        <v>6820</v>
      </c>
    </row>
    <row r="17" spans="1:4" x14ac:dyDescent="0.2">
      <c r="A17" s="2" t="s">
        <v>55</v>
      </c>
      <c r="B17" s="2" t="s">
        <v>153</v>
      </c>
      <c r="C17" s="12">
        <v>5672</v>
      </c>
      <c r="D17" s="12">
        <v>6846</v>
      </c>
    </row>
    <row r="18" spans="1:4" x14ac:dyDescent="0.2">
      <c r="A18" s="2" t="s">
        <v>75</v>
      </c>
      <c r="B18" s="2" t="s">
        <v>142</v>
      </c>
      <c r="C18" s="12">
        <v>6130</v>
      </c>
      <c r="D18" s="12">
        <v>6828</v>
      </c>
    </row>
    <row r="19" spans="1:4" x14ac:dyDescent="0.2">
      <c r="A19" s="2" t="s">
        <v>55</v>
      </c>
      <c r="B19" s="2" t="s">
        <v>143</v>
      </c>
      <c r="C19" s="12">
        <v>6660</v>
      </c>
      <c r="D19" s="12">
        <v>6857</v>
      </c>
    </row>
    <row r="20" spans="1:4" x14ac:dyDescent="0.2">
      <c r="A20" s="2" t="s">
        <v>55</v>
      </c>
      <c r="B20" s="2" t="s">
        <v>144</v>
      </c>
      <c r="C20" s="12">
        <v>7617</v>
      </c>
      <c r="D20" s="12">
        <v>6938</v>
      </c>
    </row>
    <row r="21" spans="1:4" x14ac:dyDescent="0.2">
      <c r="A21" s="2" t="s">
        <v>55</v>
      </c>
      <c r="B21" s="2" t="s">
        <v>145</v>
      </c>
      <c r="C21" s="12">
        <v>8011</v>
      </c>
      <c r="D21" s="12">
        <v>7065</v>
      </c>
    </row>
    <row r="22" spans="1:4" x14ac:dyDescent="0.2">
      <c r="A22" s="2" t="s">
        <v>55</v>
      </c>
      <c r="B22" s="2" t="s">
        <v>146</v>
      </c>
      <c r="C22" s="12">
        <v>7966</v>
      </c>
      <c r="D22" s="12">
        <v>7150</v>
      </c>
    </row>
    <row r="23" spans="1:4" x14ac:dyDescent="0.2">
      <c r="A23" s="2" t="s">
        <v>55</v>
      </c>
      <c r="B23" s="2" t="s">
        <v>147</v>
      </c>
      <c r="C23" s="12">
        <v>7292</v>
      </c>
      <c r="D23" s="12">
        <v>7194</v>
      </c>
    </row>
    <row r="24" spans="1:4" x14ac:dyDescent="0.2">
      <c r="A24" s="2" t="s">
        <v>55</v>
      </c>
      <c r="B24" s="2" t="s">
        <v>148</v>
      </c>
      <c r="C24" s="12">
        <v>7404</v>
      </c>
      <c r="D24" s="12">
        <v>7228</v>
      </c>
    </row>
    <row r="25" spans="1:4" x14ac:dyDescent="0.2">
      <c r="A25" s="2" t="s">
        <v>55</v>
      </c>
      <c r="B25" s="2" t="s">
        <v>149</v>
      </c>
      <c r="C25" s="12">
        <v>7866</v>
      </c>
      <c r="D25" s="12">
        <v>7220</v>
      </c>
    </row>
    <row r="26" spans="1:4" x14ac:dyDescent="0.2">
      <c r="A26" s="2" t="s">
        <v>55</v>
      </c>
      <c r="B26" s="2" t="s">
        <v>150</v>
      </c>
      <c r="C26" s="12">
        <v>7767</v>
      </c>
      <c r="D26" s="12">
        <v>7255</v>
      </c>
    </row>
    <row r="27" spans="1:4" x14ac:dyDescent="0.2">
      <c r="A27" s="2" t="s">
        <v>55</v>
      </c>
      <c r="B27" s="2" t="s">
        <v>151</v>
      </c>
      <c r="C27" s="12">
        <v>8436</v>
      </c>
      <c r="D27" s="12">
        <v>7342</v>
      </c>
    </row>
    <row r="28" spans="1:4" x14ac:dyDescent="0.2">
      <c r="A28" s="2" t="s">
        <v>55</v>
      </c>
      <c r="B28" s="2" t="s">
        <v>152</v>
      </c>
      <c r="C28" s="12">
        <v>7381</v>
      </c>
      <c r="D28" s="12">
        <v>7350</v>
      </c>
    </row>
    <row r="29" spans="1:4" x14ac:dyDescent="0.2">
      <c r="A29" s="2" t="s">
        <v>55</v>
      </c>
      <c r="B29" s="2" t="s">
        <v>153</v>
      </c>
      <c r="C29" s="12">
        <v>7176</v>
      </c>
      <c r="D29" s="12">
        <v>7476</v>
      </c>
    </row>
    <row r="30" spans="1:4" x14ac:dyDescent="0.2">
      <c r="A30" s="2" t="s">
        <v>76</v>
      </c>
      <c r="B30" s="2" t="s">
        <v>142</v>
      </c>
      <c r="C30" s="12">
        <v>7170</v>
      </c>
      <c r="D30" s="12">
        <v>7562</v>
      </c>
    </row>
    <row r="31" spans="1:4" x14ac:dyDescent="0.2">
      <c r="A31" s="2" t="s">
        <v>55</v>
      </c>
      <c r="B31" s="2" t="s">
        <v>143</v>
      </c>
      <c r="C31" s="12">
        <v>7843</v>
      </c>
      <c r="D31" s="12">
        <v>7661</v>
      </c>
    </row>
    <row r="32" spans="1:4" x14ac:dyDescent="0.2">
      <c r="A32" s="2" t="s">
        <v>55</v>
      </c>
      <c r="B32" s="2" t="s">
        <v>144</v>
      </c>
      <c r="C32" s="12">
        <v>8899</v>
      </c>
      <c r="D32" s="12">
        <v>7767</v>
      </c>
    </row>
    <row r="33" spans="1:4" x14ac:dyDescent="0.2">
      <c r="A33" s="2" t="s">
        <v>55</v>
      </c>
      <c r="B33" s="2" t="s">
        <v>145</v>
      </c>
      <c r="C33" s="12">
        <v>8889</v>
      </c>
      <c r="D33" s="12">
        <v>7841</v>
      </c>
    </row>
    <row r="34" spans="1:4" x14ac:dyDescent="0.2">
      <c r="A34" s="2" t="s">
        <v>55</v>
      </c>
      <c r="B34" s="2" t="s">
        <v>146</v>
      </c>
      <c r="C34" s="12">
        <v>8822</v>
      </c>
      <c r="D34" s="12">
        <v>7912</v>
      </c>
    </row>
    <row r="35" spans="1:4" x14ac:dyDescent="0.2">
      <c r="A35" s="2" t="s">
        <v>55</v>
      </c>
      <c r="B35" s="2" t="s">
        <v>147</v>
      </c>
      <c r="C35" s="12">
        <v>8691</v>
      </c>
      <c r="D35" s="12">
        <v>8029</v>
      </c>
    </row>
    <row r="36" spans="1:4" x14ac:dyDescent="0.2">
      <c r="A36" s="2" t="s">
        <v>55</v>
      </c>
      <c r="B36" s="2" t="s">
        <v>148</v>
      </c>
      <c r="C36" s="12">
        <v>9526</v>
      </c>
      <c r="D36" s="12">
        <v>8205</v>
      </c>
    </row>
    <row r="37" spans="1:4" x14ac:dyDescent="0.2">
      <c r="A37" s="2" t="s">
        <v>55</v>
      </c>
      <c r="B37" s="2" t="s">
        <v>149</v>
      </c>
      <c r="C37" s="12">
        <v>9440</v>
      </c>
      <c r="D37" s="12">
        <v>8337</v>
      </c>
    </row>
    <row r="38" spans="1:4" x14ac:dyDescent="0.2">
      <c r="A38" s="2" t="s">
        <v>55</v>
      </c>
      <c r="B38" s="2" t="s">
        <v>150</v>
      </c>
      <c r="C38" s="12">
        <v>9790</v>
      </c>
      <c r="D38" s="12">
        <v>8505</v>
      </c>
    </row>
    <row r="39" spans="1:4" x14ac:dyDescent="0.2">
      <c r="A39" s="2" t="s">
        <v>55</v>
      </c>
      <c r="B39" s="2" t="s">
        <v>151</v>
      </c>
      <c r="C39" s="12">
        <v>9425</v>
      </c>
      <c r="D39" s="12">
        <v>8588</v>
      </c>
    </row>
    <row r="40" spans="1:4" x14ac:dyDescent="0.2">
      <c r="A40" s="2" t="s">
        <v>55</v>
      </c>
      <c r="B40" s="2" t="s">
        <v>152</v>
      </c>
      <c r="C40" s="12">
        <v>9000</v>
      </c>
      <c r="D40" s="12">
        <v>8723</v>
      </c>
    </row>
    <row r="41" spans="1:4" x14ac:dyDescent="0.2">
      <c r="A41" s="2" t="s">
        <v>55</v>
      </c>
      <c r="B41" s="2" t="s">
        <v>153</v>
      </c>
      <c r="C41" s="12">
        <v>8816</v>
      </c>
      <c r="D41" s="12">
        <v>8859</v>
      </c>
    </row>
    <row r="42" spans="1:4" x14ac:dyDescent="0.2">
      <c r="A42" s="2" t="s">
        <v>77</v>
      </c>
      <c r="B42" s="2" t="s">
        <v>142</v>
      </c>
      <c r="C42" s="12">
        <v>8680</v>
      </c>
      <c r="D42" s="12">
        <v>8985</v>
      </c>
    </row>
    <row r="43" spans="1:4" x14ac:dyDescent="0.2">
      <c r="A43" s="2" t="s">
        <v>55</v>
      </c>
      <c r="B43" s="2" t="s">
        <v>143</v>
      </c>
      <c r="C43" s="12">
        <v>9921</v>
      </c>
      <c r="D43" s="12">
        <v>9158</v>
      </c>
    </row>
    <row r="44" spans="1:4" x14ac:dyDescent="0.2">
      <c r="A44" s="2" t="s">
        <v>55</v>
      </c>
      <c r="B44" s="2" t="s">
        <v>144</v>
      </c>
      <c r="C44" s="12">
        <v>9962</v>
      </c>
      <c r="D44" s="12">
        <v>9247</v>
      </c>
    </row>
    <row r="45" spans="1:4" x14ac:dyDescent="0.2">
      <c r="A45" s="2" t="s">
        <v>55</v>
      </c>
      <c r="B45" s="2" t="s">
        <v>145</v>
      </c>
      <c r="C45" s="12">
        <v>10438</v>
      </c>
      <c r="D45" s="12">
        <v>9376</v>
      </c>
    </row>
    <row r="46" spans="1:4" x14ac:dyDescent="0.2">
      <c r="A46" s="2" t="s">
        <v>55</v>
      </c>
      <c r="B46" s="2" t="s">
        <v>146</v>
      </c>
      <c r="C46" s="12">
        <v>10693</v>
      </c>
      <c r="D46" s="12">
        <v>9532</v>
      </c>
    </row>
    <row r="47" spans="1:4" x14ac:dyDescent="0.2">
      <c r="A47" s="2" t="s">
        <v>55</v>
      </c>
      <c r="B47" s="2" t="s">
        <v>147</v>
      </c>
      <c r="C47" s="12">
        <v>10732</v>
      </c>
      <c r="D47" s="12">
        <v>9702</v>
      </c>
    </row>
    <row r="48" spans="1:4" x14ac:dyDescent="0.2">
      <c r="A48" s="2" t="s">
        <v>55</v>
      </c>
      <c r="B48" s="2" t="s">
        <v>148</v>
      </c>
      <c r="C48" s="12">
        <v>10104</v>
      </c>
      <c r="D48" s="12">
        <v>9750</v>
      </c>
    </row>
    <row r="49" spans="1:4" x14ac:dyDescent="0.2">
      <c r="A49" s="2" t="s">
        <v>55</v>
      </c>
      <c r="B49" s="2" t="s">
        <v>149</v>
      </c>
      <c r="C49" s="12">
        <v>10575</v>
      </c>
      <c r="D49" s="12">
        <v>9845</v>
      </c>
    </row>
    <row r="50" spans="1:4" x14ac:dyDescent="0.2">
      <c r="A50" s="2" t="s">
        <v>55</v>
      </c>
      <c r="B50" s="2" t="s">
        <v>150</v>
      </c>
      <c r="C50" s="12">
        <v>10702</v>
      </c>
      <c r="D50" s="12">
        <v>9921</v>
      </c>
    </row>
    <row r="51" spans="1:4" x14ac:dyDescent="0.2">
      <c r="A51" s="2" t="s">
        <v>55</v>
      </c>
      <c r="B51" s="2" t="s">
        <v>151</v>
      </c>
      <c r="C51" s="12">
        <v>11189</v>
      </c>
      <c r="D51" s="12">
        <v>10068</v>
      </c>
    </row>
    <row r="52" spans="1:4" x14ac:dyDescent="0.2">
      <c r="A52" s="2" t="s">
        <v>55</v>
      </c>
      <c r="B52" s="2" t="s">
        <v>152</v>
      </c>
      <c r="C52" s="12">
        <v>10990</v>
      </c>
      <c r="D52" s="12">
        <v>10234</v>
      </c>
    </row>
    <row r="53" spans="1:4" x14ac:dyDescent="0.2">
      <c r="A53" s="2" t="s">
        <v>55</v>
      </c>
      <c r="B53" s="2" t="s">
        <v>153</v>
      </c>
      <c r="C53" s="12">
        <v>9641</v>
      </c>
      <c r="D53" s="12">
        <v>10302</v>
      </c>
    </row>
    <row r="54" spans="1:4" x14ac:dyDescent="0.2">
      <c r="A54" s="2" t="s">
        <v>78</v>
      </c>
      <c r="B54" s="2" t="s">
        <v>142</v>
      </c>
      <c r="C54" s="12">
        <v>9282</v>
      </c>
      <c r="D54" s="12">
        <v>10353</v>
      </c>
    </row>
    <row r="55" spans="1:4" x14ac:dyDescent="0.2">
      <c r="A55" s="2" t="s">
        <v>55</v>
      </c>
      <c r="B55" s="2" t="s">
        <v>143</v>
      </c>
      <c r="C55" s="12">
        <v>10916</v>
      </c>
      <c r="D55" s="12">
        <v>10435</v>
      </c>
    </row>
    <row r="56" spans="1:4" x14ac:dyDescent="0.2">
      <c r="A56" s="2" t="s">
        <v>55</v>
      </c>
      <c r="B56" s="2" t="s">
        <v>144</v>
      </c>
      <c r="C56" s="12">
        <v>12170</v>
      </c>
      <c r="D56" s="12">
        <v>10619</v>
      </c>
    </row>
    <row r="57" spans="1:4" x14ac:dyDescent="0.2">
      <c r="A57" s="2" t="s">
        <v>55</v>
      </c>
      <c r="B57" s="2" t="s">
        <v>145</v>
      </c>
      <c r="C57" s="12">
        <v>9958</v>
      </c>
      <c r="D57" s="12">
        <v>10579</v>
      </c>
    </row>
    <row r="58" spans="1:4" x14ac:dyDescent="0.2">
      <c r="A58" s="2" t="s">
        <v>55</v>
      </c>
      <c r="B58" s="2" t="s">
        <v>146</v>
      </c>
      <c r="C58" s="12">
        <v>11443</v>
      </c>
      <c r="D58" s="12">
        <v>10642</v>
      </c>
    </row>
    <row r="59" spans="1:4" x14ac:dyDescent="0.2">
      <c r="A59" s="2" t="s">
        <v>55</v>
      </c>
      <c r="B59" s="2" t="s">
        <v>147</v>
      </c>
      <c r="C59" s="12">
        <v>11190</v>
      </c>
      <c r="D59" s="12">
        <v>10680</v>
      </c>
    </row>
    <row r="60" spans="1:4" x14ac:dyDescent="0.2">
      <c r="A60" s="2" t="s">
        <v>55</v>
      </c>
      <c r="B60" s="2" t="s">
        <v>148</v>
      </c>
      <c r="C60" s="12">
        <v>10250</v>
      </c>
      <c r="D60" s="12">
        <v>10692</v>
      </c>
    </row>
    <row r="61" spans="1:4" x14ac:dyDescent="0.2">
      <c r="A61" s="2" t="s">
        <v>55</v>
      </c>
      <c r="B61" s="2" t="s">
        <v>149</v>
      </c>
      <c r="C61" s="12">
        <v>10998</v>
      </c>
      <c r="D61" s="12">
        <v>10727</v>
      </c>
    </row>
    <row r="62" spans="1:4" x14ac:dyDescent="0.2">
      <c r="A62" s="2" t="s">
        <v>55</v>
      </c>
      <c r="B62" s="2" t="s">
        <v>150</v>
      </c>
      <c r="C62" s="12">
        <v>10862</v>
      </c>
      <c r="D62" s="12">
        <v>10741</v>
      </c>
    </row>
    <row r="63" spans="1:4" x14ac:dyDescent="0.2">
      <c r="A63" s="2" t="s">
        <v>55</v>
      </c>
      <c r="B63" s="2" t="s">
        <v>151</v>
      </c>
      <c r="C63" s="12">
        <v>11198</v>
      </c>
      <c r="D63" s="12">
        <v>10741</v>
      </c>
    </row>
    <row r="64" spans="1:4" x14ac:dyDescent="0.2">
      <c r="A64" s="2" t="s">
        <v>55</v>
      </c>
      <c r="B64" s="2" t="s">
        <v>152</v>
      </c>
      <c r="C64" s="12">
        <v>11291</v>
      </c>
      <c r="D64" s="12">
        <v>10767</v>
      </c>
    </row>
    <row r="65" spans="1:4" x14ac:dyDescent="0.2">
      <c r="A65" s="2" t="s">
        <v>55</v>
      </c>
      <c r="B65" s="2" t="s">
        <v>153</v>
      </c>
      <c r="C65" s="12">
        <v>10062</v>
      </c>
      <c r="D65" s="12">
        <v>10802</v>
      </c>
    </row>
    <row r="66" spans="1:4" x14ac:dyDescent="0.2">
      <c r="A66" s="2" t="s">
        <v>79</v>
      </c>
      <c r="B66" s="2" t="s">
        <v>142</v>
      </c>
      <c r="C66" s="12">
        <v>11384</v>
      </c>
      <c r="D66" s="12">
        <v>10977</v>
      </c>
    </row>
    <row r="67" spans="1:4" x14ac:dyDescent="0.2">
      <c r="A67" s="2" t="s">
        <v>55</v>
      </c>
      <c r="B67" s="2" t="s">
        <v>143</v>
      </c>
      <c r="C67" s="12">
        <v>10934</v>
      </c>
      <c r="D67" s="12">
        <v>10978</v>
      </c>
    </row>
    <row r="68" spans="1:4" x14ac:dyDescent="0.2">
      <c r="A68" s="2" t="s">
        <v>55</v>
      </c>
      <c r="B68" s="2" t="s">
        <v>144</v>
      </c>
      <c r="C68" s="12">
        <v>12720</v>
      </c>
      <c r="D68" s="12">
        <v>11024</v>
      </c>
    </row>
    <row r="69" spans="1:4" x14ac:dyDescent="0.2">
      <c r="A69" s="2" t="s">
        <v>55</v>
      </c>
      <c r="B69" s="2" t="s">
        <v>145</v>
      </c>
      <c r="C69" s="12">
        <v>12177</v>
      </c>
      <c r="D69" s="12">
        <v>11209</v>
      </c>
    </row>
    <row r="70" spans="1:4" x14ac:dyDescent="0.2">
      <c r="A70" s="2" t="s">
        <v>55</v>
      </c>
      <c r="B70" s="2" t="s">
        <v>146</v>
      </c>
      <c r="C70" s="12">
        <v>13045</v>
      </c>
      <c r="D70" s="12">
        <v>11343</v>
      </c>
    </row>
    <row r="71" spans="1:4" x14ac:dyDescent="0.2">
      <c r="A71" s="2" t="s">
        <v>55</v>
      </c>
      <c r="B71" s="2" t="s">
        <v>147</v>
      </c>
      <c r="C71" s="12">
        <v>12731</v>
      </c>
      <c r="D71" s="12">
        <v>11471</v>
      </c>
    </row>
    <row r="72" spans="1:4" x14ac:dyDescent="0.2">
      <c r="A72" s="2" t="s">
        <v>55</v>
      </c>
      <c r="B72" s="2" t="s">
        <v>148</v>
      </c>
      <c r="C72" s="12">
        <v>12055</v>
      </c>
      <c r="D72" s="12">
        <v>11622</v>
      </c>
    </row>
    <row r="73" spans="1:4" x14ac:dyDescent="0.2">
      <c r="A73" s="2" t="s">
        <v>55</v>
      </c>
      <c r="B73" s="2" t="s">
        <v>149</v>
      </c>
      <c r="C73" s="12">
        <v>12738</v>
      </c>
      <c r="D73" s="12">
        <v>11767</v>
      </c>
    </row>
    <row r="74" spans="1:4" x14ac:dyDescent="0.2">
      <c r="A74" s="2" t="s">
        <v>55</v>
      </c>
      <c r="B74" s="2" t="s">
        <v>150</v>
      </c>
      <c r="C74" s="12">
        <v>12214</v>
      </c>
      <c r="D74" s="12">
        <v>11879</v>
      </c>
    </row>
    <row r="75" spans="1:4" x14ac:dyDescent="0.2">
      <c r="A75" s="2" t="s">
        <v>55</v>
      </c>
      <c r="B75" s="2" t="s">
        <v>151</v>
      </c>
      <c r="C75" s="12">
        <v>12324</v>
      </c>
      <c r="D75" s="12">
        <v>11973</v>
      </c>
    </row>
    <row r="76" spans="1:4" x14ac:dyDescent="0.2">
      <c r="A76" s="2" t="s">
        <v>55</v>
      </c>
      <c r="B76" s="2" t="s">
        <v>152</v>
      </c>
      <c r="C76" s="12">
        <v>12282</v>
      </c>
      <c r="D76" s="12">
        <v>12056</v>
      </c>
    </row>
    <row r="77" spans="1:4" x14ac:dyDescent="0.2">
      <c r="A77" s="2" t="s">
        <v>55</v>
      </c>
      <c r="B77" s="2" t="s">
        <v>153</v>
      </c>
      <c r="C77" s="12">
        <v>11489</v>
      </c>
      <c r="D77" s="12">
        <v>12174</v>
      </c>
    </row>
    <row r="78" spans="1:4" x14ac:dyDescent="0.2">
      <c r="A78" s="2" t="s">
        <v>80</v>
      </c>
      <c r="B78" s="2" t="s">
        <v>142</v>
      </c>
      <c r="C78" s="12">
        <v>12328</v>
      </c>
      <c r="D78" s="12">
        <v>12253</v>
      </c>
    </row>
    <row r="79" spans="1:4" x14ac:dyDescent="0.2">
      <c r="A79" s="2" t="s">
        <v>55</v>
      </c>
      <c r="B79" s="2" t="s">
        <v>143</v>
      </c>
      <c r="C79" s="12">
        <v>12668</v>
      </c>
      <c r="D79" s="12">
        <v>12398</v>
      </c>
    </row>
    <row r="80" spans="1:4" x14ac:dyDescent="0.2">
      <c r="A80" s="2" t="s">
        <v>55</v>
      </c>
      <c r="B80" s="2" t="s">
        <v>144</v>
      </c>
      <c r="C80" s="12">
        <v>14391</v>
      </c>
      <c r="D80" s="12">
        <v>12537</v>
      </c>
    </row>
    <row r="81" spans="1:4" x14ac:dyDescent="0.2">
      <c r="A81" s="2" t="s">
        <v>55</v>
      </c>
      <c r="B81" s="2" t="s">
        <v>145</v>
      </c>
      <c r="C81" s="12">
        <v>13205</v>
      </c>
      <c r="D81" s="12">
        <v>12623</v>
      </c>
    </row>
    <row r="82" spans="1:4" x14ac:dyDescent="0.2">
      <c r="A82" s="2" t="s">
        <v>55</v>
      </c>
      <c r="B82" s="2" t="s">
        <v>146</v>
      </c>
      <c r="C82" s="12">
        <v>14267</v>
      </c>
      <c r="D82" s="12">
        <v>12724</v>
      </c>
    </row>
    <row r="83" spans="1:4" x14ac:dyDescent="0.2">
      <c r="A83" s="2" t="s">
        <v>55</v>
      </c>
      <c r="B83" s="2" t="s">
        <v>147</v>
      </c>
      <c r="C83" s="12">
        <v>13745</v>
      </c>
      <c r="D83" s="12">
        <v>12809</v>
      </c>
    </row>
    <row r="84" spans="1:4" x14ac:dyDescent="0.2">
      <c r="A84" s="2" t="s">
        <v>55</v>
      </c>
      <c r="B84" s="2" t="s">
        <v>148</v>
      </c>
      <c r="C84" s="12">
        <v>13646</v>
      </c>
      <c r="D84" s="12">
        <v>12941</v>
      </c>
    </row>
    <row r="85" spans="1:4" x14ac:dyDescent="0.2">
      <c r="A85" s="2" t="s">
        <v>55</v>
      </c>
      <c r="B85" s="2" t="s">
        <v>149</v>
      </c>
      <c r="C85" s="12">
        <v>13964</v>
      </c>
      <c r="D85" s="12">
        <v>13044</v>
      </c>
    </row>
    <row r="86" spans="1:4" x14ac:dyDescent="0.2">
      <c r="A86" s="2" t="s">
        <v>55</v>
      </c>
      <c r="B86" s="2" t="s">
        <v>150</v>
      </c>
      <c r="C86" s="12">
        <v>13752</v>
      </c>
      <c r="D86" s="12">
        <v>13172</v>
      </c>
    </row>
    <row r="87" spans="1:4" x14ac:dyDescent="0.2">
      <c r="A87" s="2" t="s">
        <v>55</v>
      </c>
      <c r="B87" s="2" t="s">
        <v>151</v>
      </c>
      <c r="C87" s="12">
        <v>13847</v>
      </c>
      <c r="D87" s="12">
        <v>13299</v>
      </c>
    </row>
    <row r="88" spans="1:4" x14ac:dyDescent="0.2">
      <c r="A88" s="2" t="s">
        <v>55</v>
      </c>
      <c r="B88" s="2" t="s">
        <v>152</v>
      </c>
      <c r="C88" s="12">
        <v>13327</v>
      </c>
      <c r="D88" s="12">
        <v>13386</v>
      </c>
    </row>
    <row r="89" spans="1:4" x14ac:dyDescent="0.2">
      <c r="A89" s="2" t="s">
        <v>55</v>
      </c>
      <c r="B89" s="2" t="s">
        <v>153</v>
      </c>
      <c r="C89" s="12">
        <v>11471</v>
      </c>
      <c r="D89" s="12">
        <v>13384</v>
      </c>
    </row>
    <row r="90" spans="1:4" x14ac:dyDescent="0.2">
      <c r="A90" s="2" t="s">
        <v>81</v>
      </c>
      <c r="B90" s="2" t="s">
        <v>142</v>
      </c>
      <c r="C90" s="12">
        <v>11126</v>
      </c>
      <c r="D90" s="12">
        <v>13284</v>
      </c>
    </row>
    <row r="91" spans="1:4" x14ac:dyDescent="0.2">
      <c r="A91" s="2" t="s">
        <v>55</v>
      </c>
      <c r="B91" s="2" t="s">
        <v>143</v>
      </c>
      <c r="C91" s="12">
        <v>11308</v>
      </c>
      <c r="D91" s="12">
        <v>13171</v>
      </c>
    </row>
    <row r="92" spans="1:4" x14ac:dyDescent="0.2">
      <c r="A92" s="2" t="s">
        <v>55</v>
      </c>
      <c r="B92" s="2" t="s">
        <v>144</v>
      </c>
      <c r="C92" s="12">
        <v>13109</v>
      </c>
      <c r="D92" s="12">
        <v>13064</v>
      </c>
    </row>
    <row r="93" spans="1:4" x14ac:dyDescent="0.2">
      <c r="A93" s="2" t="s">
        <v>55</v>
      </c>
      <c r="B93" s="2" t="s">
        <v>145</v>
      </c>
      <c r="C93" s="12">
        <v>9902</v>
      </c>
      <c r="D93" s="12">
        <v>12789</v>
      </c>
    </row>
    <row r="94" spans="1:4" x14ac:dyDescent="0.2">
      <c r="A94" s="2" t="s">
        <v>55</v>
      </c>
      <c r="B94" s="2" t="s">
        <v>146</v>
      </c>
      <c r="C94" s="12">
        <v>8924</v>
      </c>
      <c r="D94" s="12">
        <v>12344</v>
      </c>
    </row>
    <row r="95" spans="1:4" x14ac:dyDescent="0.2">
      <c r="A95" s="2" t="s">
        <v>55</v>
      </c>
      <c r="B95" s="2" t="s">
        <v>147</v>
      </c>
      <c r="C95" s="12">
        <v>11498</v>
      </c>
      <c r="D95" s="12">
        <v>12156</v>
      </c>
    </row>
    <row r="96" spans="1:4" x14ac:dyDescent="0.2">
      <c r="A96" s="2" t="s">
        <v>55</v>
      </c>
      <c r="B96" s="2" t="s">
        <v>148</v>
      </c>
      <c r="C96" s="12">
        <v>13446</v>
      </c>
      <c r="D96" s="12">
        <v>12140</v>
      </c>
    </row>
    <row r="97" spans="1:4" x14ac:dyDescent="0.2">
      <c r="A97" s="2" t="s">
        <v>55</v>
      </c>
      <c r="B97" s="2" t="s">
        <v>149</v>
      </c>
      <c r="C97" s="12">
        <v>12841</v>
      </c>
      <c r="D97" s="12">
        <v>12046</v>
      </c>
    </row>
    <row r="98" spans="1:4" x14ac:dyDescent="0.2">
      <c r="A98" s="2" t="s">
        <v>55</v>
      </c>
      <c r="B98" s="2" t="s">
        <v>150</v>
      </c>
      <c r="C98" s="12">
        <v>13362</v>
      </c>
      <c r="D98" s="12">
        <v>12014</v>
      </c>
    </row>
    <row r="99" spans="1:4" x14ac:dyDescent="0.2">
      <c r="A99" s="2" t="s">
        <v>55</v>
      </c>
      <c r="B99" s="2" t="s">
        <v>151</v>
      </c>
      <c r="C99" s="12">
        <v>13386</v>
      </c>
      <c r="D99" s="12">
        <v>11975</v>
      </c>
    </row>
    <row r="100" spans="1:4" x14ac:dyDescent="0.2">
      <c r="A100" s="2" t="s">
        <v>55</v>
      </c>
      <c r="B100" s="2" t="s">
        <v>152</v>
      </c>
      <c r="C100" s="12">
        <v>12857</v>
      </c>
      <c r="D100" s="12">
        <v>11936</v>
      </c>
    </row>
    <row r="101" spans="1:4" x14ac:dyDescent="0.2">
      <c r="A101" s="2" t="s">
        <v>55</v>
      </c>
      <c r="B101" s="2" t="s">
        <v>153</v>
      </c>
      <c r="C101" s="12">
        <v>12287</v>
      </c>
      <c r="D101" s="12">
        <v>12004</v>
      </c>
    </row>
    <row r="102" spans="1:4" x14ac:dyDescent="0.2">
      <c r="A102" s="2" t="s">
        <v>701</v>
      </c>
      <c r="B102" s="2" t="s">
        <v>142</v>
      </c>
      <c r="C102" s="12">
        <v>11979</v>
      </c>
      <c r="D102" s="12">
        <v>12075</v>
      </c>
    </row>
  </sheetData>
  <mergeCells count="1">
    <mergeCell ref="H1:I1"/>
  </mergeCells>
  <hyperlinks>
    <hyperlink ref="H1:I1" location="Index!A1" display="Regresar al Índice" xr:uid="{16AD5DE8-AB57-45B5-BBEA-8EF30AA84EA8}"/>
  </hyperlinks>
  <pageMargins left="0.7" right="0.7" top="0.75" bottom="0.75" header="0.3" footer="0.3"/>
  <pageSetup paperSize="9" orientation="portrait" horizontalDpi="300" verticalDpi="30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1D83B-2554-4B2E-8470-EDA6F6FDD476}">
  <sheetPr codeName="Hoja140"/>
  <dimension ref="A1:L102"/>
  <sheetViews>
    <sheetView workbookViewId="0">
      <selection activeCell="A9" sqref="A9"/>
    </sheetView>
  </sheetViews>
  <sheetFormatPr baseColWidth="10" defaultColWidth="9.140625" defaultRowHeight="12.75" x14ac:dyDescent="0.2"/>
  <cols>
    <col min="1" max="16384" width="9.140625" style="2"/>
  </cols>
  <sheetData>
    <row r="1" spans="1:12" ht="15" x14ac:dyDescent="0.25">
      <c r="A1" t="s">
        <v>1414</v>
      </c>
      <c r="H1" s="568" t="s">
        <v>39</v>
      </c>
      <c r="I1" s="568"/>
    </row>
    <row r="2" spans="1:12" x14ac:dyDescent="0.2">
      <c r="A2" s="2" t="s">
        <v>442</v>
      </c>
    </row>
    <row r="5" spans="1:12" x14ac:dyDescent="0.2">
      <c r="A5" s="2" t="s">
        <v>329</v>
      </c>
      <c r="B5" s="2" t="s">
        <v>385</v>
      </c>
      <c r="C5" s="2" t="s">
        <v>441</v>
      </c>
      <c r="D5" s="2" t="s">
        <v>392</v>
      </c>
      <c r="G5" s="2" t="s">
        <v>702</v>
      </c>
      <c r="H5" s="2" t="s">
        <v>703</v>
      </c>
      <c r="I5" s="2" t="s">
        <v>1221</v>
      </c>
      <c r="J5" s="2" t="s">
        <v>710</v>
      </c>
      <c r="K5" s="2" t="s">
        <v>1222</v>
      </c>
      <c r="L5" s="2" t="s">
        <v>711</v>
      </c>
    </row>
    <row r="6" spans="1:12" x14ac:dyDescent="0.2">
      <c r="A6" s="2" t="s">
        <v>62</v>
      </c>
      <c r="B6" s="2" t="s">
        <v>142</v>
      </c>
      <c r="C6" s="12">
        <v>652</v>
      </c>
      <c r="D6" s="12">
        <v>513</v>
      </c>
      <c r="G6" s="12">
        <v>1433</v>
      </c>
      <c r="H6" s="12">
        <v>1173</v>
      </c>
      <c r="I6" s="11">
        <v>22.2</v>
      </c>
      <c r="J6" s="11">
        <v>18.399999999999999</v>
      </c>
      <c r="K6" s="12">
        <v>1231</v>
      </c>
      <c r="L6" s="12">
        <v>1209</v>
      </c>
    </row>
    <row r="7" spans="1:12" x14ac:dyDescent="0.2">
      <c r="A7" s="2" t="s">
        <v>55</v>
      </c>
      <c r="B7" s="2" t="s">
        <v>143</v>
      </c>
      <c r="C7" s="12">
        <v>636</v>
      </c>
      <c r="D7" s="12">
        <v>526</v>
      </c>
    </row>
    <row r="8" spans="1:12" x14ac:dyDescent="0.2">
      <c r="A8" s="2" t="s">
        <v>55</v>
      </c>
      <c r="B8" s="2" t="s">
        <v>144</v>
      </c>
      <c r="C8" s="12">
        <v>1033</v>
      </c>
      <c r="D8" s="12">
        <v>551</v>
      </c>
    </row>
    <row r="9" spans="1:12" x14ac:dyDescent="0.2">
      <c r="A9" s="2" t="s">
        <v>55</v>
      </c>
      <c r="B9" s="2" t="s">
        <v>145</v>
      </c>
      <c r="C9" s="12">
        <v>753</v>
      </c>
      <c r="D9" s="12">
        <v>556</v>
      </c>
    </row>
    <row r="10" spans="1:12" x14ac:dyDescent="0.2">
      <c r="A10" s="2" t="s">
        <v>55</v>
      </c>
      <c r="B10" s="2" t="s">
        <v>146</v>
      </c>
      <c r="C10" s="12">
        <v>809</v>
      </c>
      <c r="D10" s="12">
        <v>569</v>
      </c>
    </row>
    <row r="11" spans="1:12" x14ac:dyDescent="0.2">
      <c r="A11" s="2" t="s">
        <v>55</v>
      </c>
      <c r="B11" s="2" t="s">
        <v>147</v>
      </c>
      <c r="C11" s="12">
        <v>548</v>
      </c>
      <c r="D11" s="12">
        <v>579</v>
      </c>
    </row>
    <row r="12" spans="1:12" x14ac:dyDescent="0.2">
      <c r="A12" s="2" t="s">
        <v>55</v>
      </c>
      <c r="B12" s="2" t="s">
        <v>148</v>
      </c>
      <c r="C12" s="12">
        <v>358</v>
      </c>
      <c r="D12" s="12">
        <v>586</v>
      </c>
    </row>
    <row r="13" spans="1:12" x14ac:dyDescent="0.2">
      <c r="A13" s="2" t="s">
        <v>55</v>
      </c>
      <c r="B13" s="2" t="s">
        <v>149</v>
      </c>
      <c r="C13" s="12">
        <v>393</v>
      </c>
      <c r="D13" s="12">
        <v>601</v>
      </c>
    </row>
    <row r="14" spans="1:12" x14ac:dyDescent="0.2">
      <c r="A14" s="2" t="s">
        <v>55</v>
      </c>
      <c r="B14" s="2" t="s">
        <v>150</v>
      </c>
      <c r="C14" s="12">
        <v>438</v>
      </c>
      <c r="D14" s="12">
        <v>613</v>
      </c>
    </row>
    <row r="15" spans="1:12" x14ac:dyDescent="0.2">
      <c r="A15" s="2" t="s">
        <v>55</v>
      </c>
      <c r="B15" s="2" t="s">
        <v>151</v>
      </c>
      <c r="C15" s="12">
        <v>484</v>
      </c>
      <c r="D15" s="12">
        <v>620</v>
      </c>
    </row>
    <row r="16" spans="1:12" x14ac:dyDescent="0.2">
      <c r="A16" s="2" t="s">
        <v>55</v>
      </c>
      <c r="B16" s="2" t="s">
        <v>152</v>
      </c>
      <c r="C16" s="12">
        <v>474</v>
      </c>
      <c r="D16" s="12">
        <v>608</v>
      </c>
    </row>
    <row r="17" spans="1:4" x14ac:dyDescent="0.2">
      <c r="A17" s="2" t="s">
        <v>55</v>
      </c>
      <c r="B17" s="2" t="s">
        <v>153</v>
      </c>
      <c r="C17" s="12">
        <v>624</v>
      </c>
      <c r="D17" s="12">
        <v>600</v>
      </c>
    </row>
    <row r="18" spans="1:4" x14ac:dyDescent="0.2">
      <c r="A18" s="2" t="s">
        <v>75</v>
      </c>
      <c r="B18" s="2" t="s">
        <v>142</v>
      </c>
      <c r="C18" s="12">
        <v>699</v>
      </c>
      <c r="D18" s="12">
        <v>604</v>
      </c>
    </row>
    <row r="19" spans="1:4" x14ac:dyDescent="0.2">
      <c r="A19" s="2" t="s">
        <v>55</v>
      </c>
      <c r="B19" s="2" t="s">
        <v>143</v>
      </c>
      <c r="C19" s="12">
        <v>840</v>
      </c>
      <c r="D19" s="12">
        <v>621</v>
      </c>
    </row>
    <row r="20" spans="1:4" x14ac:dyDescent="0.2">
      <c r="A20" s="2" t="s">
        <v>55</v>
      </c>
      <c r="B20" s="2" t="s">
        <v>144</v>
      </c>
      <c r="C20" s="12">
        <v>939</v>
      </c>
      <c r="D20" s="12">
        <v>613</v>
      </c>
    </row>
    <row r="21" spans="1:4" x14ac:dyDescent="0.2">
      <c r="A21" s="2" t="s">
        <v>55</v>
      </c>
      <c r="B21" s="2" t="s">
        <v>145</v>
      </c>
      <c r="C21" s="12">
        <v>1027</v>
      </c>
      <c r="D21" s="12">
        <v>636</v>
      </c>
    </row>
    <row r="22" spans="1:4" x14ac:dyDescent="0.2">
      <c r="A22" s="2" t="s">
        <v>55</v>
      </c>
      <c r="B22" s="2" t="s">
        <v>146</v>
      </c>
      <c r="C22" s="12">
        <v>828</v>
      </c>
      <c r="D22" s="12">
        <v>638</v>
      </c>
    </row>
    <row r="23" spans="1:4" x14ac:dyDescent="0.2">
      <c r="A23" s="2" t="s">
        <v>55</v>
      </c>
      <c r="B23" s="2" t="s">
        <v>147</v>
      </c>
      <c r="C23" s="12">
        <v>736</v>
      </c>
      <c r="D23" s="12">
        <v>653</v>
      </c>
    </row>
    <row r="24" spans="1:4" x14ac:dyDescent="0.2">
      <c r="A24" s="2" t="s">
        <v>55</v>
      </c>
      <c r="B24" s="2" t="s">
        <v>148</v>
      </c>
      <c r="C24" s="12">
        <v>595</v>
      </c>
      <c r="D24" s="12">
        <v>673</v>
      </c>
    </row>
    <row r="25" spans="1:4" x14ac:dyDescent="0.2">
      <c r="A25" s="2" t="s">
        <v>55</v>
      </c>
      <c r="B25" s="2" t="s">
        <v>149</v>
      </c>
      <c r="C25" s="12">
        <v>559</v>
      </c>
      <c r="D25" s="12">
        <v>687</v>
      </c>
    </row>
    <row r="26" spans="1:4" x14ac:dyDescent="0.2">
      <c r="A26" s="2" t="s">
        <v>55</v>
      </c>
      <c r="B26" s="2" t="s">
        <v>150</v>
      </c>
      <c r="C26" s="12">
        <v>520</v>
      </c>
      <c r="D26" s="12">
        <v>694</v>
      </c>
    </row>
    <row r="27" spans="1:4" x14ac:dyDescent="0.2">
      <c r="A27" s="2" t="s">
        <v>55</v>
      </c>
      <c r="B27" s="2" t="s">
        <v>151</v>
      </c>
      <c r="C27" s="12">
        <v>611</v>
      </c>
      <c r="D27" s="12">
        <v>704</v>
      </c>
    </row>
    <row r="28" spans="1:4" x14ac:dyDescent="0.2">
      <c r="A28" s="2" t="s">
        <v>55</v>
      </c>
      <c r="B28" s="2" t="s">
        <v>152</v>
      </c>
      <c r="C28" s="12">
        <v>644</v>
      </c>
      <c r="D28" s="12">
        <v>718</v>
      </c>
    </row>
    <row r="29" spans="1:4" x14ac:dyDescent="0.2">
      <c r="A29" s="2" t="s">
        <v>55</v>
      </c>
      <c r="B29" s="2" t="s">
        <v>153</v>
      </c>
      <c r="C29" s="12">
        <v>783</v>
      </c>
      <c r="D29" s="12">
        <v>732</v>
      </c>
    </row>
    <row r="30" spans="1:4" x14ac:dyDescent="0.2">
      <c r="A30" s="2" t="s">
        <v>76</v>
      </c>
      <c r="B30" s="2" t="s">
        <v>142</v>
      </c>
      <c r="C30" s="12">
        <v>691</v>
      </c>
      <c r="D30" s="12">
        <v>731</v>
      </c>
    </row>
    <row r="31" spans="1:4" x14ac:dyDescent="0.2">
      <c r="A31" s="2" t="s">
        <v>55</v>
      </c>
      <c r="B31" s="2" t="s">
        <v>143</v>
      </c>
      <c r="C31" s="12">
        <v>721</v>
      </c>
      <c r="D31" s="12">
        <v>721</v>
      </c>
    </row>
    <row r="32" spans="1:4" x14ac:dyDescent="0.2">
      <c r="A32" s="2" t="s">
        <v>55</v>
      </c>
      <c r="B32" s="2" t="s">
        <v>144</v>
      </c>
      <c r="C32" s="12">
        <v>755</v>
      </c>
      <c r="D32" s="12">
        <v>706</v>
      </c>
    </row>
    <row r="33" spans="1:4" x14ac:dyDescent="0.2">
      <c r="A33" s="2" t="s">
        <v>55</v>
      </c>
      <c r="B33" s="2" t="s">
        <v>145</v>
      </c>
      <c r="C33" s="12">
        <v>828</v>
      </c>
      <c r="D33" s="12">
        <v>689</v>
      </c>
    </row>
    <row r="34" spans="1:4" x14ac:dyDescent="0.2">
      <c r="A34" s="2" t="s">
        <v>55</v>
      </c>
      <c r="B34" s="2" t="s">
        <v>146</v>
      </c>
      <c r="C34" s="12">
        <v>882</v>
      </c>
      <c r="D34" s="12">
        <v>694</v>
      </c>
    </row>
    <row r="35" spans="1:4" x14ac:dyDescent="0.2">
      <c r="A35" s="2" t="s">
        <v>55</v>
      </c>
      <c r="B35" s="2" t="s">
        <v>147</v>
      </c>
      <c r="C35" s="12">
        <v>824</v>
      </c>
      <c r="D35" s="12">
        <v>701</v>
      </c>
    </row>
    <row r="36" spans="1:4" x14ac:dyDescent="0.2">
      <c r="A36" s="2" t="s">
        <v>55</v>
      </c>
      <c r="B36" s="2" t="s">
        <v>148</v>
      </c>
      <c r="C36" s="12">
        <v>649</v>
      </c>
      <c r="D36" s="12">
        <v>706</v>
      </c>
    </row>
    <row r="37" spans="1:4" x14ac:dyDescent="0.2">
      <c r="A37" s="2" t="s">
        <v>55</v>
      </c>
      <c r="B37" s="2" t="s">
        <v>149</v>
      </c>
      <c r="C37" s="12">
        <v>594</v>
      </c>
      <c r="D37" s="12">
        <v>709</v>
      </c>
    </row>
    <row r="38" spans="1:4" x14ac:dyDescent="0.2">
      <c r="A38" s="2" t="s">
        <v>55</v>
      </c>
      <c r="B38" s="2" t="s">
        <v>150</v>
      </c>
      <c r="C38" s="12">
        <v>663</v>
      </c>
      <c r="D38" s="12">
        <v>720</v>
      </c>
    </row>
    <row r="39" spans="1:4" x14ac:dyDescent="0.2">
      <c r="A39" s="2" t="s">
        <v>55</v>
      </c>
      <c r="B39" s="2" t="s">
        <v>151</v>
      </c>
      <c r="C39" s="12">
        <v>617</v>
      </c>
      <c r="D39" s="12">
        <v>721</v>
      </c>
    </row>
    <row r="40" spans="1:4" x14ac:dyDescent="0.2">
      <c r="A40" s="2" t="s">
        <v>55</v>
      </c>
      <c r="B40" s="2" t="s">
        <v>152</v>
      </c>
      <c r="C40" s="12">
        <v>715</v>
      </c>
      <c r="D40" s="12">
        <v>727</v>
      </c>
    </row>
    <row r="41" spans="1:4" x14ac:dyDescent="0.2">
      <c r="A41" s="2" t="s">
        <v>55</v>
      </c>
      <c r="B41" s="2" t="s">
        <v>153</v>
      </c>
      <c r="C41" s="12">
        <v>744</v>
      </c>
      <c r="D41" s="12">
        <v>724</v>
      </c>
    </row>
    <row r="42" spans="1:4" x14ac:dyDescent="0.2">
      <c r="A42" s="2" t="s">
        <v>77</v>
      </c>
      <c r="B42" s="2" t="s">
        <v>142</v>
      </c>
      <c r="C42" s="12">
        <v>711</v>
      </c>
      <c r="D42" s="12">
        <v>725</v>
      </c>
    </row>
    <row r="43" spans="1:4" x14ac:dyDescent="0.2">
      <c r="A43" s="2" t="s">
        <v>55</v>
      </c>
      <c r="B43" s="2" t="s">
        <v>143</v>
      </c>
      <c r="C43" s="12">
        <v>745</v>
      </c>
      <c r="D43" s="12">
        <v>727</v>
      </c>
    </row>
    <row r="44" spans="1:4" x14ac:dyDescent="0.2">
      <c r="A44" s="2" t="s">
        <v>55</v>
      </c>
      <c r="B44" s="2" t="s">
        <v>144</v>
      </c>
      <c r="C44" s="12">
        <v>843</v>
      </c>
      <c r="D44" s="12">
        <v>735</v>
      </c>
    </row>
    <row r="45" spans="1:4" x14ac:dyDescent="0.2">
      <c r="A45" s="2" t="s">
        <v>55</v>
      </c>
      <c r="B45" s="2" t="s">
        <v>145</v>
      </c>
      <c r="C45" s="12">
        <v>874</v>
      </c>
      <c r="D45" s="12">
        <v>739</v>
      </c>
    </row>
    <row r="46" spans="1:4" x14ac:dyDescent="0.2">
      <c r="A46" s="2" t="s">
        <v>55</v>
      </c>
      <c r="B46" s="2" t="s">
        <v>146</v>
      </c>
      <c r="C46" s="12">
        <v>894</v>
      </c>
      <c r="D46" s="12">
        <v>739</v>
      </c>
    </row>
    <row r="47" spans="1:4" x14ac:dyDescent="0.2">
      <c r="A47" s="2" t="s">
        <v>55</v>
      </c>
      <c r="B47" s="2" t="s">
        <v>147</v>
      </c>
      <c r="C47" s="12">
        <v>802</v>
      </c>
      <c r="D47" s="12">
        <v>738</v>
      </c>
    </row>
    <row r="48" spans="1:4" x14ac:dyDescent="0.2">
      <c r="A48" s="2" t="s">
        <v>55</v>
      </c>
      <c r="B48" s="2" t="s">
        <v>148</v>
      </c>
      <c r="C48" s="12">
        <v>570</v>
      </c>
      <c r="D48" s="12">
        <v>731</v>
      </c>
    </row>
    <row r="49" spans="1:4" x14ac:dyDescent="0.2">
      <c r="A49" s="2" t="s">
        <v>55</v>
      </c>
      <c r="B49" s="2" t="s">
        <v>149</v>
      </c>
      <c r="C49" s="12">
        <v>561</v>
      </c>
      <c r="D49" s="12">
        <v>728</v>
      </c>
    </row>
    <row r="50" spans="1:4" x14ac:dyDescent="0.2">
      <c r="A50" s="2" t="s">
        <v>55</v>
      </c>
      <c r="B50" s="2" t="s">
        <v>150</v>
      </c>
      <c r="C50" s="12">
        <v>623</v>
      </c>
      <c r="D50" s="12">
        <v>725</v>
      </c>
    </row>
    <row r="51" spans="1:4" x14ac:dyDescent="0.2">
      <c r="A51" s="2" t="s">
        <v>55</v>
      </c>
      <c r="B51" s="2" t="s">
        <v>151</v>
      </c>
      <c r="C51" s="12">
        <v>635</v>
      </c>
      <c r="D51" s="12">
        <v>726</v>
      </c>
    </row>
    <row r="52" spans="1:4" x14ac:dyDescent="0.2">
      <c r="A52" s="2" t="s">
        <v>55</v>
      </c>
      <c r="B52" s="2" t="s">
        <v>152</v>
      </c>
      <c r="C52" s="12">
        <v>590</v>
      </c>
      <c r="D52" s="12">
        <v>716</v>
      </c>
    </row>
    <row r="53" spans="1:4" x14ac:dyDescent="0.2">
      <c r="A53" s="2" t="s">
        <v>55</v>
      </c>
      <c r="B53" s="2" t="s">
        <v>153</v>
      </c>
      <c r="C53" s="12">
        <v>675</v>
      </c>
      <c r="D53" s="12">
        <v>710</v>
      </c>
    </row>
    <row r="54" spans="1:4" x14ac:dyDescent="0.2">
      <c r="A54" s="2" t="s">
        <v>78</v>
      </c>
      <c r="B54" s="2" t="s">
        <v>142</v>
      </c>
      <c r="C54" s="12">
        <v>645</v>
      </c>
      <c r="D54" s="12">
        <v>705</v>
      </c>
    </row>
    <row r="55" spans="1:4" x14ac:dyDescent="0.2">
      <c r="A55" s="2" t="s">
        <v>55</v>
      </c>
      <c r="B55" s="2" t="s">
        <v>143</v>
      </c>
      <c r="C55" s="12">
        <v>871</v>
      </c>
      <c r="D55" s="12">
        <v>715</v>
      </c>
    </row>
    <row r="56" spans="1:4" x14ac:dyDescent="0.2">
      <c r="A56" s="2" t="s">
        <v>55</v>
      </c>
      <c r="B56" s="2" t="s">
        <v>144</v>
      </c>
      <c r="C56" s="12">
        <v>1039</v>
      </c>
      <c r="D56" s="12">
        <v>732</v>
      </c>
    </row>
    <row r="57" spans="1:4" x14ac:dyDescent="0.2">
      <c r="A57" s="2" t="s">
        <v>55</v>
      </c>
      <c r="B57" s="2" t="s">
        <v>145</v>
      </c>
      <c r="C57" s="12">
        <v>992</v>
      </c>
      <c r="D57" s="12">
        <v>741</v>
      </c>
    </row>
    <row r="58" spans="1:4" x14ac:dyDescent="0.2">
      <c r="A58" s="2" t="s">
        <v>55</v>
      </c>
      <c r="B58" s="2" t="s">
        <v>146</v>
      </c>
      <c r="C58" s="12">
        <v>1045</v>
      </c>
      <c r="D58" s="12">
        <v>754</v>
      </c>
    </row>
    <row r="59" spans="1:4" x14ac:dyDescent="0.2">
      <c r="A59" s="2" t="s">
        <v>55</v>
      </c>
      <c r="B59" s="2" t="s">
        <v>147</v>
      </c>
      <c r="C59" s="12">
        <v>949</v>
      </c>
      <c r="D59" s="12">
        <v>766</v>
      </c>
    </row>
    <row r="60" spans="1:4" x14ac:dyDescent="0.2">
      <c r="A60" s="2" t="s">
        <v>55</v>
      </c>
      <c r="B60" s="2" t="s">
        <v>148</v>
      </c>
      <c r="C60" s="12">
        <v>754</v>
      </c>
      <c r="D60" s="12">
        <v>782</v>
      </c>
    </row>
    <row r="61" spans="1:4" x14ac:dyDescent="0.2">
      <c r="A61" s="2" t="s">
        <v>55</v>
      </c>
      <c r="B61" s="2" t="s">
        <v>149</v>
      </c>
      <c r="C61" s="12">
        <v>691</v>
      </c>
      <c r="D61" s="12">
        <v>792</v>
      </c>
    </row>
    <row r="62" spans="1:4" x14ac:dyDescent="0.2">
      <c r="A62" s="2" t="s">
        <v>55</v>
      </c>
      <c r="B62" s="2" t="s">
        <v>150</v>
      </c>
      <c r="C62" s="12">
        <v>759</v>
      </c>
      <c r="D62" s="12">
        <v>804</v>
      </c>
    </row>
    <row r="63" spans="1:4" x14ac:dyDescent="0.2">
      <c r="A63" s="2" t="s">
        <v>55</v>
      </c>
      <c r="B63" s="2" t="s">
        <v>151</v>
      </c>
      <c r="C63" s="12">
        <v>885</v>
      </c>
      <c r="D63" s="12">
        <v>825</v>
      </c>
    </row>
    <row r="64" spans="1:4" x14ac:dyDescent="0.2">
      <c r="A64" s="2" t="s">
        <v>55</v>
      </c>
      <c r="B64" s="2" t="s">
        <v>152</v>
      </c>
      <c r="C64" s="12">
        <v>959</v>
      </c>
      <c r="D64" s="12">
        <v>855</v>
      </c>
    </row>
    <row r="65" spans="1:4" x14ac:dyDescent="0.2">
      <c r="A65" s="2" t="s">
        <v>55</v>
      </c>
      <c r="B65" s="2" t="s">
        <v>153</v>
      </c>
      <c r="C65" s="12">
        <v>1129</v>
      </c>
      <c r="D65" s="12">
        <v>893</v>
      </c>
    </row>
    <row r="66" spans="1:4" x14ac:dyDescent="0.2">
      <c r="A66" s="2" t="s">
        <v>79</v>
      </c>
      <c r="B66" s="2" t="s">
        <v>142</v>
      </c>
      <c r="C66" s="12">
        <v>980</v>
      </c>
      <c r="D66" s="12">
        <v>921</v>
      </c>
    </row>
    <row r="67" spans="1:4" x14ac:dyDescent="0.2">
      <c r="A67" s="2" t="s">
        <v>55</v>
      </c>
      <c r="B67" s="2" t="s">
        <v>143</v>
      </c>
      <c r="C67" s="12">
        <v>983</v>
      </c>
      <c r="D67" s="12">
        <v>931</v>
      </c>
    </row>
    <row r="68" spans="1:4" x14ac:dyDescent="0.2">
      <c r="A68" s="2" t="s">
        <v>55</v>
      </c>
      <c r="B68" s="2" t="s">
        <v>144</v>
      </c>
      <c r="C68" s="12">
        <v>986</v>
      </c>
      <c r="D68" s="12">
        <v>926</v>
      </c>
    </row>
    <row r="69" spans="1:4" x14ac:dyDescent="0.2">
      <c r="A69" s="2" t="s">
        <v>55</v>
      </c>
      <c r="B69" s="2" t="s">
        <v>145</v>
      </c>
      <c r="C69" s="12">
        <v>997</v>
      </c>
      <c r="D69" s="12">
        <v>926</v>
      </c>
    </row>
    <row r="70" spans="1:4" x14ac:dyDescent="0.2">
      <c r="A70" s="2" t="s">
        <v>55</v>
      </c>
      <c r="B70" s="2" t="s">
        <v>146</v>
      </c>
      <c r="C70" s="12">
        <v>990</v>
      </c>
      <c r="D70" s="12">
        <v>922</v>
      </c>
    </row>
    <row r="71" spans="1:4" x14ac:dyDescent="0.2">
      <c r="A71" s="2" t="s">
        <v>55</v>
      </c>
      <c r="B71" s="2" t="s">
        <v>147</v>
      </c>
      <c r="C71" s="12">
        <v>1008</v>
      </c>
      <c r="D71" s="12">
        <v>927</v>
      </c>
    </row>
    <row r="72" spans="1:4" x14ac:dyDescent="0.2">
      <c r="A72" s="2" t="s">
        <v>55</v>
      </c>
      <c r="B72" s="2" t="s">
        <v>148</v>
      </c>
      <c r="C72" s="12">
        <v>759</v>
      </c>
      <c r="D72" s="12">
        <v>927</v>
      </c>
    </row>
    <row r="73" spans="1:4" x14ac:dyDescent="0.2">
      <c r="A73" s="2" t="s">
        <v>55</v>
      </c>
      <c r="B73" s="2" t="s">
        <v>149</v>
      </c>
      <c r="C73" s="12">
        <v>718</v>
      </c>
      <c r="D73" s="12">
        <v>930</v>
      </c>
    </row>
    <row r="74" spans="1:4" x14ac:dyDescent="0.2">
      <c r="A74" s="2" t="s">
        <v>55</v>
      </c>
      <c r="B74" s="2" t="s">
        <v>150</v>
      </c>
      <c r="C74" s="12">
        <v>753</v>
      </c>
      <c r="D74" s="12">
        <v>929</v>
      </c>
    </row>
    <row r="75" spans="1:4" x14ac:dyDescent="0.2">
      <c r="A75" s="2" t="s">
        <v>55</v>
      </c>
      <c r="B75" s="2" t="s">
        <v>151</v>
      </c>
      <c r="C75" s="12">
        <v>777</v>
      </c>
      <c r="D75" s="12">
        <v>920</v>
      </c>
    </row>
    <row r="76" spans="1:4" x14ac:dyDescent="0.2">
      <c r="A76" s="2" t="s">
        <v>55</v>
      </c>
      <c r="B76" s="2" t="s">
        <v>152</v>
      </c>
      <c r="C76" s="12">
        <v>817</v>
      </c>
      <c r="D76" s="12">
        <v>908</v>
      </c>
    </row>
    <row r="77" spans="1:4" x14ac:dyDescent="0.2">
      <c r="A77" s="2" t="s">
        <v>55</v>
      </c>
      <c r="B77" s="2" t="s">
        <v>153</v>
      </c>
      <c r="C77" s="12">
        <v>797</v>
      </c>
      <c r="D77" s="12">
        <v>880</v>
      </c>
    </row>
    <row r="78" spans="1:4" x14ac:dyDescent="0.2">
      <c r="A78" s="2" t="s">
        <v>80</v>
      </c>
      <c r="B78" s="2" t="s">
        <v>142</v>
      </c>
      <c r="C78" s="12">
        <v>859</v>
      </c>
      <c r="D78" s="12">
        <v>870</v>
      </c>
    </row>
    <row r="79" spans="1:4" x14ac:dyDescent="0.2">
      <c r="A79" s="2" t="s">
        <v>55</v>
      </c>
      <c r="B79" s="2" t="s">
        <v>143</v>
      </c>
      <c r="C79" s="12">
        <v>1083</v>
      </c>
      <c r="D79" s="12">
        <v>879</v>
      </c>
    </row>
    <row r="80" spans="1:4" x14ac:dyDescent="0.2">
      <c r="A80" s="2" t="s">
        <v>55</v>
      </c>
      <c r="B80" s="2" t="s">
        <v>144</v>
      </c>
      <c r="C80" s="12">
        <v>1114</v>
      </c>
      <c r="D80" s="12">
        <v>889</v>
      </c>
    </row>
    <row r="81" spans="1:4" x14ac:dyDescent="0.2">
      <c r="A81" s="2" t="s">
        <v>55</v>
      </c>
      <c r="B81" s="2" t="s">
        <v>145</v>
      </c>
      <c r="C81" s="12">
        <v>1143</v>
      </c>
      <c r="D81" s="12">
        <v>902</v>
      </c>
    </row>
    <row r="82" spans="1:4" x14ac:dyDescent="0.2">
      <c r="A82" s="2" t="s">
        <v>55</v>
      </c>
      <c r="B82" s="2" t="s">
        <v>146</v>
      </c>
      <c r="C82" s="12">
        <v>1164</v>
      </c>
      <c r="D82" s="12">
        <v>916</v>
      </c>
    </row>
    <row r="83" spans="1:4" x14ac:dyDescent="0.2">
      <c r="A83" s="2" t="s">
        <v>55</v>
      </c>
      <c r="B83" s="2" t="s">
        <v>147</v>
      </c>
      <c r="C83" s="12">
        <v>1145</v>
      </c>
      <c r="D83" s="12">
        <v>927</v>
      </c>
    </row>
    <row r="84" spans="1:4" x14ac:dyDescent="0.2">
      <c r="A84" s="2" t="s">
        <v>55</v>
      </c>
      <c r="B84" s="2" t="s">
        <v>148</v>
      </c>
      <c r="C84" s="12">
        <v>1080</v>
      </c>
      <c r="D84" s="12">
        <v>954</v>
      </c>
    </row>
    <row r="85" spans="1:4" x14ac:dyDescent="0.2">
      <c r="A85" s="2" t="s">
        <v>55</v>
      </c>
      <c r="B85" s="2" t="s">
        <v>149</v>
      </c>
      <c r="C85" s="12">
        <v>946</v>
      </c>
      <c r="D85" s="12">
        <v>973</v>
      </c>
    </row>
    <row r="86" spans="1:4" x14ac:dyDescent="0.2">
      <c r="A86" s="2" t="s">
        <v>55</v>
      </c>
      <c r="B86" s="2" t="s">
        <v>150</v>
      </c>
      <c r="C86" s="12">
        <v>1021</v>
      </c>
      <c r="D86" s="12">
        <v>996</v>
      </c>
    </row>
    <row r="87" spans="1:4" x14ac:dyDescent="0.2">
      <c r="A87" s="2" t="s">
        <v>55</v>
      </c>
      <c r="B87" s="2" t="s">
        <v>151</v>
      </c>
      <c r="C87" s="12">
        <v>1080</v>
      </c>
      <c r="D87" s="12">
        <v>1021</v>
      </c>
    </row>
    <row r="88" spans="1:4" x14ac:dyDescent="0.2">
      <c r="A88" s="2" t="s">
        <v>55</v>
      </c>
      <c r="B88" s="2" t="s">
        <v>152</v>
      </c>
      <c r="C88" s="12">
        <v>1103</v>
      </c>
      <c r="D88" s="12">
        <v>1045</v>
      </c>
    </row>
    <row r="89" spans="1:4" x14ac:dyDescent="0.2">
      <c r="A89" s="2" t="s">
        <v>55</v>
      </c>
      <c r="B89" s="2" t="s">
        <v>153</v>
      </c>
      <c r="C89" s="12">
        <v>1157</v>
      </c>
      <c r="D89" s="12">
        <v>1075</v>
      </c>
    </row>
    <row r="90" spans="1:4" x14ac:dyDescent="0.2">
      <c r="A90" s="2" t="s">
        <v>81</v>
      </c>
      <c r="B90" s="2" t="s">
        <v>142</v>
      </c>
      <c r="C90" s="12">
        <v>1173</v>
      </c>
      <c r="D90" s="12">
        <v>1101</v>
      </c>
    </row>
    <row r="91" spans="1:4" x14ac:dyDescent="0.2">
      <c r="A91" s="2" t="s">
        <v>55</v>
      </c>
      <c r="B91" s="2" t="s">
        <v>143</v>
      </c>
      <c r="C91" s="12">
        <v>1171</v>
      </c>
      <c r="D91" s="12">
        <v>1108</v>
      </c>
    </row>
    <row r="92" spans="1:4" x14ac:dyDescent="0.2">
      <c r="A92" s="2" t="s">
        <v>55</v>
      </c>
      <c r="B92" s="2" t="s">
        <v>144</v>
      </c>
      <c r="C92" s="12">
        <v>1195</v>
      </c>
      <c r="D92" s="12">
        <v>1115</v>
      </c>
    </row>
    <row r="93" spans="1:4" x14ac:dyDescent="0.2">
      <c r="A93" s="2" t="s">
        <v>55</v>
      </c>
      <c r="B93" s="2" t="s">
        <v>145</v>
      </c>
      <c r="C93" s="12">
        <v>1129</v>
      </c>
      <c r="D93" s="12">
        <v>1114</v>
      </c>
    </row>
    <row r="94" spans="1:4" x14ac:dyDescent="0.2">
      <c r="A94" s="2" t="s">
        <v>55</v>
      </c>
      <c r="B94" s="2" t="s">
        <v>146</v>
      </c>
      <c r="C94" s="12">
        <v>1189</v>
      </c>
      <c r="D94" s="12">
        <v>1116</v>
      </c>
    </row>
    <row r="95" spans="1:4" x14ac:dyDescent="0.2">
      <c r="A95" s="2" t="s">
        <v>55</v>
      </c>
      <c r="B95" s="2" t="s">
        <v>147</v>
      </c>
      <c r="C95" s="12">
        <v>1204</v>
      </c>
      <c r="D95" s="12">
        <v>1121</v>
      </c>
    </row>
    <row r="96" spans="1:4" x14ac:dyDescent="0.2">
      <c r="A96" s="2" t="s">
        <v>55</v>
      </c>
      <c r="B96" s="2" t="s">
        <v>148</v>
      </c>
      <c r="C96" s="12">
        <v>1172</v>
      </c>
      <c r="D96" s="12">
        <v>1128</v>
      </c>
    </row>
    <row r="97" spans="1:4" x14ac:dyDescent="0.2">
      <c r="A97" s="2" t="s">
        <v>55</v>
      </c>
      <c r="B97" s="2" t="s">
        <v>149</v>
      </c>
      <c r="C97" s="12">
        <v>1145</v>
      </c>
      <c r="D97" s="12">
        <v>1145</v>
      </c>
    </row>
    <row r="98" spans="1:4" x14ac:dyDescent="0.2">
      <c r="A98" s="2" t="s">
        <v>55</v>
      </c>
      <c r="B98" s="2" t="s">
        <v>150</v>
      </c>
      <c r="C98" s="12">
        <v>1189</v>
      </c>
      <c r="D98" s="12">
        <v>1159</v>
      </c>
    </row>
    <row r="99" spans="1:4" x14ac:dyDescent="0.2">
      <c r="A99" s="2" t="s">
        <v>55</v>
      </c>
      <c r="B99" s="2" t="s">
        <v>151</v>
      </c>
      <c r="C99" s="12">
        <v>1267</v>
      </c>
      <c r="D99" s="12">
        <v>1175</v>
      </c>
    </row>
    <row r="100" spans="1:4" x14ac:dyDescent="0.2">
      <c r="A100" s="2" t="s">
        <v>55</v>
      </c>
      <c r="B100" s="2" t="s">
        <v>152</v>
      </c>
      <c r="C100" s="12">
        <v>1309</v>
      </c>
      <c r="D100" s="12">
        <v>1192</v>
      </c>
    </row>
    <row r="101" spans="1:4" x14ac:dyDescent="0.2">
      <c r="A101" s="2" t="s">
        <v>55</v>
      </c>
      <c r="B101" s="2" t="s">
        <v>153</v>
      </c>
      <c r="C101" s="12">
        <v>1370</v>
      </c>
      <c r="D101" s="12">
        <v>1209</v>
      </c>
    </row>
    <row r="102" spans="1:4" x14ac:dyDescent="0.2">
      <c r="A102" s="2" t="s">
        <v>701</v>
      </c>
      <c r="B102" s="2" t="s">
        <v>142</v>
      </c>
      <c r="C102" s="12">
        <v>1433</v>
      </c>
      <c r="D102" s="12">
        <v>1231</v>
      </c>
    </row>
  </sheetData>
  <mergeCells count="1">
    <mergeCell ref="H1:I1"/>
  </mergeCells>
  <hyperlinks>
    <hyperlink ref="H1:I1" location="Index!A1" display="Regresar al Índice" xr:uid="{A4ED2A80-C07E-4278-A08A-2FFA43767976}"/>
  </hyperlinks>
  <pageMargins left="0.7" right="0.7" top="0.75" bottom="0.75" header="0.3" footer="0.3"/>
  <pageSetup paperSize="9" orientation="portrait" horizontalDpi="300" verticalDpi="300"/>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B0F9F-0566-412D-81BB-A3422CB522B5}">
  <sheetPr codeName="Hoja141"/>
  <dimension ref="A1:L102"/>
  <sheetViews>
    <sheetView workbookViewId="0">
      <selection activeCell="A9" sqref="A9"/>
    </sheetView>
  </sheetViews>
  <sheetFormatPr baseColWidth="10" defaultColWidth="9.140625" defaultRowHeight="12.75" x14ac:dyDescent="0.2"/>
  <cols>
    <col min="1" max="16384" width="9.140625" style="2"/>
  </cols>
  <sheetData>
    <row r="1" spans="1:12" ht="15" x14ac:dyDescent="0.25">
      <c r="A1" t="s">
        <v>1415</v>
      </c>
      <c r="H1" s="568" t="s">
        <v>39</v>
      </c>
      <c r="I1" s="568"/>
    </row>
    <row r="2" spans="1:12" x14ac:dyDescent="0.2">
      <c r="A2" s="2" t="s">
        <v>442</v>
      </c>
    </row>
    <row r="3" spans="1:12" x14ac:dyDescent="0.2">
      <c r="A3" s="2" t="s">
        <v>443</v>
      </c>
    </row>
    <row r="5" spans="1:12" x14ac:dyDescent="0.2">
      <c r="A5" s="2" t="s">
        <v>329</v>
      </c>
      <c r="B5" s="2" t="s">
        <v>385</v>
      </c>
      <c r="C5" s="2" t="s">
        <v>441</v>
      </c>
      <c r="D5" s="2" t="s">
        <v>53</v>
      </c>
      <c r="E5" s="2" t="s">
        <v>386</v>
      </c>
      <c r="H5" s="2" t="s">
        <v>1223</v>
      </c>
      <c r="I5" s="2" t="s">
        <v>712</v>
      </c>
      <c r="J5" s="2" t="s">
        <v>1221</v>
      </c>
      <c r="K5" s="2" t="s">
        <v>710</v>
      </c>
      <c r="L5" s="2" t="s">
        <v>444</v>
      </c>
    </row>
    <row r="6" spans="1:12" x14ac:dyDescent="0.2">
      <c r="A6" s="2" t="s">
        <v>62</v>
      </c>
      <c r="B6" s="2" t="s">
        <v>142</v>
      </c>
      <c r="C6" s="12">
        <v>85880</v>
      </c>
      <c r="D6" s="11">
        <v>7.1</v>
      </c>
      <c r="E6" s="11">
        <v>11.4</v>
      </c>
      <c r="H6" s="12">
        <v>159676</v>
      </c>
      <c r="I6" s="12">
        <v>158562</v>
      </c>
      <c r="J6" s="11">
        <v>-7.5</v>
      </c>
      <c r="K6" s="11">
        <v>-8.6</v>
      </c>
      <c r="L6" s="11">
        <v>-3.3</v>
      </c>
    </row>
    <row r="7" spans="1:12" x14ac:dyDescent="0.2">
      <c r="A7" s="2" t="s">
        <v>55</v>
      </c>
      <c r="B7" s="2" t="s">
        <v>143</v>
      </c>
      <c r="C7" s="12">
        <v>86176</v>
      </c>
      <c r="D7" s="11">
        <v>6.3</v>
      </c>
      <c r="E7" s="11">
        <v>11.1</v>
      </c>
    </row>
    <row r="8" spans="1:12" x14ac:dyDescent="0.2">
      <c r="A8" s="2" t="s">
        <v>55</v>
      </c>
      <c r="B8" s="2" t="s">
        <v>144</v>
      </c>
      <c r="C8" s="12">
        <v>85911</v>
      </c>
      <c r="D8" s="11">
        <v>4.9000000000000004</v>
      </c>
      <c r="E8" s="11">
        <v>10.6</v>
      </c>
    </row>
    <row r="9" spans="1:12" x14ac:dyDescent="0.2">
      <c r="A9" s="2" t="s">
        <v>55</v>
      </c>
      <c r="B9" s="2" t="s">
        <v>145</v>
      </c>
      <c r="C9" s="12">
        <v>85846</v>
      </c>
      <c r="D9" s="11">
        <v>3.7</v>
      </c>
      <c r="E9" s="11">
        <v>10.1</v>
      </c>
    </row>
    <row r="10" spans="1:12" x14ac:dyDescent="0.2">
      <c r="A10" s="2" t="s">
        <v>55</v>
      </c>
      <c r="B10" s="2" t="s">
        <v>146</v>
      </c>
      <c r="C10" s="12">
        <v>86325</v>
      </c>
      <c r="D10" s="11">
        <v>2.8</v>
      </c>
      <c r="E10" s="11">
        <v>9.4</v>
      </c>
    </row>
    <row r="11" spans="1:12" x14ac:dyDescent="0.2">
      <c r="A11" s="2" t="s">
        <v>55</v>
      </c>
      <c r="B11" s="2" t="s">
        <v>147</v>
      </c>
      <c r="C11" s="12">
        <v>86504</v>
      </c>
      <c r="D11" s="11">
        <v>1.6</v>
      </c>
      <c r="E11" s="11">
        <v>8.3000000000000007</v>
      </c>
    </row>
    <row r="12" spans="1:12" x14ac:dyDescent="0.2">
      <c r="A12" s="2" t="s">
        <v>55</v>
      </c>
      <c r="B12" s="2" t="s">
        <v>148</v>
      </c>
      <c r="C12" s="12">
        <v>86893</v>
      </c>
      <c r="D12" s="11">
        <v>0.4</v>
      </c>
      <c r="E12" s="11">
        <v>7</v>
      </c>
    </row>
    <row r="13" spans="1:12" x14ac:dyDescent="0.2">
      <c r="A13" s="2" t="s">
        <v>55</v>
      </c>
      <c r="B13" s="2" t="s">
        <v>149</v>
      </c>
      <c r="C13" s="12">
        <v>88222</v>
      </c>
      <c r="D13" s="11">
        <v>1.7</v>
      </c>
      <c r="E13" s="11">
        <v>5.9</v>
      </c>
    </row>
    <row r="14" spans="1:12" x14ac:dyDescent="0.2">
      <c r="A14" s="2" t="s">
        <v>55</v>
      </c>
      <c r="B14" s="2" t="s">
        <v>150</v>
      </c>
      <c r="C14" s="12">
        <v>89213</v>
      </c>
      <c r="D14" s="11">
        <v>3.4</v>
      </c>
      <c r="E14" s="11">
        <v>5.0999999999999996</v>
      </c>
    </row>
    <row r="15" spans="1:12" x14ac:dyDescent="0.2">
      <c r="A15" s="2" t="s">
        <v>55</v>
      </c>
      <c r="B15" s="2" t="s">
        <v>151</v>
      </c>
      <c r="C15" s="12">
        <v>89283</v>
      </c>
      <c r="D15" s="11">
        <v>3.1</v>
      </c>
      <c r="E15" s="11">
        <v>4.3</v>
      </c>
    </row>
    <row r="16" spans="1:12" x14ac:dyDescent="0.2">
      <c r="A16" s="2" t="s">
        <v>55</v>
      </c>
      <c r="B16" s="2" t="s">
        <v>152</v>
      </c>
      <c r="C16" s="12">
        <v>89142</v>
      </c>
      <c r="D16" s="11">
        <v>3.3</v>
      </c>
      <c r="E16" s="11">
        <v>3.8</v>
      </c>
    </row>
    <row r="17" spans="1:5" x14ac:dyDescent="0.2">
      <c r="A17" s="2" t="s">
        <v>55</v>
      </c>
      <c r="B17" s="2" t="s">
        <v>153</v>
      </c>
      <c r="C17" s="12">
        <v>89353</v>
      </c>
      <c r="D17" s="11">
        <v>4.5999999999999996</v>
      </c>
      <c r="E17" s="11">
        <v>3.6</v>
      </c>
    </row>
    <row r="18" spans="1:5" x14ac:dyDescent="0.2">
      <c r="A18" s="2" t="s">
        <v>75</v>
      </c>
      <c r="B18" s="2" t="s">
        <v>142</v>
      </c>
      <c r="C18" s="12">
        <v>89186</v>
      </c>
      <c r="D18" s="11">
        <v>3.8</v>
      </c>
      <c r="E18" s="11">
        <v>3.3</v>
      </c>
    </row>
    <row r="19" spans="1:5" x14ac:dyDescent="0.2">
      <c r="A19" s="2" t="s">
        <v>55</v>
      </c>
      <c r="B19" s="2" t="s">
        <v>143</v>
      </c>
      <c r="C19" s="12">
        <v>89732</v>
      </c>
      <c r="D19" s="11">
        <v>4.0999999999999996</v>
      </c>
      <c r="E19" s="11">
        <v>3.1</v>
      </c>
    </row>
    <row r="20" spans="1:5" x14ac:dyDescent="0.2">
      <c r="A20" s="2" t="s">
        <v>55</v>
      </c>
      <c r="B20" s="2" t="s">
        <v>144</v>
      </c>
      <c r="C20" s="12">
        <v>90608</v>
      </c>
      <c r="D20" s="11">
        <v>5.5</v>
      </c>
      <c r="E20" s="11">
        <v>3.2</v>
      </c>
    </row>
    <row r="21" spans="1:5" x14ac:dyDescent="0.2">
      <c r="A21" s="2" t="s">
        <v>55</v>
      </c>
      <c r="B21" s="2" t="s">
        <v>145</v>
      </c>
      <c r="C21" s="12">
        <v>92414</v>
      </c>
      <c r="D21" s="11">
        <v>7.7</v>
      </c>
      <c r="E21" s="11">
        <v>3.5</v>
      </c>
    </row>
    <row r="22" spans="1:5" x14ac:dyDescent="0.2">
      <c r="A22" s="2" t="s">
        <v>55</v>
      </c>
      <c r="B22" s="2" t="s">
        <v>146</v>
      </c>
      <c r="C22" s="12">
        <v>93450</v>
      </c>
      <c r="D22" s="11">
        <v>8.3000000000000007</v>
      </c>
      <c r="E22" s="11">
        <v>3.9</v>
      </c>
    </row>
    <row r="23" spans="1:5" x14ac:dyDescent="0.2">
      <c r="A23" s="2" t="s">
        <v>55</v>
      </c>
      <c r="B23" s="2" t="s">
        <v>147</v>
      </c>
      <c r="C23" s="12">
        <v>94163</v>
      </c>
      <c r="D23" s="11">
        <v>8.9</v>
      </c>
      <c r="E23" s="11">
        <v>4.5999999999999996</v>
      </c>
    </row>
    <row r="24" spans="1:5" x14ac:dyDescent="0.2">
      <c r="A24" s="2" t="s">
        <v>55</v>
      </c>
      <c r="B24" s="2" t="s">
        <v>148</v>
      </c>
      <c r="C24" s="12">
        <v>94807</v>
      </c>
      <c r="D24" s="11">
        <v>9.1</v>
      </c>
      <c r="E24" s="11">
        <v>5.3</v>
      </c>
    </row>
    <row r="25" spans="1:5" x14ac:dyDescent="0.2">
      <c r="A25" s="2" t="s">
        <v>55</v>
      </c>
      <c r="B25" s="2" t="s">
        <v>149</v>
      </c>
      <c r="C25" s="12">
        <v>94879</v>
      </c>
      <c r="D25" s="11">
        <v>7.5</v>
      </c>
      <c r="E25" s="11">
        <v>5.8</v>
      </c>
    </row>
    <row r="26" spans="1:5" x14ac:dyDescent="0.2">
      <c r="A26" s="2" t="s">
        <v>55</v>
      </c>
      <c r="B26" s="2" t="s">
        <v>150</v>
      </c>
      <c r="C26" s="12">
        <v>95388</v>
      </c>
      <c r="D26" s="11">
        <v>6.9</v>
      </c>
      <c r="E26" s="11">
        <v>6.1</v>
      </c>
    </row>
    <row r="27" spans="1:5" x14ac:dyDescent="0.2">
      <c r="A27" s="2" t="s">
        <v>55</v>
      </c>
      <c r="B27" s="2" t="s">
        <v>151</v>
      </c>
      <c r="C27" s="12">
        <v>96553</v>
      </c>
      <c r="D27" s="11">
        <v>8.1</v>
      </c>
      <c r="E27" s="11">
        <v>6.5</v>
      </c>
    </row>
    <row r="28" spans="1:5" x14ac:dyDescent="0.2">
      <c r="A28" s="2" t="s">
        <v>55</v>
      </c>
      <c r="B28" s="2" t="s">
        <v>152</v>
      </c>
      <c r="C28" s="12">
        <v>96823</v>
      </c>
      <c r="D28" s="11">
        <v>8.6</v>
      </c>
      <c r="E28" s="11">
        <v>6.9</v>
      </c>
    </row>
    <row r="29" spans="1:5" x14ac:dyDescent="0.2">
      <c r="A29" s="2" t="s">
        <v>55</v>
      </c>
      <c r="B29" s="2" t="s">
        <v>153</v>
      </c>
      <c r="C29" s="12">
        <v>98487</v>
      </c>
      <c r="D29" s="11">
        <v>10.199999999999999</v>
      </c>
      <c r="E29" s="11">
        <v>7.4</v>
      </c>
    </row>
    <row r="30" spans="1:5" x14ac:dyDescent="0.2">
      <c r="A30" s="2" t="s">
        <v>76</v>
      </c>
      <c r="B30" s="2" t="s">
        <v>142</v>
      </c>
      <c r="C30" s="12">
        <v>99518</v>
      </c>
      <c r="D30" s="11">
        <v>11.6</v>
      </c>
      <c r="E30" s="11">
        <v>8</v>
      </c>
    </row>
    <row r="31" spans="1:5" x14ac:dyDescent="0.2">
      <c r="A31" s="2" t="s">
        <v>55</v>
      </c>
      <c r="B31" s="2" t="s">
        <v>143</v>
      </c>
      <c r="C31" s="12">
        <v>100582</v>
      </c>
      <c r="D31" s="11">
        <v>12.1</v>
      </c>
      <c r="E31" s="11">
        <v>8.6999999999999993</v>
      </c>
    </row>
    <row r="32" spans="1:5" x14ac:dyDescent="0.2">
      <c r="A32" s="2" t="s">
        <v>55</v>
      </c>
      <c r="B32" s="2" t="s">
        <v>144</v>
      </c>
      <c r="C32" s="12">
        <v>101680</v>
      </c>
      <c r="D32" s="11">
        <v>12.2</v>
      </c>
      <c r="E32" s="11">
        <v>9.3000000000000007</v>
      </c>
    </row>
    <row r="33" spans="1:5" x14ac:dyDescent="0.2">
      <c r="A33" s="2" t="s">
        <v>55</v>
      </c>
      <c r="B33" s="2" t="s">
        <v>145</v>
      </c>
      <c r="C33" s="12">
        <v>102359</v>
      </c>
      <c r="D33" s="11">
        <v>10.8</v>
      </c>
      <c r="E33" s="11">
        <v>9.5</v>
      </c>
    </row>
    <row r="34" spans="1:5" x14ac:dyDescent="0.2">
      <c r="A34" s="2" t="s">
        <v>55</v>
      </c>
      <c r="B34" s="2" t="s">
        <v>146</v>
      </c>
      <c r="C34" s="12">
        <v>103269</v>
      </c>
      <c r="D34" s="11">
        <v>10.5</v>
      </c>
      <c r="E34" s="11">
        <v>9.6999999999999993</v>
      </c>
    </row>
    <row r="35" spans="1:5" x14ac:dyDescent="0.2">
      <c r="A35" s="2" t="s">
        <v>55</v>
      </c>
      <c r="B35" s="2" t="s">
        <v>147</v>
      </c>
      <c r="C35" s="12">
        <v>104756</v>
      </c>
      <c r="D35" s="11">
        <v>11.2</v>
      </c>
      <c r="E35" s="11">
        <v>9.9</v>
      </c>
    </row>
    <row r="36" spans="1:5" x14ac:dyDescent="0.2">
      <c r="A36" s="2" t="s">
        <v>55</v>
      </c>
      <c r="B36" s="2" t="s">
        <v>148</v>
      </c>
      <c r="C36" s="12">
        <v>106933</v>
      </c>
      <c r="D36" s="11">
        <v>12.8</v>
      </c>
      <c r="E36" s="11">
        <v>10.199999999999999</v>
      </c>
    </row>
    <row r="37" spans="1:5" x14ac:dyDescent="0.2">
      <c r="A37" s="2" t="s">
        <v>55</v>
      </c>
      <c r="B37" s="2" t="s">
        <v>149</v>
      </c>
      <c r="C37" s="12">
        <v>108541</v>
      </c>
      <c r="D37" s="11">
        <v>14.4</v>
      </c>
      <c r="E37" s="11">
        <v>10.8</v>
      </c>
    </row>
    <row r="38" spans="1:5" x14ac:dyDescent="0.2">
      <c r="A38" s="2" t="s">
        <v>55</v>
      </c>
      <c r="B38" s="2" t="s">
        <v>150</v>
      </c>
      <c r="C38" s="12">
        <v>110707</v>
      </c>
      <c r="D38" s="11">
        <v>16.100000000000001</v>
      </c>
      <c r="E38" s="11">
        <v>11.6</v>
      </c>
    </row>
    <row r="39" spans="1:5" x14ac:dyDescent="0.2">
      <c r="A39" s="2" t="s">
        <v>55</v>
      </c>
      <c r="B39" s="2" t="s">
        <v>151</v>
      </c>
      <c r="C39" s="12">
        <v>111703</v>
      </c>
      <c r="D39" s="11">
        <v>15.7</v>
      </c>
      <c r="E39" s="11">
        <v>12.2</v>
      </c>
    </row>
    <row r="40" spans="1:5" x14ac:dyDescent="0.2">
      <c r="A40" s="2" t="s">
        <v>55</v>
      </c>
      <c r="B40" s="2" t="s">
        <v>152</v>
      </c>
      <c r="C40" s="12">
        <v>113393</v>
      </c>
      <c r="D40" s="11">
        <v>17.100000000000001</v>
      </c>
      <c r="E40" s="11">
        <v>12.9</v>
      </c>
    </row>
    <row r="41" spans="1:5" x14ac:dyDescent="0.2">
      <c r="A41" s="2" t="s">
        <v>55</v>
      </c>
      <c r="B41" s="2" t="s">
        <v>153</v>
      </c>
      <c r="C41" s="12">
        <v>114994</v>
      </c>
      <c r="D41" s="11">
        <v>16.8</v>
      </c>
      <c r="E41" s="11">
        <v>13.4</v>
      </c>
    </row>
    <row r="42" spans="1:5" x14ac:dyDescent="0.2">
      <c r="A42" s="2" t="s">
        <v>77</v>
      </c>
      <c r="B42" s="2" t="s">
        <v>142</v>
      </c>
      <c r="C42" s="12">
        <v>116525</v>
      </c>
      <c r="D42" s="11">
        <v>17.100000000000001</v>
      </c>
      <c r="E42" s="11">
        <v>13.9</v>
      </c>
    </row>
    <row r="43" spans="1:5" x14ac:dyDescent="0.2">
      <c r="A43" s="2" t="s">
        <v>55</v>
      </c>
      <c r="B43" s="2" t="s">
        <v>143</v>
      </c>
      <c r="C43" s="12">
        <v>118626</v>
      </c>
      <c r="D43" s="11">
        <v>17.899999999999999</v>
      </c>
      <c r="E43" s="11">
        <v>14.4</v>
      </c>
    </row>
    <row r="44" spans="1:5" x14ac:dyDescent="0.2">
      <c r="A44" s="2" t="s">
        <v>55</v>
      </c>
      <c r="B44" s="2" t="s">
        <v>144</v>
      </c>
      <c r="C44" s="12">
        <v>119779</v>
      </c>
      <c r="D44" s="11">
        <v>17.8</v>
      </c>
      <c r="E44" s="11">
        <v>14.8</v>
      </c>
    </row>
    <row r="45" spans="1:5" x14ac:dyDescent="0.2">
      <c r="A45" s="2" t="s">
        <v>55</v>
      </c>
      <c r="B45" s="2" t="s">
        <v>145</v>
      </c>
      <c r="C45" s="12">
        <v>121373</v>
      </c>
      <c r="D45" s="11">
        <v>18.600000000000001</v>
      </c>
      <c r="E45" s="11">
        <v>15.5</v>
      </c>
    </row>
    <row r="46" spans="1:5" x14ac:dyDescent="0.2">
      <c r="A46" s="2" t="s">
        <v>55</v>
      </c>
      <c r="B46" s="2" t="s">
        <v>146</v>
      </c>
      <c r="C46" s="12">
        <v>123257</v>
      </c>
      <c r="D46" s="11">
        <v>19.399999999999999</v>
      </c>
      <c r="E46" s="11">
        <v>16.2</v>
      </c>
    </row>
    <row r="47" spans="1:5" x14ac:dyDescent="0.2">
      <c r="A47" s="2" t="s">
        <v>55</v>
      </c>
      <c r="B47" s="2" t="s">
        <v>147</v>
      </c>
      <c r="C47" s="12">
        <v>125276</v>
      </c>
      <c r="D47" s="11">
        <v>19.600000000000001</v>
      </c>
      <c r="E47" s="11">
        <v>16.899999999999999</v>
      </c>
    </row>
    <row r="48" spans="1:5" x14ac:dyDescent="0.2">
      <c r="A48" s="2" t="s">
        <v>55</v>
      </c>
      <c r="B48" s="2" t="s">
        <v>148</v>
      </c>
      <c r="C48" s="12">
        <v>125775</v>
      </c>
      <c r="D48" s="11">
        <v>17.600000000000001</v>
      </c>
      <c r="E48" s="11">
        <v>17.3</v>
      </c>
    </row>
    <row r="49" spans="1:5" x14ac:dyDescent="0.2">
      <c r="A49" s="2" t="s">
        <v>55</v>
      </c>
      <c r="B49" s="2" t="s">
        <v>149</v>
      </c>
      <c r="C49" s="12">
        <v>126878</v>
      </c>
      <c r="D49" s="11">
        <v>16.899999999999999</v>
      </c>
      <c r="E49" s="11">
        <v>17.5</v>
      </c>
    </row>
    <row r="50" spans="1:5" x14ac:dyDescent="0.2">
      <c r="A50" s="2" t="s">
        <v>55</v>
      </c>
      <c r="B50" s="2" t="s">
        <v>150</v>
      </c>
      <c r="C50" s="12">
        <v>127749</v>
      </c>
      <c r="D50" s="11">
        <v>15.4</v>
      </c>
      <c r="E50" s="11">
        <v>17.5</v>
      </c>
    </row>
    <row r="51" spans="1:5" x14ac:dyDescent="0.2">
      <c r="A51" s="2" t="s">
        <v>55</v>
      </c>
      <c r="B51" s="2" t="s">
        <v>151</v>
      </c>
      <c r="C51" s="12">
        <v>129531</v>
      </c>
      <c r="D51" s="11">
        <v>16</v>
      </c>
      <c r="E51" s="11">
        <v>17.5</v>
      </c>
    </row>
    <row r="52" spans="1:5" x14ac:dyDescent="0.2">
      <c r="A52" s="2" t="s">
        <v>55</v>
      </c>
      <c r="B52" s="2" t="s">
        <v>152</v>
      </c>
      <c r="C52" s="12">
        <v>131396</v>
      </c>
      <c r="D52" s="11">
        <v>15.9</v>
      </c>
      <c r="E52" s="11">
        <v>17.399999999999999</v>
      </c>
    </row>
    <row r="53" spans="1:5" x14ac:dyDescent="0.2">
      <c r="A53" s="2" t="s">
        <v>55</v>
      </c>
      <c r="B53" s="2" t="s">
        <v>153</v>
      </c>
      <c r="C53" s="12">
        <v>132152</v>
      </c>
      <c r="D53" s="11">
        <v>14.9</v>
      </c>
      <c r="E53" s="11">
        <v>17.3</v>
      </c>
    </row>
    <row r="54" spans="1:5" x14ac:dyDescent="0.2">
      <c r="A54" s="2" t="s">
        <v>78</v>
      </c>
      <c r="B54" s="2" t="s">
        <v>142</v>
      </c>
      <c r="C54" s="12">
        <v>132687</v>
      </c>
      <c r="D54" s="11">
        <v>13.9</v>
      </c>
      <c r="E54" s="11">
        <v>17</v>
      </c>
    </row>
    <row r="55" spans="1:5" x14ac:dyDescent="0.2">
      <c r="A55" s="2" t="s">
        <v>55</v>
      </c>
      <c r="B55" s="2" t="s">
        <v>143</v>
      </c>
      <c r="C55" s="12">
        <v>133808</v>
      </c>
      <c r="D55" s="11">
        <v>12.8</v>
      </c>
      <c r="E55" s="11">
        <v>16.600000000000001</v>
      </c>
    </row>
    <row r="56" spans="1:5" x14ac:dyDescent="0.2">
      <c r="A56" s="2" t="s">
        <v>55</v>
      </c>
      <c r="B56" s="2" t="s">
        <v>144</v>
      </c>
      <c r="C56" s="12">
        <v>136212</v>
      </c>
      <c r="D56" s="11">
        <v>13.7</v>
      </c>
      <c r="E56" s="11">
        <v>16.2</v>
      </c>
    </row>
    <row r="57" spans="1:5" x14ac:dyDescent="0.2">
      <c r="A57" s="2" t="s">
        <v>55</v>
      </c>
      <c r="B57" s="2" t="s">
        <v>145</v>
      </c>
      <c r="C57" s="12">
        <v>135850</v>
      </c>
      <c r="D57" s="11">
        <v>11.9</v>
      </c>
      <c r="E57" s="11">
        <v>15.7</v>
      </c>
    </row>
    <row r="58" spans="1:5" x14ac:dyDescent="0.2">
      <c r="A58" s="2" t="s">
        <v>55</v>
      </c>
      <c r="B58" s="2" t="s">
        <v>146</v>
      </c>
      <c r="C58" s="12">
        <v>136751</v>
      </c>
      <c r="D58" s="11">
        <v>10.9</v>
      </c>
      <c r="E58" s="11">
        <v>15</v>
      </c>
    </row>
    <row r="59" spans="1:5" x14ac:dyDescent="0.2">
      <c r="A59" s="2" t="s">
        <v>55</v>
      </c>
      <c r="B59" s="2" t="s">
        <v>147</v>
      </c>
      <c r="C59" s="12">
        <v>137356</v>
      </c>
      <c r="D59" s="11">
        <v>9.6</v>
      </c>
      <c r="E59" s="11">
        <v>14.1</v>
      </c>
    </row>
    <row r="60" spans="1:5" x14ac:dyDescent="0.2">
      <c r="A60" s="2" t="s">
        <v>55</v>
      </c>
      <c r="B60" s="2" t="s">
        <v>148</v>
      </c>
      <c r="C60" s="12">
        <v>137685</v>
      </c>
      <c r="D60" s="11">
        <v>9.5</v>
      </c>
      <c r="E60" s="11">
        <v>13.5</v>
      </c>
    </row>
    <row r="61" spans="1:5" x14ac:dyDescent="0.2">
      <c r="A61" s="2" t="s">
        <v>55</v>
      </c>
      <c r="B61" s="2" t="s">
        <v>149</v>
      </c>
      <c r="C61" s="12">
        <v>138238</v>
      </c>
      <c r="D61" s="11">
        <v>9</v>
      </c>
      <c r="E61" s="11">
        <v>12.8</v>
      </c>
    </row>
    <row r="62" spans="1:5" x14ac:dyDescent="0.2">
      <c r="A62" s="2" t="s">
        <v>55</v>
      </c>
      <c r="B62" s="2" t="s">
        <v>150</v>
      </c>
      <c r="C62" s="12">
        <v>138534</v>
      </c>
      <c r="D62" s="11">
        <v>8.4</v>
      </c>
      <c r="E62" s="11">
        <v>12.2</v>
      </c>
    </row>
    <row r="63" spans="1:5" x14ac:dyDescent="0.2">
      <c r="A63" s="2" t="s">
        <v>55</v>
      </c>
      <c r="B63" s="2" t="s">
        <v>151</v>
      </c>
      <c r="C63" s="12">
        <v>138793</v>
      </c>
      <c r="D63" s="11">
        <v>7.2</v>
      </c>
      <c r="E63" s="11">
        <v>11.5</v>
      </c>
    </row>
    <row r="64" spans="1:5" x14ac:dyDescent="0.2">
      <c r="A64" s="2" t="s">
        <v>55</v>
      </c>
      <c r="B64" s="2" t="s">
        <v>152</v>
      </c>
      <c r="C64" s="12">
        <v>139464</v>
      </c>
      <c r="D64" s="11">
        <v>6.1</v>
      </c>
      <c r="E64" s="11">
        <v>10.7</v>
      </c>
    </row>
    <row r="65" spans="1:5" x14ac:dyDescent="0.2">
      <c r="A65" s="2" t="s">
        <v>55</v>
      </c>
      <c r="B65" s="2" t="s">
        <v>153</v>
      </c>
      <c r="C65" s="12">
        <v>140339</v>
      </c>
      <c r="D65" s="11">
        <v>6.2</v>
      </c>
      <c r="E65" s="11">
        <v>9.9</v>
      </c>
    </row>
    <row r="66" spans="1:5" x14ac:dyDescent="0.2">
      <c r="A66" s="2" t="s">
        <v>79</v>
      </c>
      <c r="B66" s="2" t="s">
        <v>142</v>
      </c>
      <c r="C66" s="12">
        <v>142777</v>
      </c>
      <c r="D66" s="11">
        <v>7.6</v>
      </c>
      <c r="E66" s="11">
        <v>9.4</v>
      </c>
    </row>
    <row r="67" spans="1:5" x14ac:dyDescent="0.2">
      <c r="A67" s="2" t="s">
        <v>55</v>
      </c>
      <c r="B67" s="2" t="s">
        <v>143</v>
      </c>
      <c r="C67" s="12">
        <v>142907</v>
      </c>
      <c r="D67" s="11">
        <v>6.8</v>
      </c>
      <c r="E67" s="11">
        <v>8.9</v>
      </c>
    </row>
    <row r="68" spans="1:5" x14ac:dyDescent="0.2">
      <c r="A68" s="2" t="s">
        <v>55</v>
      </c>
      <c r="B68" s="2" t="s">
        <v>144</v>
      </c>
      <c r="C68" s="12">
        <v>143404</v>
      </c>
      <c r="D68" s="11">
        <v>5.3</v>
      </c>
      <c r="E68" s="11">
        <v>8.1999999999999993</v>
      </c>
    </row>
    <row r="69" spans="1:5" x14ac:dyDescent="0.2">
      <c r="A69" s="2" t="s">
        <v>55</v>
      </c>
      <c r="B69" s="2" t="s">
        <v>145</v>
      </c>
      <c r="C69" s="12">
        <v>145628</v>
      </c>
      <c r="D69" s="11">
        <v>7.2</v>
      </c>
      <c r="E69" s="11">
        <v>7.8</v>
      </c>
    </row>
    <row r="70" spans="1:5" x14ac:dyDescent="0.2">
      <c r="A70" s="2" t="s">
        <v>55</v>
      </c>
      <c r="B70" s="2" t="s">
        <v>146</v>
      </c>
      <c r="C70" s="12">
        <v>147175</v>
      </c>
      <c r="D70" s="11">
        <v>7.6</v>
      </c>
      <c r="E70" s="11">
        <v>7.5</v>
      </c>
    </row>
    <row r="71" spans="1:5" x14ac:dyDescent="0.2">
      <c r="A71" s="2" t="s">
        <v>55</v>
      </c>
      <c r="B71" s="2" t="s">
        <v>147</v>
      </c>
      <c r="C71" s="12">
        <v>148775</v>
      </c>
      <c r="D71" s="11">
        <v>8.3000000000000007</v>
      </c>
      <c r="E71" s="11">
        <v>7.4</v>
      </c>
    </row>
    <row r="72" spans="1:5" x14ac:dyDescent="0.2">
      <c r="A72" s="2" t="s">
        <v>55</v>
      </c>
      <c r="B72" s="2" t="s">
        <v>148</v>
      </c>
      <c r="C72" s="12">
        <v>150585</v>
      </c>
      <c r="D72" s="11">
        <v>9.4</v>
      </c>
      <c r="E72" s="11">
        <v>7.4</v>
      </c>
    </row>
    <row r="73" spans="1:5" x14ac:dyDescent="0.2">
      <c r="A73" s="2" t="s">
        <v>55</v>
      </c>
      <c r="B73" s="2" t="s">
        <v>149</v>
      </c>
      <c r="C73" s="12">
        <v>152352</v>
      </c>
      <c r="D73" s="11">
        <v>10.199999999999999</v>
      </c>
      <c r="E73" s="11">
        <v>7.5</v>
      </c>
    </row>
    <row r="74" spans="1:5" x14ac:dyDescent="0.2">
      <c r="A74" s="2" t="s">
        <v>55</v>
      </c>
      <c r="B74" s="2" t="s">
        <v>150</v>
      </c>
      <c r="C74" s="12">
        <v>153698</v>
      </c>
      <c r="D74" s="11">
        <v>10.9</v>
      </c>
      <c r="E74" s="11">
        <v>7.7</v>
      </c>
    </row>
    <row r="75" spans="1:5" x14ac:dyDescent="0.2">
      <c r="A75" s="2" t="s">
        <v>55</v>
      </c>
      <c r="B75" s="2" t="s">
        <v>151</v>
      </c>
      <c r="C75" s="12">
        <v>154716</v>
      </c>
      <c r="D75" s="11">
        <v>11.5</v>
      </c>
      <c r="E75" s="11">
        <v>8.1</v>
      </c>
    </row>
    <row r="76" spans="1:5" x14ac:dyDescent="0.2">
      <c r="A76" s="2" t="s">
        <v>55</v>
      </c>
      <c r="B76" s="2" t="s">
        <v>152</v>
      </c>
      <c r="C76" s="12">
        <v>155564</v>
      </c>
      <c r="D76" s="11">
        <v>11.5</v>
      </c>
      <c r="E76" s="11">
        <v>8.5</v>
      </c>
    </row>
    <row r="77" spans="1:5" x14ac:dyDescent="0.2">
      <c r="A77" s="2" t="s">
        <v>55</v>
      </c>
      <c r="B77" s="2" t="s">
        <v>153</v>
      </c>
      <c r="C77" s="12">
        <v>156659</v>
      </c>
      <c r="D77" s="11">
        <v>11.6</v>
      </c>
      <c r="E77" s="11">
        <v>9</v>
      </c>
    </row>
    <row r="78" spans="1:5" x14ac:dyDescent="0.2">
      <c r="A78" s="2" t="s">
        <v>80</v>
      </c>
      <c r="B78" s="2" t="s">
        <v>142</v>
      </c>
      <c r="C78" s="12">
        <v>157482</v>
      </c>
      <c r="D78" s="11">
        <v>10.3</v>
      </c>
      <c r="E78" s="11">
        <v>9.1999999999999993</v>
      </c>
    </row>
    <row r="79" spans="1:5" x14ac:dyDescent="0.2">
      <c r="A79" s="2" t="s">
        <v>55</v>
      </c>
      <c r="B79" s="2" t="s">
        <v>143</v>
      </c>
      <c r="C79" s="12">
        <v>159316</v>
      </c>
      <c r="D79" s="11">
        <v>11.5</v>
      </c>
      <c r="E79" s="11">
        <v>9.6</v>
      </c>
    </row>
    <row r="80" spans="1:5" x14ac:dyDescent="0.2">
      <c r="A80" s="2" t="s">
        <v>55</v>
      </c>
      <c r="B80" s="2" t="s">
        <v>144</v>
      </c>
      <c r="C80" s="12">
        <v>161115</v>
      </c>
      <c r="D80" s="11">
        <v>12.4</v>
      </c>
      <c r="E80" s="11">
        <v>10.199999999999999</v>
      </c>
    </row>
    <row r="81" spans="1:5" x14ac:dyDescent="0.2">
      <c r="A81" s="2" t="s">
        <v>55</v>
      </c>
      <c r="B81" s="2" t="s">
        <v>145</v>
      </c>
      <c r="C81" s="12">
        <v>162289</v>
      </c>
      <c r="D81" s="11">
        <v>11.4</v>
      </c>
      <c r="E81" s="11">
        <v>10.6</v>
      </c>
    </row>
    <row r="82" spans="1:5" x14ac:dyDescent="0.2">
      <c r="A82" s="2" t="s">
        <v>55</v>
      </c>
      <c r="B82" s="2" t="s">
        <v>146</v>
      </c>
      <c r="C82" s="12">
        <v>163684</v>
      </c>
      <c r="D82" s="11">
        <v>11.2</v>
      </c>
      <c r="E82" s="11">
        <v>10.9</v>
      </c>
    </row>
    <row r="83" spans="1:5" x14ac:dyDescent="0.2">
      <c r="A83" s="2" t="s">
        <v>55</v>
      </c>
      <c r="B83" s="2" t="s">
        <v>147</v>
      </c>
      <c r="C83" s="12">
        <v>164835</v>
      </c>
      <c r="D83" s="11">
        <v>10.8</v>
      </c>
      <c r="E83" s="11">
        <v>11.1</v>
      </c>
    </row>
    <row r="84" spans="1:5" x14ac:dyDescent="0.2">
      <c r="A84" s="2" t="s">
        <v>55</v>
      </c>
      <c r="B84" s="2" t="s">
        <v>148</v>
      </c>
      <c r="C84" s="12">
        <v>166748</v>
      </c>
      <c r="D84" s="11">
        <v>10.7</v>
      </c>
      <c r="E84" s="11">
        <v>11.2</v>
      </c>
    </row>
    <row r="85" spans="1:5" x14ac:dyDescent="0.2">
      <c r="A85" s="2" t="s">
        <v>55</v>
      </c>
      <c r="B85" s="2" t="s">
        <v>149</v>
      </c>
      <c r="C85" s="12">
        <v>168202</v>
      </c>
      <c r="D85" s="11">
        <v>10.4</v>
      </c>
      <c r="E85" s="11">
        <v>11.2</v>
      </c>
    </row>
    <row r="86" spans="1:5" x14ac:dyDescent="0.2">
      <c r="A86" s="2" t="s">
        <v>55</v>
      </c>
      <c r="B86" s="2" t="s">
        <v>150</v>
      </c>
      <c r="C86" s="12">
        <v>170009</v>
      </c>
      <c r="D86" s="11">
        <v>10.6</v>
      </c>
      <c r="E86" s="11">
        <v>11.2</v>
      </c>
    </row>
    <row r="87" spans="1:5" x14ac:dyDescent="0.2">
      <c r="A87" s="2" t="s">
        <v>55</v>
      </c>
      <c r="B87" s="2" t="s">
        <v>151</v>
      </c>
      <c r="C87" s="12">
        <v>171834</v>
      </c>
      <c r="D87" s="11">
        <v>11.1</v>
      </c>
      <c r="E87" s="11">
        <v>11.1</v>
      </c>
    </row>
    <row r="88" spans="1:5" x14ac:dyDescent="0.2">
      <c r="A88" s="2" t="s">
        <v>55</v>
      </c>
      <c r="B88" s="2" t="s">
        <v>152</v>
      </c>
      <c r="C88" s="12">
        <v>173166</v>
      </c>
      <c r="D88" s="11">
        <v>11.3</v>
      </c>
      <c r="E88" s="11">
        <v>11.1</v>
      </c>
    </row>
    <row r="89" spans="1:5" x14ac:dyDescent="0.2">
      <c r="A89" s="2" t="s">
        <v>55</v>
      </c>
      <c r="B89" s="2" t="s">
        <v>153</v>
      </c>
      <c r="C89" s="12">
        <v>173508</v>
      </c>
      <c r="D89" s="11">
        <v>10.8</v>
      </c>
      <c r="E89" s="11">
        <v>11</v>
      </c>
    </row>
    <row r="90" spans="1:5" x14ac:dyDescent="0.2">
      <c r="A90" s="2" t="s">
        <v>81</v>
      </c>
      <c r="B90" s="2" t="s">
        <v>142</v>
      </c>
      <c r="C90" s="12">
        <v>172619</v>
      </c>
      <c r="D90" s="11">
        <v>9.6</v>
      </c>
      <c r="E90" s="11">
        <v>11</v>
      </c>
    </row>
    <row r="91" spans="1:5" x14ac:dyDescent="0.2">
      <c r="A91" s="2" t="s">
        <v>55</v>
      </c>
      <c r="B91" s="2" t="s">
        <v>143</v>
      </c>
      <c r="C91" s="12">
        <v>171348</v>
      </c>
      <c r="D91" s="11">
        <v>7.6</v>
      </c>
      <c r="E91" s="11">
        <v>10.7</v>
      </c>
    </row>
    <row r="92" spans="1:5" x14ac:dyDescent="0.2">
      <c r="A92" s="2" t="s">
        <v>55</v>
      </c>
      <c r="B92" s="2" t="s">
        <v>144</v>
      </c>
      <c r="C92" s="12">
        <v>170146</v>
      </c>
      <c r="D92" s="11">
        <v>5.6</v>
      </c>
      <c r="E92" s="11">
        <v>10.1</v>
      </c>
    </row>
    <row r="93" spans="1:5" x14ac:dyDescent="0.2">
      <c r="A93" s="2" t="s">
        <v>55</v>
      </c>
      <c r="B93" s="2" t="s">
        <v>145</v>
      </c>
      <c r="C93" s="12">
        <v>166828</v>
      </c>
      <c r="D93" s="11">
        <v>2.8</v>
      </c>
      <c r="E93" s="11">
        <v>9.4</v>
      </c>
    </row>
    <row r="94" spans="1:5" x14ac:dyDescent="0.2">
      <c r="A94" s="2" t="s">
        <v>55</v>
      </c>
      <c r="B94" s="2" t="s">
        <v>146</v>
      </c>
      <c r="C94" s="12">
        <v>161512</v>
      </c>
      <c r="D94" s="11">
        <v>-1.3</v>
      </c>
      <c r="E94" s="11">
        <v>8.3000000000000007</v>
      </c>
    </row>
    <row r="95" spans="1:5" x14ac:dyDescent="0.2">
      <c r="A95" s="2" t="s">
        <v>55</v>
      </c>
      <c r="B95" s="2" t="s">
        <v>147</v>
      </c>
      <c r="C95" s="12">
        <v>159325</v>
      </c>
      <c r="D95" s="11">
        <v>-3.3</v>
      </c>
      <c r="E95" s="11">
        <v>7.1</v>
      </c>
    </row>
    <row r="96" spans="1:5" x14ac:dyDescent="0.2">
      <c r="A96" s="2" t="s">
        <v>55</v>
      </c>
      <c r="B96" s="2" t="s">
        <v>148</v>
      </c>
      <c r="C96" s="12">
        <v>159217</v>
      </c>
      <c r="D96" s="11">
        <v>-4.5</v>
      </c>
      <c r="E96" s="11">
        <v>5.9</v>
      </c>
    </row>
    <row r="97" spans="1:5" x14ac:dyDescent="0.2">
      <c r="A97" s="2" t="s">
        <v>55</v>
      </c>
      <c r="B97" s="2" t="s">
        <v>149</v>
      </c>
      <c r="C97" s="12">
        <v>158293</v>
      </c>
      <c r="D97" s="11">
        <v>-5.9</v>
      </c>
      <c r="E97" s="11">
        <v>4.5</v>
      </c>
    </row>
    <row r="98" spans="1:5" x14ac:dyDescent="0.2">
      <c r="A98" s="2" t="s">
        <v>55</v>
      </c>
      <c r="B98" s="2" t="s">
        <v>150</v>
      </c>
      <c r="C98" s="12">
        <v>158070</v>
      </c>
      <c r="D98" s="11">
        <v>-7</v>
      </c>
      <c r="E98" s="11">
        <v>3.1</v>
      </c>
    </row>
    <row r="99" spans="1:5" x14ac:dyDescent="0.2">
      <c r="A99" s="2" t="s">
        <v>55</v>
      </c>
      <c r="B99" s="2" t="s">
        <v>151</v>
      </c>
      <c r="C99" s="12">
        <v>157797</v>
      </c>
      <c r="D99" s="11">
        <v>-8.1999999999999993</v>
      </c>
      <c r="E99" s="11">
        <v>1.4</v>
      </c>
    </row>
    <row r="100" spans="1:5" x14ac:dyDescent="0.2">
      <c r="A100" s="2" t="s">
        <v>55</v>
      </c>
      <c r="B100" s="2" t="s">
        <v>152</v>
      </c>
      <c r="C100" s="12">
        <v>157532</v>
      </c>
      <c r="D100" s="11">
        <v>-9</v>
      </c>
      <c r="E100" s="11">
        <v>-0.2</v>
      </c>
    </row>
    <row r="101" spans="1:5" x14ac:dyDescent="0.2">
      <c r="A101" s="2" t="s">
        <v>55</v>
      </c>
      <c r="B101" s="2" t="s">
        <v>153</v>
      </c>
      <c r="C101" s="12">
        <v>158562</v>
      </c>
      <c r="D101" s="11">
        <v>-8.6</v>
      </c>
      <c r="E101" s="11">
        <v>-1.9</v>
      </c>
    </row>
    <row r="102" spans="1:5" x14ac:dyDescent="0.2">
      <c r="A102" s="2" t="s">
        <v>701</v>
      </c>
      <c r="B102" s="2" t="s">
        <v>142</v>
      </c>
      <c r="C102" s="12">
        <v>159676</v>
      </c>
      <c r="D102" s="11">
        <v>-7.5</v>
      </c>
      <c r="E102" s="11">
        <v>-3.3</v>
      </c>
    </row>
  </sheetData>
  <mergeCells count="1">
    <mergeCell ref="H1:I1"/>
  </mergeCells>
  <hyperlinks>
    <hyperlink ref="H1:I1" location="Index!A1" display="Regresar al Índice" xr:uid="{A3BE1BF2-5ECC-4395-A8DC-23A3873CBBC1}"/>
  </hyperlinks>
  <pageMargins left="0.7" right="0.7" top="0.75" bottom="0.75" header="0.3" footer="0.3"/>
  <pageSetup paperSize="9" orientation="portrait" horizontalDpi="300" verticalDpi="300"/>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E1E99-B6CB-4A6A-B3CA-6E30C16EA5DA}">
  <sheetPr codeName="Hoja142"/>
  <dimension ref="A1:L102"/>
  <sheetViews>
    <sheetView workbookViewId="0">
      <selection activeCell="A9" sqref="A9"/>
    </sheetView>
  </sheetViews>
  <sheetFormatPr baseColWidth="10" defaultColWidth="9.140625" defaultRowHeight="12.75" x14ac:dyDescent="0.2"/>
  <cols>
    <col min="1" max="16384" width="9.140625" style="2"/>
  </cols>
  <sheetData>
    <row r="1" spans="1:12" ht="15" x14ac:dyDescent="0.25">
      <c r="A1" t="s">
        <v>1416</v>
      </c>
      <c r="H1" s="568" t="s">
        <v>39</v>
      </c>
      <c r="I1" s="568"/>
    </row>
    <row r="2" spans="1:12" x14ac:dyDescent="0.2">
      <c r="A2" s="2" t="s">
        <v>442</v>
      </c>
    </row>
    <row r="5" spans="1:12" x14ac:dyDescent="0.2">
      <c r="A5" s="2" t="s">
        <v>329</v>
      </c>
      <c r="B5" s="2" t="s">
        <v>385</v>
      </c>
      <c r="C5" s="2" t="s">
        <v>445</v>
      </c>
      <c r="D5" s="2" t="s">
        <v>392</v>
      </c>
      <c r="G5" s="2" t="s">
        <v>1224</v>
      </c>
      <c r="H5" s="2" t="s">
        <v>713</v>
      </c>
      <c r="I5" s="2" t="s">
        <v>1225</v>
      </c>
      <c r="J5" s="2" t="s">
        <v>446</v>
      </c>
      <c r="K5" s="2" t="s">
        <v>1222</v>
      </c>
      <c r="L5" s="2" t="s">
        <v>711</v>
      </c>
    </row>
    <row r="6" spans="1:12" x14ac:dyDescent="0.2">
      <c r="A6" s="2" t="s">
        <v>62</v>
      </c>
      <c r="B6" s="2" t="s">
        <v>142</v>
      </c>
      <c r="C6" s="12">
        <v>448</v>
      </c>
      <c r="D6" s="12">
        <v>427</v>
      </c>
      <c r="G6" s="12">
        <v>405</v>
      </c>
      <c r="H6" s="12">
        <v>405</v>
      </c>
      <c r="I6" s="12">
        <v>394</v>
      </c>
      <c r="J6" s="11">
        <v>2.8</v>
      </c>
      <c r="K6" s="12">
        <v>402</v>
      </c>
      <c r="L6" s="12">
        <v>401</v>
      </c>
    </row>
    <row r="7" spans="1:12" x14ac:dyDescent="0.2">
      <c r="A7" s="2" t="s">
        <v>55</v>
      </c>
      <c r="B7" s="2" t="s">
        <v>143</v>
      </c>
      <c r="C7" s="12">
        <v>450</v>
      </c>
      <c r="D7" s="12">
        <v>429</v>
      </c>
    </row>
    <row r="8" spans="1:12" x14ac:dyDescent="0.2">
      <c r="A8" s="2" t="s">
        <v>55</v>
      </c>
      <c r="B8" s="2" t="s">
        <v>144</v>
      </c>
      <c r="C8" s="12">
        <v>454</v>
      </c>
      <c r="D8" s="12">
        <v>432</v>
      </c>
    </row>
    <row r="9" spans="1:12" x14ac:dyDescent="0.2">
      <c r="A9" s="2" t="s">
        <v>55</v>
      </c>
      <c r="B9" s="2" t="s">
        <v>145</v>
      </c>
      <c r="C9" s="12">
        <v>452</v>
      </c>
      <c r="D9" s="12">
        <v>434</v>
      </c>
    </row>
    <row r="10" spans="1:12" x14ac:dyDescent="0.2">
      <c r="A10" s="2" t="s">
        <v>55</v>
      </c>
      <c r="B10" s="2" t="s">
        <v>146</v>
      </c>
      <c r="C10" s="12">
        <v>453</v>
      </c>
      <c r="D10" s="12">
        <v>437</v>
      </c>
    </row>
    <row r="11" spans="1:12" x14ac:dyDescent="0.2">
      <c r="A11" s="2" t="s">
        <v>55</v>
      </c>
      <c r="B11" s="2" t="s">
        <v>147</v>
      </c>
      <c r="C11" s="12">
        <v>451</v>
      </c>
      <c r="D11" s="12">
        <v>439</v>
      </c>
    </row>
    <row r="12" spans="1:12" x14ac:dyDescent="0.2">
      <c r="A12" s="2" t="s">
        <v>55</v>
      </c>
      <c r="B12" s="2" t="s">
        <v>148</v>
      </c>
      <c r="C12" s="12">
        <v>444</v>
      </c>
      <c r="D12" s="12">
        <v>440</v>
      </c>
    </row>
    <row r="13" spans="1:12" x14ac:dyDescent="0.2">
      <c r="A13" s="2" t="s">
        <v>55</v>
      </c>
      <c r="B13" s="2" t="s">
        <v>149</v>
      </c>
      <c r="C13" s="12">
        <v>448</v>
      </c>
      <c r="D13" s="12">
        <v>442</v>
      </c>
    </row>
    <row r="14" spans="1:12" x14ac:dyDescent="0.2">
      <c r="A14" s="2" t="s">
        <v>55</v>
      </c>
      <c r="B14" s="2" t="s">
        <v>150</v>
      </c>
      <c r="C14" s="12">
        <v>438</v>
      </c>
      <c r="D14" s="12">
        <v>442</v>
      </c>
    </row>
    <row r="15" spans="1:12" x14ac:dyDescent="0.2">
      <c r="A15" s="2" t="s">
        <v>55</v>
      </c>
      <c r="B15" s="2" t="s">
        <v>151</v>
      </c>
      <c r="C15" s="12">
        <v>439</v>
      </c>
      <c r="D15" s="12">
        <v>444</v>
      </c>
    </row>
    <row r="16" spans="1:12" x14ac:dyDescent="0.2">
      <c r="A16" s="2" t="s">
        <v>55</v>
      </c>
      <c r="B16" s="2" t="s">
        <v>152</v>
      </c>
      <c r="C16" s="12">
        <v>437</v>
      </c>
      <c r="D16" s="12">
        <v>445</v>
      </c>
    </row>
    <row r="17" spans="1:4" x14ac:dyDescent="0.2">
      <c r="A17" s="2" t="s">
        <v>55</v>
      </c>
      <c r="B17" s="2" t="s">
        <v>153</v>
      </c>
      <c r="C17" s="12">
        <v>437</v>
      </c>
      <c r="D17" s="12">
        <v>446</v>
      </c>
    </row>
    <row r="18" spans="1:4" x14ac:dyDescent="0.2">
      <c r="A18" s="2" t="s">
        <v>75</v>
      </c>
      <c r="B18" s="2" t="s">
        <v>142</v>
      </c>
      <c r="C18" s="12">
        <v>426</v>
      </c>
      <c r="D18" s="12">
        <v>444</v>
      </c>
    </row>
    <row r="19" spans="1:4" x14ac:dyDescent="0.2">
      <c r="A19" s="2" t="s">
        <v>55</v>
      </c>
      <c r="B19" s="2" t="s">
        <v>143</v>
      </c>
      <c r="C19" s="12">
        <v>423</v>
      </c>
      <c r="D19" s="12">
        <v>442</v>
      </c>
    </row>
    <row r="20" spans="1:4" x14ac:dyDescent="0.2">
      <c r="A20" s="2" t="s">
        <v>55</v>
      </c>
      <c r="B20" s="2" t="s">
        <v>144</v>
      </c>
      <c r="C20" s="12">
        <v>426</v>
      </c>
      <c r="D20" s="12">
        <v>440</v>
      </c>
    </row>
    <row r="21" spans="1:4" x14ac:dyDescent="0.2">
      <c r="A21" s="2" t="s">
        <v>55</v>
      </c>
      <c r="B21" s="2" t="s">
        <v>145</v>
      </c>
      <c r="C21" s="12">
        <v>424</v>
      </c>
      <c r="D21" s="12">
        <v>437</v>
      </c>
    </row>
    <row r="22" spans="1:4" x14ac:dyDescent="0.2">
      <c r="A22" s="2" t="s">
        <v>55</v>
      </c>
      <c r="B22" s="2" t="s">
        <v>146</v>
      </c>
      <c r="C22" s="12">
        <v>425</v>
      </c>
      <c r="D22" s="12">
        <v>435</v>
      </c>
    </row>
    <row r="23" spans="1:4" x14ac:dyDescent="0.2">
      <c r="A23" s="2" t="s">
        <v>55</v>
      </c>
      <c r="B23" s="2" t="s">
        <v>147</v>
      </c>
      <c r="C23" s="12">
        <v>420</v>
      </c>
      <c r="D23" s="12">
        <v>432</v>
      </c>
    </row>
    <row r="24" spans="1:4" x14ac:dyDescent="0.2">
      <c r="A24" s="2" t="s">
        <v>55</v>
      </c>
      <c r="B24" s="2" t="s">
        <v>148</v>
      </c>
      <c r="C24" s="12">
        <v>421</v>
      </c>
      <c r="D24" s="12">
        <v>430</v>
      </c>
    </row>
    <row r="25" spans="1:4" x14ac:dyDescent="0.2">
      <c r="A25" s="2" t="s">
        <v>55</v>
      </c>
      <c r="B25" s="2" t="s">
        <v>149</v>
      </c>
      <c r="C25" s="12">
        <v>423</v>
      </c>
      <c r="D25" s="12">
        <v>428</v>
      </c>
    </row>
    <row r="26" spans="1:4" x14ac:dyDescent="0.2">
      <c r="A26" s="2" t="s">
        <v>55</v>
      </c>
      <c r="B26" s="2" t="s">
        <v>150</v>
      </c>
      <c r="C26" s="12">
        <v>409</v>
      </c>
      <c r="D26" s="12">
        <v>426</v>
      </c>
    </row>
    <row r="27" spans="1:4" x14ac:dyDescent="0.2">
      <c r="A27" s="2" t="s">
        <v>55</v>
      </c>
      <c r="B27" s="2" t="s">
        <v>151</v>
      </c>
      <c r="C27" s="12">
        <v>408</v>
      </c>
      <c r="D27" s="12">
        <v>423</v>
      </c>
    </row>
    <row r="28" spans="1:4" x14ac:dyDescent="0.2">
      <c r="A28" s="2" t="s">
        <v>55</v>
      </c>
      <c r="B28" s="2" t="s">
        <v>152</v>
      </c>
      <c r="C28" s="12">
        <v>408</v>
      </c>
      <c r="D28" s="12">
        <v>421</v>
      </c>
    </row>
    <row r="29" spans="1:4" x14ac:dyDescent="0.2">
      <c r="A29" s="2" t="s">
        <v>55</v>
      </c>
      <c r="B29" s="2" t="s">
        <v>153</v>
      </c>
      <c r="C29" s="12">
        <v>409</v>
      </c>
      <c r="D29" s="12">
        <v>418</v>
      </c>
    </row>
    <row r="30" spans="1:4" x14ac:dyDescent="0.2">
      <c r="A30" s="2" t="s">
        <v>76</v>
      </c>
      <c r="B30" s="2" t="s">
        <v>142</v>
      </c>
      <c r="C30" s="12">
        <v>409</v>
      </c>
      <c r="D30" s="12">
        <v>417</v>
      </c>
    </row>
    <row r="31" spans="1:4" x14ac:dyDescent="0.2">
      <c r="A31" s="2" t="s">
        <v>55</v>
      </c>
      <c r="B31" s="2" t="s">
        <v>143</v>
      </c>
      <c r="C31" s="12">
        <v>409</v>
      </c>
      <c r="D31" s="12">
        <v>416</v>
      </c>
    </row>
    <row r="32" spans="1:4" x14ac:dyDescent="0.2">
      <c r="A32" s="2" t="s">
        <v>55</v>
      </c>
      <c r="B32" s="2" t="s">
        <v>144</v>
      </c>
      <c r="C32" s="12">
        <v>413</v>
      </c>
      <c r="D32" s="12">
        <v>415</v>
      </c>
    </row>
    <row r="33" spans="1:4" x14ac:dyDescent="0.2">
      <c r="A33" s="2" t="s">
        <v>55</v>
      </c>
      <c r="B33" s="2" t="s">
        <v>145</v>
      </c>
      <c r="C33" s="12">
        <v>413</v>
      </c>
      <c r="D33" s="12">
        <v>414</v>
      </c>
    </row>
    <row r="34" spans="1:4" x14ac:dyDescent="0.2">
      <c r="A34" s="2" t="s">
        <v>55</v>
      </c>
      <c r="B34" s="2" t="s">
        <v>146</v>
      </c>
      <c r="C34" s="12">
        <v>414</v>
      </c>
      <c r="D34" s="12">
        <v>413</v>
      </c>
    </row>
    <row r="35" spans="1:4" x14ac:dyDescent="0.2">
      <c r="A35" s="2" t="s">
        <v>55</v>
      </c>
      <c r="B35" s="2" t="s">
        <v>147</v>
      </c>
      <c r="C35" s="12">
        <v>417</v>
      </c>
      <c r="D35" s="12">
        <v>413</v>
      </c>
    </row>
    <row r="36" spans="1:4" x14ac:dyDescent="0.2">
      <c r="A36" s="2" t="s">
        <v>55</v>
      </c>
      <c r="B36" s="2" t="s">
        <v>148</v>
      </c>
      <c r="C36" s="12">
        <v>412</v>
      </c>
      <c r="D36" s="12">
        <v>412</v>
      </c>
    </row>
    <row r="37" spans="1:4" x14ac:dyDescent="0.2">
      <c r="A37" s="2" t="s">
        <v>55</v>
      </c>
      <c r="B37" s="2" t="s">
        <v>149</v>
      </c>
      <c r="C37" s="12">
        <v>410</v>
      </c>
      <c r="D37" s="12">
        <v>411</v>
      </c>
    </row>
    <row r="38" spans="1:4" x14ac:dyDescent="0.2">
      <c r="A38" s="2" t="s">
        <v>55</v>
      </c>
      <c r="B38" s="2" t="s">
        <v>150</v>
      </c>
      <c r="C38" s="12">
        <v>411</v>
      </c>
      <c r="D38" s="12">
        <v>411</v>
      </c>
    </row>
    <row r="39" spans="1:4" x14ac:dyDescent="0.2">
      <c r="A39" s="2" t="s">
        <v>55</v>
      </c>
      <c r="B39" s="2" t="s">
        <v>151</v>
      </c>
      <c r="C39" s="12">
        <v>406</v>
      </c>
      <c r="D39" s="12">
        <v>411</v>
      </c>
    </row>
    <row r="40" spans="1:4" x14ac:dyDescent="0.2">
      <c r="A40" s="2" t="s">
        <v>55</v>
      </c>
      <c r="B40" s="2" t="s">
        <v>152</v>
      </c>
      <c r="C40" s="12">
        <v>404</v>
      </c>
      <c r="D40" s="12">
        <v>411</v>
      </c>
    </row>
    <row r="41" spans="1:4" x14ac:dyDescent="0.2">
      <c r="A41" s="2" t="s">
        <v>55</v>
      </c>
      <c r="B41" s="2" t="s">
        <v>153</v>
      </c>
      <c r="C41" s="12">
        <v>399</v>
      </c>
      <c r="D41" s="12">
        <v>410</v>
      </c>
    </row>
    <row r="42" spans="1:4" x14ac:dyDescent="0.2">
      <c r="A42" s="2" t="s">
        <v>77</v>
      </c>
      <c r="B42" s="2" t="s">
        <v>142</v>
      </c>
      <c r="C42" s="12">
        <v>396</v>
      </c>
      <c r="D42" s="12">
        <v>409</v>
      </c>
    </row>
    <row r="43" spans="1:4" x14ac:dyDescent="0.2">
      <c r="A43" s="2" t="s">
        <v>55</v>
      </c>
      <c r="B43" s="2" t="s">
        <v>143</v>
      </c>
      <c r="C43" s="12">
        <v>397</v>
      </c>
      <c r="D43" s="12">
        <v>408</v>
      </c>
    </row>
    <row r="44" spans="1:4" x14ac:dyDescent="0.2">
      <c r="A44" s="2" t="s">
        <v>55</v>
      </c>
      <c r="B44" s="2" t="s">
        <v>144</v>
      </c>
      <c r="C44" s="12">
        <v>402</v>
      </c>
      <c r="D44" s="12">
        <v>407</v>
      </c>
    </row>
    <row r="45" spans="1:4" x14ac:dyDescent="0.2">
      <c r="A45" s="2" t="s">
        <v>55</v>
      </c>
      <c r="B45" s="2" t="s">
        <v>145</v>
      </c>
      <c r="C45" s="12">
        <v>401</v>
      </c>
      <c r="D45" s="12">
        <v>406</v>
      </c>
    </row>
    <row r="46" spans="1:4" x14ac:dyDescent="0.2">
      <c r="A46" s="2" t="s">
        <v>55</v>
      </c>
      <c r="B46" s="2" t="s">
        <v>146</v>
      </c>
      <c r="C46" s="12">
        <v>402</v>
      </c>
      <c r="D46" s="12">
        <v>405</v>
      </c>
    </row>
    <row r="47" spans="1:4" x14ac:dyDescent="0.2">
      <c r="A47" s="2" t="s">
        <v>55</v>
      </c>
      <c r="B47" s="2" t="s">
        <v>147</v>
      </c>
      <c r="C47" s="12">
        <v>401</v>
      </c>
      <c r="D47" s="12">
        <v>403</v>
      </c>
    </row>
    <row r="48" spans="1:4" x14ac:dyDescent="0.2">
      <c r="A48" s="2" t="s">
        <v>55</v>
      </c>
      <c r="B48" s="2" t="s">
        <v>148</v>
      </c>
      <c r="C48" s="12">
        <v>406</v>
      </c>
      <c r="D48" s="12">
        <v>403</v>
      </c>
    </row>
    <row r="49" spans="1:4" x14ac:dyDescent="0.2">
      <c r="A49" s="2" t="s">
        <v>55</v>
      </c>
      <c r="B49" s="2" t="s">
        <v>149</v>
      </c>
      <c r="C49" s="12">
        <v>404</v>
      </c>
      <c r="D49" s="12">
        <v>402</v>
      </c>
    </row>
    <row r="50" spans="1:4" x14ac:dyDescent="0.2">
      <c r="A50" s="2" t="s">
        <v>55</v>
      </c>
      <c r="B50" s="2" t="s">
        <v>150</v>
      </c>
      <c r="C50" s="12">
        <v>393</v>
      </c>
      <c r="D50" s="12">
        <v>401</v>
      </c>
    </row>
    <row r="51" spans="1:4" x14ac:dyDescent="0.2">
      <c r="A51" s="2" t="s">
        <v>55</v>
      </c>
      <c r="B51" s="2" t="s">
        <v>151</v>
      </c>
      <c r="C51" s="12">
        <v>394</v>
      </c>
      <c r="D51" s="12">
        <v>400</v>
      </c>
    </row>
    <row r="52" spans="1:4" x14ac:dyDescent="0.2">
      <c r="A52" s="2" t="s">
        <v>55</v>
      </c>
      <c r="B52" s="2" t="s">
        <v>152</v>
      </c>
      <c r="C52" s="12">
        <v>395</v>
      </c>
      <c r="D52" s="12">
        <v>399</v>
      </c>
    </row>
    <row r="53" spans="1:4" x14ac:dyDescent="0.2">
      <c r="A53" s="2" t="s">
        <v>55</v>
      </c>
      <c r="B53" s="2" t="s">
        <v>153</v>
      </c>
      <c r="C53" s="12">
        <v>394</v>
      </c>
      <c r="D53" s="12">
        <v>399</v>
      </c>
    </row>
    <row r="54" spans="1:4" x14ac:dyDescent="0.2">
      <c r="A54" s="2" t="s">
        <v>78</v>
      </c>
      <c r="B54" s="2" t="s">
        <v>142</v>
      </c>
      <c r="C54" s="12">
        <v>395</v>
      </c>
      <c r="D54" s="12">
        <v>399</v>
      </c>
    </row>
    <row r="55" spans="1:4" x14ac:dyDescent="0.2">
      <c r="A55" s="2" t="s">
        <v>55</v>
      </c>
      <c r="B55" s="2" t="s">
        <v>143</v>
      </c>
      <c r="C55" s="12">
        <v>393</v>
      </c>
      <c r="D55" s="12">
        <v>398</v>
      </c>
    </row>
    <row r="56" spans="1:4" x14ac:dyDescent="0.2">
      <c r="A56" s="2" t="s">
        <v>55</v>
      </c>
      <c r="B56" s="2" t="s">
        <v>144</v>
      </c>
      <c r="C56" s="12">
        <v>394</v>
      </c>
      <c r="D56" s="12">
        <v>398</v>
      </c>
    </row>
    <row r="57" spans="1:4" x14ac:dyDescent="0.2">
      <c r="A57" s="2" t="s">
        <v>55</v>
      </c>
      <c r="B57" s="2" t="s">
        <v>145</v>
      </c>
      <c r="C57" s="12">
        <v>390</v>
      </c>
      <c r="D57" s="12">
        <v>397</v>
      </c>
    </row>
    <row r="58" spans="1:4" x14ac:dyDescent="0.2">
      <c r="A58" s="2" t="s">
        <v>55</v>
      </c>
      <c r="B58" s="2" t="s">
        <v>146</v>
      </c>
      <c r="C58" s="12">
        <v>391</v>
      </c>
      <c r="D58" s="12">
        <v>396</v>
      </c>
    </row>
    <row r="59" spans="1:4" x14ac:dyDescent="0.2">
      <c r="A59" s="2" t="s">
        <v>55</v>
      </c>
      <c r="B59" s="2" t="s">
        <v>147</v>
      </c>
      <c r="C59" s="12">
        <v>393</v>
      </c>
      <c r="D59" s="12">
        <v>395</v>
      </c>
    </row>
    <row r="60" spans="1:4" x14ac:dyDescent="0.2">
      <c r="A60" s="2" t="s">
        <v>55</v>
      </c>
      <c r="B60" s="2" t="s">
        <v>148</v>
      </c>
      <c r="C60" s="12">
        <v>394</v>
      </c>
      <c r="D60" s="12">
        <v>394</v>
      </c>
    </row>
    <row r="61" spans="1:4" x14ac:dyDescent="0.2">
      <c r="A61" s="2" t="s">
        <v>55</v>
      </c>
      <c r="B61" s="2" t="s">
        <v>149</v>
      </c>
      <c r="C61" s="12">
        <v>396</v>
      </c>
      <c r="D61" s="12">
        <v>394</v>
      </c>
    </row>
    <row r="62" spans="1:4" x14ac:dyDescent="0.2">
      <c r="A62" s="2" t="s">
        <v>55</v>
      </c>
      <c r="B62" s="2" t="s">
        <v>150</v>
      </c>
      <c r="C62" s="12">
        <v>388</v>
      </c>
      <c r="D62" s="12">
        <v>393</v>
      </c>
    </row>
    <row r="63" spans="1:4" x14ac:dyDescent="0.2">
      <c r="A63" s="2" t="s">
        <v>55</v>
      </c>
      <c r="B63" s="2" t="s">
        <v>151</v>
      </c>
      <c r="C63" s="12">
        <v>389</v>
      </c>
      <c r="D63" s="12">
        <v>393</v>
      </c>
    </row>
    <row r="64" spans="1:4" x14ac:dyDescent="0.2">
      <c r="A64" s="2" t="s">
        <v>55</v>
      </c>
      <c r="B64" s="2" t="s">
        <v>152</v>
      </c>
      <c r="C64" s="12">
        <v>387</v>
      </c>
      <c r="D64" s="12">
        <v>392</v>
      </c>
    </row>
    <row r="65" spans="1:4" x14ac:dyDescent="0.2">
      <c r="A65" s="2" t="s">
        <v>55</v>
      </c>
      <c r="B65" s="2" t="s">
        <v>153</v>
      </c>
      <c r="C65" s="12">
        <v>390</v>
      </c>
      <c r="D65" s="12">
        <v>392</v>
      </c>
    </row>
    <row r="66" spans="1:4" x14ac:dyDescent="0.2">
      <c r="A66" s="2" t="s">
        <v>79</v>
      </c>
      <c r="B66" s="2" t="s">
        <v>142</v>
      </c>
      <c r="C66" s="12">
        <v>389</v>
      </c>
      <c r="D66" s="12">
        <v>391</v>
      </c>
    </row>
    <row r="67" spans="1:4" x14ac:dyDescent="0.2">
      <c r="A67" s="2" t="s">
        <v>55</v>
      </c>
      <c r="B67" s="2" t="s">
        <v>143</v>
      </c>
      <c r="C67" s="12">
        <v>387</v>
      </c>
      <c r="D67" s="12">
        <v>391</v>
      </c>
    </row>
    <row r="68" spans="1:4" x14ac:dyDescent="0.2">
      <c r="A68" s="2" t="s">
        <v>55</v>
      </c>
      <c r="B68" s="2" t="s">
        <v>144</v>
      </c>
      <c r="C68" s="12">
        <v>386</v>
      </c>
      <c r="D68" s="12">
        <v>390</v>
      </c>
    </row>
    <row r="69" spans="1:4" x14ac:dyDescent="0.2">
      <c r="A69" s="2" t="s">
        <v>55</v>
      </c>
      <c r="B69" s="2" t="s">
        <v>145</v>
      </c>
      <c r="C69" s="12">
        <v>386</v>
      </c>
      <c r="D69" s="12">
        <v>390</v>
      </c>
    </row>
    <row r="70" spans="1:4" x14ac:dyDescent="0.2">
      <c r="A70" s="2" t="s">
        <v>55</v>
      </c>
      <c r="B70" s="2" t="s">
        <v>146</v>
      </c>
      <c r="C70" s="12">
        <v>388</v>
      </c>
      <c r="D70" s="12">
        <v>389</v>
      </c>
    </row>
    <row r="71" spans="1:4" x14ac:dyDescent="0.2">
      <c r="A71" s="2" t="s">
        <v>55</v>
      </c>
      <c r="B71" s="2" t="s">
        <v>147</v>
      </c>
      <c r="C71" s="12">
        <v>389</v>
      </c>
      <c r="D71" s="12">
        <v>389</v>
      </c>
    </row>
    <row r="72" spans="1:4" x14ac:dyDescent="0.2">
      <c r="A72" s="2" t="s">
        <v>55</v>
      </c>
      <c r="B72" s="2" t="s">
        <v>148</v>
      </c>
      <c r="C72" s="12">
        <v>389</v>
      </c>
      <c r="D72" s="12">
        <v>389</v>
      </c>
    </row>
    <row r="73" spans="1:4" x14ac:dyDescent="0.2">
      <c r="A73" s="2" t="s">
        <v>55</v>
      </c>
      <c r="B73" s="2" t="s">
        <v>149</v>
      </c>
      <c r="C73" s="12">
        <v>388</v>
      </c>
      <c r="D73" s="12">
        <v>388</v>
      </c>
    </row>
    <row r="74" spans="1:4" x14ac:dyDescent="0.2">
      <c r="A74" s="2" t="s">
        <v>55</v>
      </c>
      <c r="B74" s="2" t="s">
        <v>150</v>
      </c>
      <c r="C74" s="12">
        <v>381</v>
      </c>
      <c r="D74" s="12">
        <v>387</v>
      </c>
    </row>
    <row r="75" spans="1:4" x14ac:dyDescent="0.2">
      <c r="A75" s="2" t="s">
        <v>55</v>
      </c>
      <c r="B75" s="2" t="s">
        <v>151</v>
      </c>
      <c r="C75" s="12">
        <v>385</v>
      </c>
      <c r="D75" s="12">
        <v>387</v>
      </c>
    </row>
    <row r="76" spans="1:4" x14ac:dyDescent="0.2">
      <c r="A76" s="2" t="s">
        <v>55</v>
      </c>
      <c r="B76" s="2" t="s">
        <v>152</v>
      </c>
      <c r="C76" s="12">
        <v>387</v>
      </c>
      <c r="D76" s="12">
        <v>387</v>
      </c>
    </row>
    <row r="77" spans="1:4" x14ac:dyDescent="0.2">
      <c r="A77" s="2" t="s">
        <v>55</v>
      </c>
      <c r="B77" s="2" t="s">
        <v>153</v>
      </c>
      <c r="C77" s="12">
        <v>386</v>
      </c>
      <c r="D77" s="12">
        <v>387</v>
      </c>
    </row>
    <row r="78" spans="1:4" x14ac:dyDescent="0.2">
      <c r="A78" s="2" t="s">
        <v>80</v>
      </c>
      <c r="B78" s="2" t="s">
        <v>142</v>
      </c>
      <c r="C78" s="12">
        <v>388</v>
      </c>
      <c r="D78" s="12">
        <v>387</v>
      </c>
    </row>
    <row r="79" spans="1:4" x14ac:dyDescent="0.2">
      <c r="A79" s="2" t="s">
        <v>55</v>
      </c>
      <c r="B79" s="2" t="s">
        <v>143</v>
      </c>
      <c r="C79" s="12">
        <v>387</v>
      </c>
      <c r="D79" s="12">
        <v>387</v>
      </c>
    </row>
    <row r="80" spans="1:4" x14ac:dyDescent="0.2">
      <c r="A80" s="2" t="s">
        <v>55</v>
      </c>
      <c r="B80" s="2" t="s">
        <v>144</v>
      </c>
      <c r="C80" s="12">
        <v>390</v>
      </c>
      <c r="D80" s="12">
        <v>387</v>
      </c>
    </row>
    <row r="81" spans="1:4" x14ac:dyDescent="0.2">
      <c r="A81" s="2" t="s">
        <v>55</v>
      </c>
      <c r="B81" s="2" t="s">
        <v>145</v>
      </c>
      <c r="C81" s="12">
        <v>392</v>
      </c>
      <c r="D81" s="12">
        <v>388</v>
      </c>
    </row>
    <row r="82" spans="1:4" x14ac:dyDescent="0.2">
      <c r="A82" s="2" t="s">
        <v>55</v>
      </c>
      <c r="B82" s="2" t="s">
        <v>146</v>
      </c>
      <c r="C82" s="12">
        <v>399</v>
      </c>
      <c r="D82" s="12">
        <v>388</v>
      </c>
    </row>
    <row r="83" spans="1:4" x14ac:dyDescent="0.2">
      <c r="A83" s="2" t="s">
        <v>55</v>
      </c>
      <c r="B83" s="2" t="s">
        <v>147</v>
      </c>
      <c r="C83" s="12">
        <v>401</v>
      </c>
      <c r="D83" s="12">
        <v>389</v>
      </c>
    </row>
    <row r="84" spans="1:4" x14ac:dyDescent="0.2">
      <c r="A84" s="2" t="s">
        <v>55</v>
      </c>
      <c r="B84" s="2" t="s">
        <v>148</v>
      </c>
      <c r="C84" s="12">
        <v>402</v>
      </c>
      <c r="D84" s="12">
        <v>390</v>
      </c>
    </row>
    <row r="85" spans="1:4" x14ac:dyDescent="0.2">
      <c r="A85" s="2" t="s">
        <v>55</v>
      </c>
      <c r="B85" s="2" t="s">
        <v>149</v>
      </c>
      <c r="C85" s="12">
        <v>397</v>
      </c>
      <c r="D85" s="12">
        <v>391</v>
      </c>
    </row>
    <row r="86" spans="1:4" x14ac:dyDescent="0.2">
      <c r="A86" s="2" t="s">
        <v>55</v>
      </c>
      <c r="B86" s="2" t="s">
        <v>150</v>
      </c>
      <c r="C86" s="12">
        <v>391</v>
      </c>
      <c r="D86" s="12">
        <v>392</v>
      </c>
    </row>
    <row r="87" spans="1:4" x14ac:dyDescent="0.2">
      <c r="A87" s="2" t="s">
        <v>55</v>
      </c>
      <c r="B87" s="2" t="s">
        <v>151</v>
      </c>
      <c r="C87" s="12">
        <v>389</v>
      </c>
      <c r="D87" s="12">
        <v>392</v>
      </c>
    </row>
    <row r="88" spans="1:4" x14ac:dyDescent="0.2">
      <c r="A88" s="2" t="s">
        <v>55</v>
      </c>
      <c r="B88" s="2" t="s">
        <v>152</v>
      </c>
      <c r="C88" s="12">
        <v>388</v>
      </c>
      <c r="D88" s="12">
        <v>392</v>
      </c>
    </row>
    <row r="89" spans="1:4" x14ac:dyDescent="0.2">
      <c r="A89" s="2" t="s">
        <v>55</v>
      </c>
      <c r="B89" s="2" t="s">
        <v>153</v>
      </c>
      <c r="C89" s="12">
        <v>392</v>
      </c>
      <c r="D89" s="12">
        <v>393</v>
      </c>
    </row>
    <row r="90" spans="1:4" x14ac:dyDescent="0.2">
      <c r="A90" s="2" t="s">
        <v>81</v>
      </c>
      <c r="B90" s="2" t="s">
        <v>142</v>
      </c>
      <c r="C90" s="12">
        <v>394</v>
      </c>
      <c r="D90" s="12">
        <v>394</v>
      </c>
    </row>
    <row r="91" spans="1:4" x14ac:dyDescent="0.2">
      <c r="A91" s="2" t="s">
        <v>55</v>
      </c>
      <c r="B91" s="2" t="s">
        <v>143</v>
      </c>
      <c r="C91" s="12">
        <v>395</v>
      </c>
      <c r="D91" s="12">
        <v>394</v>
      </c>
    </row>
    <row r="92" spans="1:4" x14ac:dyDescent="0.2">
      <c r="A92" s="2" t="s">
        <v>55</v>
      </c>
      <c r="B92" s="2" t="s">
        <v>144</v>
      </c>
      <c r="C92" s="12">
        <v>396</v>
      </c>
      <c r="D92" s="12">
        <v>395</v>
      </c>
    </row>
    <row r="93" spans="1:4" x14ac:dyDescent="0.2">
      <c r="A93" s="2" t="s">
        <v>55</v>
      </c>
      <c r="B93" s="2" t="s">
        <v>145</v>
      </c>
      <c r="C93" s="12">
        <v>395</v>
      </c>
      <c r="D93" s="12">
        <v>395</v>
      </c>
    </row>
    <row r="94" spans="1:4" x14ac:dyDescent="0.2">
      <c r="A94" s="2" t="s">
        <v>55</v>
      </c>
      <c r="B94" s="2" t="s">
        <v>146</v>
      </c>
      <c r="C94" s="12">
        <v>396</v>
      </c>
      <c r="D94" s="12">
        <v>395</v>
      </c>
    </row>
    <row r="95" spans="1:4" x14ac:dyDescent="0.2">
      <c r="A95" s="2" t="s">
        <v>55</v>
      </c>
      <c r="B95" s="2" t="s">
        <v>147</v>
      </c>
      <c r="C95" s="12">
        <v>403</v>
      </c>
      <c r="D95" s="12">
        <v>395</v>
      </c>
    </row>
    <row r="96" spans="1:4" x14ac:dyDescent="0.2">
      <c r="A96" s="2" t="s">
        <v>55</v>
      </c>
      <c r="B96" s="2" t="s">
        <v>148</v>
      </c>
      <c r="C96" s="12">
        <v>407</v>
      </c>
      <c r="D96" s="12">
        <v>395</v>
      </c>
    </row>
    <row r="97" spans="1:4" x14ac:dyDescent="0.2">
      <c r="A97" s="2" t="s">
        <v>55</v>
      </c>
      <c r="B97" s="2" t="s">
        <v>149</v>
      </c>
      <c r="C97" s="12">
        <v>409</v>
      </c>
      <c r="D97" s="12">
        <v>396</v>
      </c>
    </row>
    <row r="98" spans="1:4" x14ac:dyDescent="0.2">
      <c r="A98" s="2" t="s">
        <v>55</v>
      </c>
      <c r="B98" s="2" t="s">
        <v>150</v>
      </c>
      <c r="C98" s="12">
        <v>403</v>
      </c>
      <c r="D98" s="12">
        <v>397</v>
      </c>
    </row>
    <row r="99" spans="1:4" x14ac:dyDescent="0.2">
      <c r="A99" s="2" t="s">
        <v>55</v>
      </c>
      <c r="B99" s="2" t="s">
        <v>151</v>
      </c>
      <c r="C99" s="12">
        <v>402</v>
      </c>
      <c r="D99" s="12">
        <v>398</v>
      </c>
    </row>
    <row r="100" spans="1:4" x14ac:dyDescent="0.2">
      <c r="A100" s="2" t="s">
        <v>55</v>
      </c>
      <c r="B100" s="2" t="s">
        <v>152</v>
      </c>
      <c r="C100" s="12">
        <v>404</v>
      </c>
      <c r="D100" s="12">
        <v>400</v>
      </c>
    </row>
    <row r="101" spans="1:4" x14ac:dyDescent="0.2">
      <c r="A101" s="2" t="s">
        <v>55</v>
      </c>
      <c r="B101" s="2" t="s">
        <v>153</v>
      </c>
      <c r="C101" s="12">
        <v>405</v>
      </c>
      <c r="D101" s="12">
        <v>401</v>
      </c>
    </row>
    <row r="102" spans="1:4" x14ac:dyDescent="0.2">
      <c r="A102" s="2" t="s">
        <v>701</v>
      </c>
      <c r="B102" s="2" t="s">
        <v>142</v>
      </c>
      <c r="C102" s="12">
        <v>405</v>
      </c>
      <c r="D102" s="12">
        <v>402</v>
      </c>
    </row>
  </sheetData>
  <mergeCells count="1">
    <mergeCell ref="H1:I1"/>
  </mergeCells>
  <hyperlinks>
    <hyperlink ref="H1:I1" location="Index!A1" display="Regresar al Índice" xr:uid="{C4086A5D-CB5B-47E9-8CAE-C79B02B1D3FE}"/>
  </hyperlinks>
  <pageMargins left="0.7" right="0.7" top="0.75" bottom="0.75" header="0.3" footer="0.3"/>
  <pageSetup paperSize="9" orientation="portrait" horizontalDpi="300" verticalDpi="300"/>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C113C-CFA4-40D6-8A18-0A3AA3B19E70}">
  <sheetPr codeName="Hoja143"/>
  <dimension ref="A1:I24"/>
  <sheetViews>
    <sheetView workbookViewId="0">
      <selection activeCell="A9" sqref="A9"/>
    </sheetView>
  </sheetViews>
  <sheetFormatPr baseColWidth="10" defaultColWidth="9.140625" defaultRowHeight="12.75" x14ac:dyDescent="0.2"/>
  <cols>
    <col min="1" max="16384" width="9.140625" style="2"/>
  </cols>
  <sheetData>
    <row r="1" spans="1:9" ht="15" x14ac:dyDescent="0.25">
      <c r="A1" t="s">
        <v>1417</v>
      </c>
      <c r="H1" s="568" t="s">
        <v>39</v>
      </c>
      <c r="I1" s="568"/>
    </row>
    <row r="2" spans="1:9" x14ac:dyDescent="0.2">
      <c r="A2" s="2" t="s">
        <v>442</v>
      </c>
    </row>
    <row r="5" spans="1:9" x14ac:dyDescent="0.2">
      <c r="A5" s="2" t="s">
        <v>2</v>
      </c>
      <c r="B5" s="2" t="s">
        <v>395</v>
      </c>
    </row>
    <row r="6" spans="1:9" x14ac:dyDescent="0.2">
      <c r="A6" s="2" t="s">
        <v>17</v>
      </c>
      <c r="B6" s="11">
        <v>0.4</v>
      </c>
    </row>
    <row r="7" spans="1:9" x14ac:dyDescent="0.2">
      <c r="A7" s="2" t="s">
        <v>32</v>
      </c>
      <c r="B7" s="11">
        <v>0.8</v>
      </c>
    </row>
    <row r="8" spans="1:9" x14ac:dyDescent="0.2">
      <c r="A8" s="2" t="s">
        <v>26</v>
      </c>
      <c r="B8" s="11">
        <v>0.9</v>
      </c>
    </row>
    <row r="9" spans="1:9" x14ac:dyDescent="0.2">
      <c r="A9" s="2" t="s">
        <v>31</v>
      </c>
      <c r="B9" s="11">
        <v>0.9</v>
      </c>
    </row>
    <row r="10" spans="1:9" x14ac:dyDescent="0.2">
      <c r="A10" s="2" t="s">
        <v>12</v>
      </c>
      <c r="B10" s="11">
        <v>1.2</v>
      </c>
    </row>
    <row r="11" spans="1:9" x14ac:dyDescent="0.2">
      <c r="A11" s="2" t="s">
        <v>3</v>
      </c>
      <c r="B11" s="11">
        <v>1.4</v>
      </c>
    </row>
    <row r="12" spans="1:9" x14ac:dyDescent="0.2">
      <c r="A12" s="2" t="s">
        <v>9</v>
      </c>
      <c r="B12" s="11">
        <v>2.1</v>
      </c>
    </row>
    <row r="13" spans="1:9" x14ac:dyDescent="0.2">
      <c r="A13" s="2" t="s">
        <v>22</v>
      </c>
      <c r="B13" s="11">
        <v>2.8</v>
      </c>
    </row>
    <row r="14" spans="1:9" x14ac:dyDescent="0.2">
      <c r="A14" s="2" t="s">
        <v>25</v>
      </c>
      <c r="B14" s="11">
        <v>2.8</v>
      </c>
    </row>
    <row r="15" spans="1:9" x14ac:dyDescent="0.2">
      <c r="A15" s="2" t="s">
        <v>23</v>
      </c>
      <c r="B15" s="11">
        <v>3.8</v>
      </c>
    </row>
    <row r="16" spans="1:9" x14ac:dyDescent="0.2">
      <c r="A16" s="2" t="s">
        <v>13</v>
      </c>
      <c r="B16" s="11">
        <v>4.2</v>
      </c>
    </row>
    <row r="17" spans="1:2" x14ac:dyDescent="0.2">
      <c r="A17" s="2" t="s">
        <v>27</v>
      </c>
      <c r="B17" s="11">
        <v>5.7</v>
      </c>
    </row>
    <row r="18" spans="1:2" x14ac:dyDescent="0.2">
      <c r="A18" s="2" t="s">
        <v>14</v>
      </c>
      <c r="B18" s="11">
        <v>6.2</v>
      </c>
    </row>
    <row r="19" spans="1:2" x14ac:dyDescent="0.2">
      <c r="A19" s="2" t="s">
        <v>0</v>
      </c>
      <c r="B19" s="11">
        <v>6.3</v>
      </c>
    </row>
    <row r="20" spans="1:2" x14ac:dyDescent="0.2">
      <c r="A20" s="2" t="s">
        <v>29</v>
      </c>
      <c r="B20" s="11">
        <v>6.5</v>
      </c>
    </row>
    <row r="21" spans="1:2" x14ac:dyDescent="0.2">
      <c r="A21" s="2" t="s">
        <v>10</v>
      </c>
      <c r="B21" s="11">
        <v>6.9</v>
      </c>
    </row>
    <row r="22" spans="1:2" x14ac:dyDescent="0.2">
      <c r="A22" s="2" t="s">
        <v>8</v>
      </c>
      <c r="B22" s="11">
        <v>9.1999999999999993</v>
      </c>
    </row>
    <row r="23" spans="1:2" x14ac:dyDescent="0.2">
      <c r="A23" s="2" t="s">
        <v>20</v>
      </c>
      <c r="B23" s="11">
        <v>12.2</v>
      </c>
    </row>
    <row r="24" spans="1:2" x14ac:dyDescent="0.2">
      <c r="A24" s="2" t="s">
        <v>4</v>
      </c>
      <c r="B24" s="11">
        <v>17.7</v>
      </c>
    </row>
  </sheetData>
  <mergeCells count="1">
    <mergeCell ref="H1:I1"/>
  </mergeCells>
  <hyperlinks>
    <hyperlink ref="H1:I1" location="Index!A1" display="Regresar al Índice" xr:uid="{6B27E9E1-66DD-4B88-8025-5E685992116D}"/>
  </hyperlinks>
  <pageMargins left="0.7" right="0.7" top="0.75" bottom="0.75" header="0.3" footer="0.3"/>
  <pageSetup paperSize="9" orientation="portrait" horizontalDpi="300" verticalDpi="300"/>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F0E5A-09C2-4A93-A2DB-20481DEF9835}">
  <sheetPr codeName="Hoja144"/>
  <dimension ref="A1:M102"/>
  <sheetViews>
    <sheetView workbookViewId="0">
      <selection activeCell="A9" sqref="A9"/>
    </sheetView>
  </sheetViews>
  <sheetFormatPr baseColWidth="10" defaultColWidth="9.140625" defaultRowHeight="12.75" x14ac:dyDescent="0.2"/>
  <cols>
    <col min="1" max="16384" width="9.140625" style="2"/>
  </cols>
  <sheetData>
    <row r="1" spans="1:13" ht="15" x14ac:dyDescent="0.25">
      <c r="A1" t="s">
        <v>1418</v>
      </c>
      <c r="H1" s="568" t="s">
        <v>39</v>
      </c>
      <c r="I1" s="568"/>
    </row>
    <row r="2" spans="1:13" x14ac:dyDescent="0.2">
      <c r="A2" s="2" t="s">
        <v>442</v>
      </c>
    </row>
    <row r="5" spans="1:13" x14ac:dyDescent="0.2">
      <c r="A5" s="2" t="s">
        <v>329</v>
      </c>
      <c r="B5" s="2" t="s">
        <v>385</v>
      </c>
      <c r="C5" s="2" t="s">
        <v>447</v>
      </c>
      <c r="D5" s="2" t="s">
        <v>392</v>
      </c>
      <c r="G5" s="2" t="s">
        <v>142</v>
      </c>
      <c r="H5" s="2" t="s">
        <v>153</v>
      </c>
      <c r="I5" s="2" t="s">
        <v>703</v>
      </c>
      <c r="J5" s="2" t="s">
        <v>1221</v>
      </c>
      <c r="K5" s="2" t="s">
        <v>710</v>
      </c>
      <c r="L5" s="2" t="s">
        <v>1222</v>
      </c>
      <c r="M5" s="2" t="s">
        <v>711</v>
      </c>
    </row>
    <row r="6" spans="1:13" x14ac:dyDescent="0.2">
      <c r="A6" s="2" t="s">
        <v>62</v>
      </c>
      <c r="B6" s="2" t="s">
        <v>142</v>
      </c>
      <c r="C6" s="12">
        <v>132542</v>
      </c>
      <c r="D6" s="12">
        <v>125560</v>
      </c>
      <c r="G6" s="12">
        <v>200718</v>
      </c>
      <c r="H6" s="12">
        <v>200309</v>
      </c>
      <c r="I6" s="12">
        <v>200803</v>
      </c>
      <c r="J6" s="11">
        <v>0</v>
      </c>
      <c r="K6" s="11">
        <v>-2.6</v>
      </c>
      <c r="L6" s="12">
        <v>197246</v>
      </c>
      <c r="M6" s="12">
        <v>197254</v>
      </c>
    </row>
    <row r="7" spans="1:13" x14ac:dyDescent="0.2">
      <c r="A7" s="2" t="s">
        <v>55</v>
      </c>
      <c r="B7" s="2" t="s">
        <v>143</v>
      </c>
      <c r="C7" s="12">
        <v>132003</v>
      </c>
      <c r="D7" s="12">
        <v>126180</v>
      </c>
    </row>
    <row r="8" spans="1:13" x14ac:dyDescent="0.2">
      <c r="A8" s="2" t="s">
        <v>55</v>
      </c>
      <c r="B8" s="2" t="s">
        <v>144</v>
      </c>
      <c r="C8" s="12">
        <v>134911</v>
      </c>
      <c r="D8" s="12">
        <v>126844</v>
      </c>
    </row>
    <row r="9" spans="1:13" x14ac:dyDescent="0.2">
      <c r="A9" s="2" t="s">
        <v>55</v>
      </c>
      <c r="B9" s="2" t="s">
        <v>145</v>
      </c>
      <c r="C9" s="12">
        <v>135436</v>
      </c>
      <c r="D9" s="12">
        <v>127707</v>
      </c>
    </row>
    <row r="10" spans="1:13" x14ac:dyDescent="0.2">
      <c r="A10" s="2" t="s">
        <v>55</v>
      </c>
      <c r="B10" s="2" t="s">
        <v>146</v>
      </c>
      <c r="C10" s="12">
        <v>137183</v>
      </c>
      <c r="D10" s="12">
        <v>128808</v>
      </c>
    </row>
    <row r="11" spans="1:13" x14ac:dyDescent="0.2">
      <c r="A11" s="2" t="s">
        <v>55</v>
      </c>
      <c r="B11" s="2" t="s">
        <v>147</v>
      </c>
      <c r="C11" s="12">
        <v>137311</v>
      </c>
      <c r="D11" s="12">
        <v>129765</v>
      </c>
    </row>
    <row r="12" spans="1:13" x14ac:dyDescent="0.2">
      <c r="A12" s="2" t="s">
        <v>55</v>
      </c>
      <c r="B12" s="2" t="s">
        <v>148</v>
      </c>
      <c r="C12" s="12">
        <v>135598</v>
      </c>
      <c r="D12" s="12">
        <v>130719</v>
      </c>
    </row>
    <row r="13" spans="1:13" x14ac:dyDescent="0.2">
      <c r="A13" s="2" t="s">
        <v>55</v>
      </c>
      <c r="B13" s="2" t="s">
        <v>149</v>
      </c>
      <c r="C13" s="12">
        <v>135693</v>
      </c>
      <c r="D13" s="12">
        <v>131835</v>
      </c>
    </row>
    <row r="14" spans="1:13" x14ac:dyDescent="0.2">
      <c r="A14" s="2" t="s">
        <v>55</v>
      </c>
      <c r="B14" s="2" t="s">
        <v>150</v>
      </c>
      <c r="C14" s="12">
        <v>135379</v>
      </c>
      <c r="D14" s="12">
        <v>132891</v>
      </c>
    </row>
    <row r="15" spans="1:13" x14ac:dyDescent="0.2">
      <c r="A15" s="2" t="s">
        <v>55</v>
      </c>
      <c r="B15" s="2" t="s">
        <v>151</v>
      </c>
      <c r="C15" s="12">
        <v>137228</v>
      </c>
      <c r="D15" s="12">
        <v>133881</v>
      </c>
    </row>
    <row r="16" spans="1:13" x14ac:dyDescent="0.2">
      <c r="A16" s="2" t="s">
        <v>55</v>
      </c>
      <c r="B16" s="2" t="s">
        <v>152</v>
      </c>
      <c r="C16" s="12">
        <v>136598</v>
      </c>
      <c r="D16" s="12">
        <v>134732</v>
      </c>
    </row>
    <row r="17" spans="1:4" x14ac:dyDescent="0.2">
      <c r="A17" s="2" t="s">
        <v>55</v>
      </c>
      <c r="B17" s="2" t="s">
        <v>153</v>
      </c>
      <c r="C17" s="12">
        <v>137134</v>
      </c>
      <c r="D17" s="12">
        <v>135585</v>
      </c>
    </row>
    <row r="18" spans="1:4" x14ac:dyDescent="0.2">
      <c r="A18" s="2" t="s">
        <v>75</v>
      </c>
      <c r="B18" s="2" t="s">
        <v>142</v>
      </c>
      <c r="C18" s="12">
        <v>137068</v>
      </c>
      <c r="D18" s="12">
        <v>135962</v>
      </c>
    </row>
    <row r="19" spans="1:4" x14ac:dyDescent="0.2">
      <c r="A19" s="2" t="s">
        <v>55</v>
      </c>
      <c r="B19" s="2" t="s">
        <v>143</v>
      </c>
      <c r="C19" s="12">
        <v>138202</v>
      </c>
      <c r="D19" s="12">
        <v>136478</v>
      </c>
    </row>
    <row r="20" spans="1:4" x14ac:dyDescent="0.2">
      <c r="A20" s="2" t="s">
        <v>55</v>
      </c>
      <c r="B20" s="2" t="s">
        <v>144</v>
      </c>
      <c r="C20" s="12">
        <v>135755</v>
      </c>
      <c r="D20" s="12">
        <v>136549</v>
      </c>
    </row>
    <row r="21" spans="1:4" x14ac:dyDescent="0.2">
      <c r="A21" s="2" t="s">
        <v>55</v>
      </c>
      <c r="B21" s="2" t="s">
        <v>145</v>
      </c>
      <c r="C21" s="12">
        <v>135620</v>
      </c>
      <c r="D21" s="12">
        <v>136564</v>
      </c>
    </row>
    <row r="22" spans="1:4" x14ac:dyDescent="0.2">
      <c r="A22" s="2" t="s">
        <v>55</v>
      </c>
      <c r="B22" s="2" t="s">
        <v>146</v>
      </c>
      <c r="C22" s="12">
        <v>135760</v>
      </c>
      <c r="D22" s="12">
        <v>136446</v>
      </c>
    </row>
    <row r="23" spans="1:4" x14ac:dyDescent="0.2">
      <c r="A23" s="2" t="s">
        <v>55</v>
      </c>
      <c r="B23" s="2" t="s">
        <v>147</v>
      </c>
      <c r="C23" s="12">
        <v>135146</v>
      </c>
      <c r="D23" s="12">
        <v>136265</v>
      </c>
    </row>
    <row r="24" spans="1:4" x14ac:dyDescent="0.2">
      <c r="A24" s="2" t="s">
        <v>55</v>
      </c>
      <c r="B24" s="2" t="s">
        <v>148</v>
      </c>
      <c r="C24" s="12">
        <v>133261</v>
      </c>
      <c r="D24" s="12">
        <v>136070</v>
      </c>
    </row>
    <row r="25" spans="1:4" x14ac:dyDescent="0.2">
      <c r="A25" s="2" t="s">
        <v>55</v>
      </c>
      <c r="B25" s="2" t="s">
        <v>149</v>
      </c>
      <c r="C25" s="12">
        <v>136395</v>
      </c>
      <c r="D25" s="12">
        <v>136129</v>
      </c>
    </row>
    <row r="26" spans="1:4" x14ac:dyDescent="0.2">
      <c r="A26" s="2" t="s">
        <v>55</v>
      </c>
      <c r="B26" s="2" t="s">
        <v>150</v>
      </c>
      <c r="C26" s="12">
        <v>138072</v>
      </c>
      <c r="D26" s="12">
        <v>136353</v>
      </c>
    </row>
    <row r="27" spans="1:4" x14ac:dyDescent="0.2">
      <c r="A27" s="2" t="s">
        <v>55</v>
      </c>
      <c r="B27" s="2" t="s">
        <v>151</v>
      </c>
      <c r="C27" s="12">
        <v>138343</v>
      </c>
      <c r="D27" s="12">
        <v>136446</v>
      </c>
    </row>
    <row r="28" spans="1:4" x14ac:dyDescent="0.2">
      <c r="A28" s="2" t="s">
        <v>55</v>
      </c>
      <c r="B28" s="2" t="s">
        <v>152</v>
      </c>
      <c r="C28" s="12">
        <v>140999</v>
      </c>
      <c r="D28" s="12">
        <v>136813</v>
      </c>
    </row>
    <row r="29" spans="1:4" x14ac:dyDescent="0.2">
      <c r="A29" s="2" t="s">
        <v>55</v>
      </c>
      <c r="B29" s="2" t="s">
        <v>153</v>
      </c>
      <c r="C29" s="12">
        <v>138657</v>
      </c>
      <c r="D29" s="12">
        <v>136940</v>
      </c>
    </row>
    <row r="30" spans="1:4" x14ac:dyDescent="0.2">
      <c r="A30" s="2" t="s">
        <v>76</v>
      </c>
      <c r="B30" s="2" t="s">
        <v>142</v>
      </c>
      <c r="C30" s="12">
        <v>138297</v>
      </c>
      <c r="D30" s="12">
        <v>137042</v>
      </c>
    </row>
    <row r="31" spans="1:4" x14ac:dyDescent="0.2">
      <c r="A31" s="2" t="s">
        <v>55</v>
      </c>
      <c r="B31" s="2" t="s">
        <v>143</v>
      </c>
      <c r="C31" s="12">
        <v>135299</v>
      </c>
      <c r="D31" s="12">
        <v>136800</v>
      </c>
    </row>
    <row r="32" spans="1:4" x14ac:dyDescent="0.2">
      <c r="A32" s="2" t="s">
        <v>55</v>
      </c>
      <c r="B32" s="2" t="s">
        <v>144</v>
      </c>
      <c r="C32" s="12">
        <v>136376</v>
      </c>
      <c r="D32" s="12">
        <v>136852</v>
      </c>
    </row>
    <row r="33" spans="1:4" x14ac:dyDescent="0.2">
      <c r="A33" s="2" t="s">
        <v>55</v>
      </c>
      <c r="B33" s="2" t="s">
        <v>145</v>
      </c>
      <c r="C33" s="12">
        <v>137921</v>
      </c>
      <c r="D33" s="12">
        <v>137044</v>
      </c>
    </row>
    <row r="34" spans="1:4" x14ac:dyDescent="0.2">
      <c r="A34" s="2" t="s">
        <v>55</v>
      </c>
      <c r="B34" s="2" t="s">
        <v>146</v>
      </c>
      <c r="C34" s="12">
        <v>138944</v>
      </c>
      <c r="D34" s="12">
        <v>137309</v>
      </c>
    </row>
    <row r="35" spans="1:4" x14ac:dyDescent="0.2">
      <c r="A35" s="2" t="s">
        <v>55</v>
      </c>
      <c r="B35" s="2" t="s">
        <v>147</v>
      </c>
      <c r="C35" s="12">
        <v>141006</v>
      </c>
      <c r="D35" s="12">
        <v>137798</v>
      </c>
    </row>
    <row r="36" spans="1:4" x14ac:dyDescent="0.2">
      <c r="A36" s="2" t="s">
        <v>55</v>
      </c>
      <c r="B36" s="2" t="s">
        <v>148</v>
      </c>
      <c r="C36" s="12">
        <v>141101</v>
      </c>
      <c r="D36" s="12">
        <v>138451</v>
      </c>
    </row>
    <row r="37" spans="1:4" x14ac:dyDescent="0.2">
      <c r="A37" s="2" t="s">
        <v>55</v>
      </c>
      <c r="B37" s="2" t="s">
        <v>149</v>
      </c>
      <c r="C37" s="12">
        <v>140867</v>
      </c>
      <c r="D37" s="12">
        <v>138824</v>
      </c>
    </row>
    <row r="38" spans="1:4" x14ac:dyDescent="0.2">
      <c r="A38" s="2" t="s">
        <v>55</v>
      </c>
      <c r="B38" s="2" t="s">
        <v>150</v>
      </c>
      <c r="C38" s="12">
        <v>143124</v>
      </c>
      <c r="D38" s="12">
        <v>139244</v>
      </c>
    </row>
    <row r="39" spans="1:4" x14ac:dyDescent="0.2">
      <c r="A39" s="2" t="s">
        <v>55</v>
      </c>
      <c r="B39" s="2" t="s">
        <v>151</v>
      </c>
      <c r="C39" s="12">
        <v>145017</v>
      </c>
      <c r="D39" s="12">
        <v>139801</v>
      </c>
    </row>
    <row r="40" spans="1:4" x14ac:dyDescent="0.2">
      <c r="A40" s="2" t="s">
        <v>55</v>
      </c>
      <c r="B40" s="2" t="s">
        <v>152</v>
      </c>
      <c r="C40" s="12">
        <v>146837</v>
      </c>
      <c r="D40" s="12">
        <v>140287</v>
      </c>
    </row>
    <row r="41" spans="1:4" x14ac:dyDescent="0.2">
      <c r="A41" s="2" t="s">
        <v>55</v>
      </c>
      <c r="B41" s="2" t="s">
        <v>153</v>
      </c>
      <c r="C41" s="12">
        <v>148110</v>
      </c>
      <c r="D41" s="12">
        <v>141075</v>
      </c>
    </row>
    <row r="42" spans="1:4" x14ac:dyDescent="0.2">
      <c r="A42" s="2" t="s">
        <v>77</v>
      </c>
      <c r="B42" s="2" t="s">
        <v>142</v>
      </c>
      <c r="C42" s="12">
        <v>143355</v>
      </c>
      <c r="D42" s="12">
        <v>141496</v>
      </c>
    </row>
    <row r="43" spans="1:4" x14ac:dyDescent="0.2">
      <c r="A43" s="2" t="s">
        <v>55</v>
      </c>
      <c r="B43" s="2" t="s">
        <v>143</v>
      </c>
      <c r="C43" s="12">
        <v>144166</v>
      </c>
      <c r="D43" s="12">
        <v>142235</v>
      </c>
    </row>
    <row r="44" spans="1:4" x14ac:dyDescent="0.2">
      <c r="A44" s="2" t="s">
        <v>55</v>
      </c>
      <c r="B44" s="2" t="s">
        <v>144</v>
      </c>
      <c r="C44" s="12">
        <v>145207</v>
      </c>
      <c r="D44" s="12">
        <v>142971</v>
      </c>
    </row>
    <row r="45" spans="1:4" x14ac:dyDescent="0.2">
      <c r="A45" s="2" t="s">
        <v>55</v>
      </c>
      <c r="B45" s="2" t="s">
        <v>145</v>
      </c>
      <c r="C45" s="12">
        <v>147078</v>
      </c>
      <c r="D45" s="12">
        <v>143734</v>
      </c>
    </row>
    <row r="46" spans="1:4" x14ac:dyDescent="0.2">
      <c r="A46" s="2" t="s">
        <v>55</v>
      </c>
      <c r="B46" s="2" t="s">
        <v>146</v>
      </c>
      <c r="C46" s="12">
        <v>145950</v>
      </c>
      <c r="D46" s="12">
        <v>144318</v>
      </c>
    </row>
    <row r="47" spans="1:4" x14ac:dyDescent="0.2">
      <c r="A47" s="2" t="s">
        <v>55</v>
      </c>
      <c r="B47" s="2" t="s">
        <v>147</v>
      </c>
      <c r="C47" s="12">
        <v>148723</v>
      </c>
      <c r="D47" s="12">
        <v>144961</v>
      </c>
    </row>
    <row r="48" spans="1:4" x14ac:dyDescent="0.2">
      <c r="A48" s="2" t="s">
        <v>55</v>
      </c>
      <c r="B48" s="2" t="s">
        <v>148</v>
      </c>
      <c r="C48" s="12">
        <v>147632</v>
      </c>
      <c r="D48" s="12">
        <v>145506</v>
      </c>
    </row>
    <row r="49" spans="1:4" x14ac:dyDescent="0.2">
      <c r="A49" s="2" t="s">
        <v>55</v>
      </c>
      <c r="B49" s="2" t="s">
        <v>149</v>
      </c>
      <c r="C49" s="12">
        <v>152741</v>
      </c>
      <c r="D49" s="12">
        <v>146495</v>
      </c>
    </row>
    <row r="50" spans="1:4" x14ac:dyDescent="0.2">
      <c r="A50" s="2" t="s">
        <v>55</v>
      </c>
      <c r="B50" s="2" t="s">
        <v>150</v>
      </c>
      <c r="C50" s="12">
        <v>156454</v>
      </c>
      <c r="D50" s="12">
        <v>147606</v>
      </c>
    </row>
    <row r="51" spans="1:4" x14ac:dyDescent="0.2">
      <c r="A51" s="2" t="s">
        <v>55</v>
      </c>
      <c r="B51" s="2" t="s">
        <v>151</v>
      </c>
      <c r="C51" s="12">
        <v>162705</v>
      </c>
      <c r="D51" s="12">
        <v>149080</v>
      </c>
    </row>
    <row r="52" spans="1:4" x14ac:dyDescent="0.2">
      <c r="A52" s="2" t="s">
        <v>55</v>
      </c>
      <c r="B52" s="2" t="s">
        <v>152</v>
      </c>
      <c r="C52" s="12">
        <v>166273</v>
      </c>
      <c r="D52" s="12">
        <v>150700</v>
      </c>
    </row>
    <row r="53" spans="1:4" x14ac:dyDescent="0.2">
      <c r="A53" s="2" t="s">
        <v>55</v>
      </c>
      <c r="B53" s="2" t="s">
        <v>153</v>
      </c>
      <c r="C53" s="12">
        <v>167561</v>
      </c>
      <c r="D53" s="12">
        <v>152320</v>
      </c>
    </row>
    <row r="54" spans="1:4" x14ac:dyDescent="0.2">
      <c r="A54" s="2" t="s">
        <v>78</v>
      </c>
      <c r="B54" s="2" t="s">
        <v>142</v>
      </c>
      <c r="C54" s="12">
        <v>166202</v>
      </c>
      <c r="D54" s="12">
        <v>154224</v>
      </c>
    </row>
    <row r="55" spans="1:4" x14ac:dyDescent="0.2">
      <c r="A55" s="2" t="s">
        <v>55</v>
      </c>
      <c r="B55" s="2" t="s">
        <v>143</v>
      </c>
      <c r="C55" s="12">
        <v>165255</v>
      </c>
      <c r="D55" s="12">
        <v>155982</v>
      </c>
    </row>
    <row r="56" spans="1:4" x14ac:dyDescent="0.2">
      <c r="A56" s="2" t="s">
        <v>55</v>
      </c>
      <c r="B56" s="2" t="s">
        <v>144</v>
      </c>
      <c r="C56" s="12">
        <v>169563</v>
      </c>
      <c r="D56" s="12">
        <v>158011</v>
      </c>
    </row>
    <row r="57" spans="1:4" x14ac:dyDescent="0.2">
      <c r="A57" s="2" t="s">
        <v>55</v>
      </c>
      <c r="B57" s="2" t="s">
        <v>145</v>
      </c>
      <c r="C57" s="12">
        <v>169234</v>
      </c>
      <c r="D57" s="12">
        <v>159858</v>
      </c>
    </row>
    <row r="58" spans="1:4" x14ac:dyDescent="0.2">
      <c r="A58" s="2" t="s">
        <v>55</v>
      </c>
      <c r="B58" s="2" t="s">
        <v>146</v>
      </c>
      <c r="C58" s="12">
        <v>167441</v>
      </c>
      <c r="D58" s="12">
        <v>161649</v>
      </c>
    </row>
    <row r="59" spans="1:4" x14ac:dyDescent="0.2">
      <c r="A59" s="2" t="s">
        <v>55</v>
      </c>
      <c r="B59" s="2" t="s">
        <v>147</v>
      </c>
      <c r="C59" s="12">
        <v>167945</v>
      </c>
      <c r="D59" s="12">
        <v>163250</v>
      </c>
    </row>
    <row r="60" spans="1:4" x14ac:dyDescent="0.2">
      <c r="A60" s="2" t="s">
        <v>55</v>
      </c>
      <c r="B60" s="2" t="s">
        <v>148</v>
      </c>
      <c r="C60" s="12">
        <v>169689</v>
      </c>
      <c r="D60" s="12">
        <v>165089</v>
      </c>
    </row>
    <row r="61" spans="1:4" x14ac:dyDescent="0.2">
      <c r="A61" s="2" t="s">
        <v>55</v>
      </c>
      <c r="B61" s="2" t="s">
        <v>149</v>
      </c>
      <c r="C61" s="12">
        <v>169933</v>
      </c>
      <c r="D61" s="12">
        <v>166521</v>
      </c>
    </row>
    <row r="62" spans="1:4" x14ac:dyDescent="0.2">
      <c r="A62" s="2" t="s">
        <v>55</v>
      </c>
      <c r="B62" s="2" t="s">
        <v>150</v>
      </c>
      <c r="C62" s="12">
        <v>171982</v>
      </c>
      <c r="D62" s="12">
        <v>167815</v>
      </c>
    </row>
    <row r="63" spans="1:4" x14ac:dyDescent="0.2">
      <c r="A63" s="2" t="s">
        <v>55</v>
      </c>
      <c r="B63" s="2" t="s">
        <v>151</v>
      </c>
      <c r="C63" s="12">
        <v>175631</v>
      </c>
      <c r="D63" s="12">
        <v>168892</v>
      </c>
    </row>
    <row r="64" spans="1:4" x14ac:dyDescent="0.2">
      <c r="A64" s="2" t="s">
        <v>55</v>
      </c>
      <c r="B64" s="2" t="s">
        <v>152</v>
      </c>
      <c r="C64" s="12">
        <v>177347</v>
      </c>
      <c r="D64" s="12">
        <v>169815</v>
      </c>
    </row>
    <row r="65" spans="1:4" x14ac:dyDescent="0.2">
      <c r="A65" s="2" t="s">
        <v>55</v>
      </c>
      <c r="B65" s="2" t="s">
        <v>153</v>
      </c>
      <c r="C65" s="12">
        <v>179261</v>
      </c>
      <c r="D65" s="12">
        <v>170790</v>
      </c>
    </row>
    <row r="66" spans="1:4" x14ac:dyDescent="0.2">
      <c r="A66" s="2" t="s">
        <v>79</v>
      </c>
      <c r="B66" s="2" t="s">
        <v>142</v>
      </c>
      <c r="C66" s="12">
        <v>175560</v>
      </c>
      <c r="D66" s="12">
        <v>171570</v>
      </c>
    </row>
    <row r="67" spans="1:4" x14ac:dyDescent="0.2">
      <c r="A67" s="2" t="s">
        <v>55</v>
      </c>
      <c r="B67" s="2" t="s">
        <v>143</v>
      </c>
      <c r="C67" s="12">
        <v>175111</v>
      </c>
      <c r="D67" s="12">
        <v>172391</v>
      </c>
    </row>
    <row r="68" spans="1:4" x14ac:dyDescent="0.2">
      <c r="A68" s="2" t="s">
        <v>55</v>
      </c>
      <c r="B68" s="2" t="s">
        <v>144</v>
      </c>
      <c r="C68" s="12">
        <v>175854</v>
      </c>
      <c r="D68" s="12">
        <v>172916</v>
      </c>
    </row>
    <row r="69" spans="1:4" x14ac:dyDescent="0.2">
      <c r="A69" s="2" t="s">
        <v>55</v>
      </c>
      <c r="B69" s="2" t="s">
        <v>145</v>
      </c>
      <c r="C69" s="12">
        <v>177884</v>
      </c>
      <c r="D69" s="12">
        <v>173636</v>
      </c>
    </row>
    <row r="70" spans="1:4" x14ac:dyDescent="0.2">
      <c r="A70" s="2" t="s">
        <v>55</v>
      </c>
      <c r="B70" s="2" t="s">
        <v>146</v>
      </c>
      <c r="C70" s="12">
        <v>180730</v>
      </c>
      <c r="D70" s="12">
        <v>174744</v>
      </c>
    </row>
    <row r="71" spans="1:4" x14ac:dyDescent="0.2">
      <c r="A71" s="2" t="s">
        <v>55</v>
      </c>
      <c r="B71" s="2" t="s">
        <v>147</v>
      </c>
      <c r="C71" s="12">
        <v>182595</v>
      </c>
      <c r="D71" s="12">
        <v>175965</v>
      </c>
    </row>
    <row r="72" spans="1:4" x14ac:dyDescent="0.2">
      <c r="A72" s="2" t="s">
        <v>55</v>
      </c>
      <c r="B72" s="2" t="s">
        <v>148</v>
      </c>
      <c r="C72" s="12">
        <v>185563</v>
      </c>
      <c r="D72" s="12">
        <v>177288</v>
      </c>
    </row>
    <row r="73" spans="1:4" x14ac:dyDescent="0.2">
      <c r="A73" s="2" t="s">
        <v>55</v>
      </c>
      <c r="B73" s="2" t="s">
        <v>149</v>
      </c>
      <c r="C73" s="12">
        <v>188966</v>
      </c>
      <c r="D73" s="12">
        <v>178874</v>
      </c>
    </row>
    <row r="74" spans="1:4" x14ac:dyDescent="0.2">
      <c r="A74" s="2" t="s">
        <v>55</v>
      </c>
      <c r="B74" s="2" t="s">
        <v>150</v>
      </c>
      <c r="C74" s="12">
        <v>192371</v>
      </c>
      <c r="D74" s="12">
        <v>180573</v>
      </c>
    </row>
    <row r="75" spans="1:4" x14ac:dyDescent="0.2">
      <c r="A75" s="2" t="s">
        <v>55</v>
      </c>
      <c r="B75" s="2" t="s">
        <v>151</v>
      </c>
      <c r="C75" s="12">
        <v>194536</v>
      </c>
      <c r="D75" s="12">
        <v>182148</v>
      </c>
    </row>
    <row r="76" spans="1:4" x14ac:dyDescent="0.2">
      <c r="A76" s="2" t="s">
        <v>55</v>
      </c>
      <c r="B76" s="2" t="s">
        <v>152</v>
      </c>
      <c r="C76" s="12">
        <v>194720</v>
      </c>
      <c r="D76" s="12">
        <v>183596</v>
      </c>
    </row>
    <row r="77" spans="1:4" x14ac:dyDescent="0.2">
      <c r="A77" s="2" t="s">
        <v>55</v>
      </c>
      <c r="B77" s="2" t="s">
        <v>153</v>
      </c>
      <c r="C77" s="12">
        <v>195275</v>
      </c>
      <c r="D77" s="12">
        <v>184930</v>
      </c>
    </row>
    <row r="78" spans="1:4" x14ac:dyDescent="0.2">
      <c r="A78" s="2" t="s">
        <v>80</v>
      </c>
      <c r="B78" s="2" t="s">
        <v>142</v>
      </c>
      <c r="C78" s="12">
        <v>195653</v>
      </c>
      <c r="D78" s="12">
        <v>186605</v>
      </c>
    </row>
    <row r="79" spans="1:4" x14ac:dyDescent="0.2">
      <c r="A79" s="2" t="s">
        <v>55</v>
      </c>
      <c r="B79" s="2" t="s">
        <v>143</v>
      </c>
      <c r="C79" s="12">
        <v>195633</v>
      </c>
      <c r="D79" s="12">
        <v>188315</v>
      </c>
    </row>
    <row r="80" spans="1:4" x14ac:dyDescent="0.2">
      <c r="A80" s="2" t="s">
        <v>55</v>
      </c>
      <c r="B80" s="2" t="s">
        <v>144</v>
      </c>
      <c r="C80" s="12">
        <v>198109</v>
      </c>
      <c r="D80" s="12">
        <v>190170</v>
      </c>
    </row>
    <row r="81" spans="1:4" x14ac:dyDescent="0.2">
      <c r="A81" s="2" t="s">
        <v>55</v>
      </c>
      <c r="B81" s="2" t="s">
        <v>145</v>
      </c>
      <c r="C81" s="12">
        <v>203212</v>
      </c>
      <c r="D81" s="12">
        <v>192280</v>
      </c>
    </row>
    <row r="82" spans="1:4" x14ac:dyDescent="0.2">
      <c r="A82" s="2" t="s">
        <v>55</v>
      </c>
      <c r="B82" s="2" t="s">
        <v>146</v>
      </c>
      <c r="C82" s="12">
        <v>203538</v>
      </c>
      <c r="D82" s="12">
        <v>194181</v>
      </c>
    </row>
    <row r="83" spans="1:4" x14ac:dyDescent="0.2">
      <c r="A83" s="2" t="s">
        <v>55</v>
      </c>
      <c r="B83" s="2" t="s">
        <v>147</v>
      </c>
      <c r="C83" s="12">
        <v>204192</v>
      </c>
      <c r="D83" s="12">
        <v>195981</v>
      </c>
    </row>
    <row r="84" spans="1:4" x14ac:dyDescent="0.2">
      <c r="A84" s="2" t="s">
        <v>55</v>
      </c>
      <c r="B84" s="2" t="s">
        <v>148</v>
      </c>
      <c r="C84" s="12">
        <v>203819</v>
      </c>
      <c r="D84" s="12">
        <v>197502</v>
      </c>
    </row>
    <row r="85" spans="1:4" x14ac:dyDescent="0.2">
      <c r="A85" s="2" t="s">
        <v>55</v>
      </c>
      <c r="B85" s="2" t="s">
        <v>149</v>
      </c>
      <c r="C85" s="12">
        <v>202269</v>
      </c>
      <c r="D85" s="12">
        <v>198611</v>
      </c>
    </row>
    <row r="86" spans="1:4" x14ac:dyDescent="0.2">
      <c r="A86" s="2" t="s">
        <v>55</v>
      </c>
      <c r="B86" s="2" t="s">
        <v>150</v>
      </c>
      <c r="C86" s="12">
        <v>206125</v>
      </c>
      <c r="D86" s="12">
        <v>199757</v>
      </c>
    </row>
    <row r="87" spans="1:4" x14ac:dyDescent="0.2">
      <c r="A87" s="2" t="s">
        <v>55</v>
      </c>
      <c r="B87" s="2" t="s">
        <v>151</v>
      </c>
      <c r="C87" s="12">
        <v>207299</v>
      </c>
      <c r="D87" s="12">
        <v>200820</v>
      </c>
    </row>
    <row r="88" spans="1:4" x14ac:dyDescent="0.2">
      <c r="A88" s="2" t="s">
        <v>55</v>
      </c>
      <c r="B88" s="2" t="s">
        <v>152</v>
      </c>
      <c r="C88" s="12">
        <v>205076</v>
      </c>
      <c r="D88" s="12">
        <v>201683</v>
      </c>
    </row>
    <row r="89" spans="1:4" x14ac:dyDescent="0.2">
      <c r="A89" s="2" t="s">
        <v>55</v>
      </c>
      <c r="B89" s="2" t="s">
        <v>153</v>
      </c>
      <c r="C89" s="12">
        <v>205719</v>
      </c>
      <c r="D89" s="12">
        <v>202554</v>
      </c>
    </row>
    <row r="90" spans="1:4" x14ac:dyDescent="0.2">
      <c r="A90" s="2" t="s">
        <v>81</v>
      </c>
      <c r="B90" s="2" t="s">
        <v>142</v>
      </c>
      <c r="C90" s="12">
        <v>200803</v>
      </c>
      <c r="D90" s="12">
        <v>202983</v>
      </c>
    </row>
    <row r="91" spans="1:4" x14ac:dyDescent="0.2">
      <c r="A91" s="2" t="s">
        <v>55</v>
      </c>
      <c r="B91" s="2" t="s">
        <v>143</v>
      </c>
      <c r="C91" s="12">
        <v>200947</v>
      </c>
      <c r="D91" s="12">
        <v>203426</v>
      </c>
    </row>
    <row r="92" spans="1:4" x14ac:dyDescent="0.2">
      <c r="A92" s="2" t="s">
        <v>55</v>
      </c>
      <c r="B92" s="2" t="s">
        <v>144</v>
      </c>
      <c r="C92" s="12">
        <v>203670</v>
      </c>
      <c r="D92" s="12">
        <v>203889</v>
      </c>
    </row>
    <row r="93" spans="1:4" x14ac:dyDescent="0.2">
      <c r="A93" s="2" t="s">
        <v>55</v>
      </c>
      <c r="B93" s="2" t="s">
        <v>145</v>
      </c>
      <c r="C93" s="12">
        <v>198946</v>
      </c>
      <c r="D93" s="12">
        <v>203534</v>
      </c>
    </row>
    <row r="94" spans="1:4" x14ac:dyDescent="0.2">
      <c r="A94" s="2" t="s">
        <v>55</v>
      </c>
      <c r="B94" s="2" t="s">
        <v>146</v>
      </c>
      <c r="C94" s="12">
        <v>193758</v>
      </c>
      <c r="D94" s="12">
        <v>202719</v>
      </c>
    </row>
    <row r="95" spans="1:4" x14ac:dyDescent="0.2">
      <c r="A95" s="2" t="s">
        <v>55</v>
      </c>
      <c r="B95" s="2" t="s">
        <v>147</v>
      </c>
      <c r="C95" s="12">
        <v>194649</v>
      </c>
      <c r="D95" s="12">
        <v>201923</v>
      </c>
    </row>
    <row r="96" spans="1:4" x14ac:dyDescent="0.2">
      <c r="A96" s="2" t="s">
        <v>55</v>
      </c>
      <c r="B96" s="2" t="s">
        <v>148</v>
      </c>
      <c r="C96" s="12">
        <v>191599</v>
      </c>
      <c r="D96" s="12">
        <v>200905</v>
      </c>
    </row>
    <row r="97" spans="1:4" x14ac:dyDescent="0.2">
      <c r="A97" s="2" t="s">
        <v>55</v>
      </c>
      <c r="B97" s="2" t="s">
        <v>149</v>
      </c>
      <c r="C97" s="12">
        <v>192948</v>
      </c>
      <c r="D97" s="12">
        <v>200128</v>
      </c>
    </row>
    <row r="98" spans="1:4" x14ac:dyDescent="0.2">
      <c r="A98" s="2" t="s">
        <v>55</v>
      </c>
      <c r="B98" s="2" t="s">
        <v>150</v>
      </c>
      <c r="C98" s="12">
        <v>195648</v>
      </c>
      <c r="D98" s="12">
        <v>199255</v>
      </c>
    </row>
    <row r="99" spans="1:4" x14ac:dyDescent="0.2">
      <c r="A99" s="2" t="s">
        <v>55</v>
      </c>
      <c r="B99" s="2" t="s">
        <v>151</v>
      </c>
      <c r="C99" s="12">
        <v>195719</v>
      </c>
      <c r="D99" s="12">
        <v>198290</v>
      </c>
    </row>
    <row r="100" spans="1:4" x14ac:dyDescent="0.2">
      <c r="A100" s="2" t="s">
        <v>55</v>
      </c>
      <c r="B100" s="2" t="s">
        <v>152</v>
      </c>
      <c r="C100" s="12">
        <v>198046</v>
      </c>
      <c r="D100" s="12">
        <v>197704</v>
      </c>
    </row>
    <row r="101" spans="1:4" x14ac:dyDescent="0.2">
      <c r="A101" s="2" t="s">
        <v>55</v>
      </c>
      <c r="B101" s="2" t="s">
        <v>153</v>
      </c>
      <c r="C101" s="12">
        <v>200309</v>
      </c>
      <c r="D101" s="12">
        <v>197254</v>
      </c>
    </row>
    <row r="102" spans="1:4" x14ac:dyDescent="0.2">
      <c r="A102" s="2" t="s">
        <v>701</v>
      </c>
      <c r="B102" s="2" t="s">
        <v>142</v>
      </c>
      <c r="C102" s="12">
        <v>200718</v>
      </c>
      <c r="D102" s="12">
        <v>197246</v>
      </c>
    </row>
  </sheetData>
  <mergeCells count="1">
    <mergeCell ref="H1:I1"/>
  </mergeCells>
  <hyperlinks>
    <hyperlink ref="H1:I1" location="Index!A1" display="Regresar al Índice" xr:uid="{878C341A-3BFB-4EFE-B112-8227C7B092EA}"/>
  </hyperlinks>
  <pageMargins left="0.7" right="0.7" top="0.75" bottom="0.75" header="0.3" footer="0.3"/>
  <pageSetup paperSize="9" orientation="portrait" horizontalDpi="300" verticalDpi="30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E64EE-36DF-472E-912A-4E125FAE4346}">
  <sheetPr codeName="Hoja145"/>
  <dimension ref="A1:K102"/>
  <sheetViews>
    <sheetView workbookViewId="0">
      <selection activeCell="A9" sqref="A9"/>
    </sheetView>
  </sheetViews>
  <sheetFormatPr baseColWidth="10" defaultColWidth="9.140625" defaultRowHeight="12.75" x14ac:dyDescent="0.2"/>
  <cols>
    <col min="1" max="16384" width="9.140625" style="2"/>
  </cols>
  <sheetData>
    <row r="1" spans="1:11" ht="15" x14ac:dyDescent="0.25">
      <c r="A1" t="s">
        <v>1419</v>
      </c>
      <c r="H1" s="568" t="s">
        <v>39</v>
      </c>
      <c r="I1" s="568"/>
    </row>
    <row r="2" spans="1:11" x14ac:dyDescent="0.2">
      <c r="A2" s="2" t="s">
        <v>442</v>
      </c>
    </row>
    <row r="5" spans="1:11" x14ac:dyDescent="0.2">
      <c r="A5" s="2" t="s">
        <v>329</v>
      </c>
      <c r="B5" s="2" t="s">
        <v>385</v>
      </c>
      <c r="C5" s="2" t="s">
        <v>53</v>
      </c>
      <c r="D5" s="2" t="s">
        <v>386</v>
      </c>
      <c r="G5" s="2" t="s">
        <v>142</v>
      </c>
      <c r="H5" s="2" t="s">
        <v>153</v>
      </c>
      <c r="I5" s="2" t="s">
        <v>703</v>
      </c>
      <c r="J5" s="2" t="s">
        <v>1222</v>
      </c>
      <c r="K5" s="2" t="s">
        <v>711</v>
      </c>
    </row>
    <row r="6" spans="1:11" x14ac:dyDescent="0.2">
      <c r="A6" s="2" t="s">
        <v>62</v>
      </c>
      <c r="B6" s="2" t="s">
        <v>142</v>
      </c>
      <c r="C6" s="11">
        <v>7</v>
      </c>
      <c r="D6" s="11">
        <v>4.5</v>
      </c>
      <c r="G6" s="11">
        <v>0</v>
      </c>
      <c r="H6" s="11">
        <v>-2.6</v>
      </c>
      <c r="I6" s="11">
        <v>2.6</v>
      </c>
      <c r="J6" s="11">
        <v>-2.8</v>
      </c>
      <c r="K6" s="11">
        <v>-2.6</v>
      </c>
    </row>
    <row r="7" spans="1:11" x14ac:dyDescent="0.2">
      <c r="A7" s="2" t="s">
        <v>55</v>
      </c>
      <c r="B7" s="2" t="s">
        <v>143</v>
      </c>
      <c r="C7" s="11">
        <v>6</v>
      </c>
      <c r="D7" s="11">
        <v>4.5999999999999996</v>
      </c>
    </row>
    <row r="8" spans="1:11" x14ac:dyDescent="0.2">
      <c r="A8" s="2" t="s">
        <v>55</v>
      </c>
      <c r="B8" s="2" t="s">
        <v>144</v>
      </c>
      <c r="C8" s="11">
        <v>6.3</v>
      </c>
      <c r="D8" s="11">
        <v>4.2</v>
      </c>
    </row>
    <row r="9" spans="1:11" x14ac:dyDescent="0.2">
      <c r="A9" s="2" t="s">
        <v>55</v>
      </c>
      <c r="B9" s="2" t="s">
        <v>145</v>
      </c>
      <c r="C9" s="11">
        <v>8.3000000000000007</v>
      </c>
      <c r="D9" s="11">
        <v>4.7</v>
      </c>
    </row>
    <row r="10" spans="1:11" x14ac:dyDescent="0.2">
      <c r="A10" s="2" t="s">
        <v>55</v>
      </c>
      <c r="B10" s="2" t="s">
        <v>146</v>
      </c>
      <c r="C10" s="11">
        <v>10.7</v>
      </c>
      <c r="D10" s="11">
        <v>5.3</v>
      </c>
    </row>
    <row r="11" spans="1:11" x14ac:dyDescent="0.2">
      <c r="A11" s="2" t="s">
        <v>55</v>
      </c>
      <c r="B11" s="2" t="s">
        <v>147</v>
      </c>
      <c r="C11" s="11">
        <v>9.1</v>
      </c>
      <c r="D11" s="11">
        <v>5.6</v>
      </c>
    </row>
    <row r="12" spans="1:11" x14ac:dyDescent="0.2">
      <c r="A12" s="2" t="s">
        <v>55</v>
      </c>
      <c r="B12" s="2" t="s">
        <v>148</v>
      </c>
      <c r="C12" s="11">
        <v>9.1999999999999993</v>
      </c>
      <c r="D12" s="11">
        <v>6</v>
      </c>
    </row>
    <row r="13" spans="1:11" x14ac:dyDescent="0.2">
      <c r="A13" s="2" t="s">
        <v>55</v>
      </c>
      <c r="B13" s="2" t="s">
        <v>149</v>
      </c>
      <c r="C13" s="11">
        <v>11</v>
      </c>
      <c r="D13" s="11">
        <v>6.8</v>
      </c>
    </row>
    <row r="14" spans="1:11" x14ac:dyDescent="0.2">
      <c r="A14" s="2" t="s">
        <v>55</v>
      </c>
      <c r="B14" s="2" t="s">
        <v>150</v>
      </c>
      <c r="C14" s="11">
        <v>10.3</v>
      </c>
      <c r="D14" s="11">
        <v>7.4</v>
      </c>
    </row>
    <row r="15" spans="1:11" x14ac:dyDescent="0.2">
      <c r="A15" s="2" t="s">
        <v>55</v>
      </c>
      <c r="B15" s="2" t="s">
        <v>151</v>
      </c>
      <c r="C15" s="11">
        <v>9.5</v>
      </c>
      <c r="D15" s="11">
        <v>7.9</v>
      </c>
    </row>
    <row r="16" spans="1:11" x14ac:dyDescent="0.2">
      <c r="A16" s="2" t="s">
        <v>55</v>
      </c>
      <c r="B16" s="2" t="s">
        <v>152</v>
      </c>
      <c r="C16" s="11">
        <v>8.1</v>
      </c>
      <c r="D16" s="11">
        <v>8.3000000000000007</v>
      </c>
    </row>
    <row r="17" spans="1:4" x14ac:dyDescent="0.2">
      <c r="A17" s="2" t="s">
        <v>55</v>
      </c>
      <c r="B17" s="2" t="s">
        <v>153</v>
      </c>
      <c r="C17" s="11">
        <v>8.1</v>
      </c>
      <c r="D17" s="11">
        <v>8.6</v>
      </c>
    </row>
    <row r="18" spans="1:4" x14ac:dyDescent="0.2">
      <c r="A18" s="2" t="s">
        <v>75</v>
      </c>
      <c r="B18" s="2" t="s">
        <v>142</v>
      </c>
      <c r="C18" s="11">
        <v>3.4</v>
      </c>
      <c r="D18" s="11">
        <v>8.3000000000000007</v>
      </c>
    </row>
    <row r="19" spans="1:4" x14ac:dyDescent="0.2">
      <c r="A19" s="2" t="s">
        <v>55</v>
      </c>
      <c r="B19" s="2" t="s">
        <v>143</v>
      </c>
      <c r="C19" s="11">
        <v>4.7</v>
      </c>
      <c r="D19" s="11">
        <v>8.1999999999999993</v>
      </c>
    </row>
    <row r="20" spans="1:4" x14ac:dyDescent="0.2">
      <c r="A20" s="2" t="s">
        <v>55</v>
      </c>
      <c r="B20" s="2" t="s">
        <v>144</v>
      </c>
      <c r="C20" s="11">
        <v>0.6</v>
      </c>
      <c r="D20" s="11">
        <v>7.7</v>
      </c>
    </row>
    <row r="21" spans="1:4" x14ac:dyDescent="0.2">
      <c r="A21" s="2" t="s">
        <v>55</v>
      </c>
      <c r="B21" s="2" t="s">
        <v>145</v>
      </c>
      <c r="C21" s="11">
        <v>0.1</v>
      </c>
      <c r="D21" s="11">
        <v>7.1</v>
      </c>
    </row>
    <row r="22" spans="1:4" x14ac:dyDescent="0.2">
      <c r="A22" s="2" t="s">
        <v>55</v>
      </c>
      <c r="B22" s="2" t="s">
        <v>146</v>
      </c>
      <c r="C22" s="11">
        <v>-1</v>
      </c>
      <c r="D22" s="11">
        <v>6.1</v>
      </c>
    </row>
    <row r="23" spans="1:4" x14ac:dyDescent="0.2">
      <c r="A23" s="2" t="s">
        <v>55</v>
      </c>
      <c r="B23" s="2" t="s">
        <v>147</v>
      </c>
      <c r="C23" s="11">
        <v>-1.6</v>
      </c>
      <c r="D23" s="11">
        <v>5.2</v>
      </c>
    </row>
    <row r="24" spans="1:4" x14ac:dyDescent="0.2">
      <c r="A24" s="2" t="s">
        <v>55</v>
      </c>
      <c r="B24" s="2" t="s">
        <v>148</v>
      </c>
      <c r="C24" s="11">
        <v>-1.7</v>
      </c>
      <c r="D24" s="11">
        <v>4.3</v>
      </c>
    </row>
    <row r="25" spans="1:4" x14ac:dyDescent="0.2">
      <c r="A25" s="2" t="s">
        <v>55</v>
      </c>
      <c r="B25" s="2" t="s">
        <v>149</v>
      </c>
      <c r="C25" s="11">
        <v>0.5</v>
      </c>
      <c r="D25" s="11">
        <v>3.4</v>
      </c>
    </row>
    <row r="26" spans="1:4" x14ac:dyDescent="0.2">
      <c r="A26" s="2" t="s">
        <v>55</v>
      </c>
      <c r="B26" s="2" t="s">
        <v>150</v>
      </c>
      <c r="C26" s="11">
        <v>2</v>
      </c>
      <c r="D26" s="11">
        <v>2.7</v>
      </c>
    </row>
    <row r="27" spans="1:4" x14ac:dyDescent="0.2">
      <c r="A27" s="2" t="s">
        <v>55</v>
      </c>
      <c r="B27" s="2" t="s">
        <v>151</v>
      </c>
      <c r="C27" s="11">
        <v>0.8</v>
      </c>
      <c r="D27" s="11">
        <v>2</v>
      </c>
    </row>
    <row r="28" spans="1:4" x14ac:dyDescent="0.2">
      <c r="A28" s="2" t="s">
        <v>55</v>
      </c>
      <c r="B28" s="2" t="s">
        <v>152</v>
      </c>
      <c r="C28" s="11">
        <v>3.2</v>
      </c>
      <c r="D28" s="11">
        <v>1.6</v>
      </c>
    </row>
    <row r="29" spans="1:4" x14ac:dyDescent="0.2">
      <c r="A29" s="2" t="s">
        <v>55</v>
      </c>
      <c r="B29" s="2" t="s">
        <v>153</v>
      </c>
      <c r="C29" s="11">
        <v>1.1000000000000001</v>
      </c>
      <c r="D29" s="11">
        <v>1</v>
      </c>
    </row>
    <row r="30" spans="1:4" x14ac:dyDescent="0.2">
      <c r="A30" s="2" t="s">
        <v>76</v>
      </c>
      <c r="B30" s="2" t="s">
        <v>142</v>
      </c>
      <c r="C30" s="11">
        <v>0.9</v>
      </c>
      <c r="D30" s="11">
        <v>0.8</v>
      </c>
    </row>
    <row r="31" spans="1:4" x14ac:dyDescent="0.2">
      <c r="A31" s="2" t="s">
        <v>55</v>
      </c>
      <c r="B31" s="2" t="s">
        <v>143</v>
      </c>
      <c r="C31" s="11">
        <v>-2.1</v>
      </c>
      <c r="D31" s="11">
        <v>0.2</v>
      </c>
    </row>
    <row r="32" spans="1:4" x14ac:dyDescent="0.2">
      <c r="A32" s="2" t="s">
        <v>55</v>
      </c>
      <c r="B32" s="2" t="s">
        <v>144</v>
      </c>
      <c r="C32" s="11">
        <v>0.5</v>
      </c>
      <c r="D32" s="11">
        <v>0.2</v>
      </c>
    </row>
    <row r="33" spans="1:4" x14ac:dyDescent="0.2">
      <c r="A33" s="2" t="s">
        <v>55</v>
      </c>
      <c r="B33" s="2" t="s">
        <v>145</v>
      </c>
      <c r="C33" s="11">
        <v>1.7</v>
      </c>
      <c r="D33" s="11">
        <v>0.4</v>
      </c>
    </row>
    <row r="34" spans="1:4" x14ac:dyDescent="0.2">
      <c r="A34" s="2" t="s">
        <v>55</v>
      </c>
      <c r="B34" s="2" t="s">
        <v>146</v>
      </c>
      <c r="C34" s="11">
        <v>2.2999999999999998</v>
      </c>
      <c r="D34" s="11">
        <v>0.6</v>
      </c>
    </row>
    <row r="35" spans="1:4" x14ac:dyDescent="0.2">
      <c r="A35" s="2" t="s">
        <v>55</v>
      </c>
      <c r="B35" s="2" t="s">
        <v>147</v>
      </c>
      <c r="C35" s="11">
        <v>4.3</v>
      </c>
      <c r="D35" s="11">
        <v>1.1000000000000001</v>
      </c>
    </row>
    <row r="36" spans="1:4" x14ac:dyDescent="0.2">
      <c r="A36" s="2" t="s">
        <v>55</v>
      </c>
      <c r="B36" s="2" t="s">
        <v>148</v>
      </c>
      <c r="C36" s="11">
        <v>5.9</v>
      </c>
      <c r="D36" s="11">
        <v>1.8</v>
      </c>
    </row>
    <row r="37" spans="1:4" x14ac:dyDescent="0.2">
      <c r="A37" s="2" t="s">
        <v>55</v>
      </c>
      <c r="B37" s="2" t="s">
        <v>149</v>
      </c>
      <c r="C37" s="11">
        <v>3.3</v>
      </c>
      <c r="D37" s="11">
        <v>2</v>
      </c>
    </row>
    <row r="38" spans="1:4" x14ac:dyDescent="0.2">
      <c r="A38" s="2" t="s">
        <v>55</v>
      </c>
      <c r="B38" s="2" t="s">
        <v>150</v>
      </c>
      <c r="C38" s="11">
        <v>3.7</v>
      </c>
      <c r="D38" s="11">
        <v>2.1</v>
      </c>
    </row>
    <row r="39" spans="1:4" x14ac:dyDescent="0.2">
      <c r="A39" s="2" t="s">
        <v>55</v>
      </c>
      <c r="B39" s="2" t="s">
        <v>151</v>
      </c>
      <c r="C39" s="11">
        <v>4.8</v>
      </c>
      <c r="D39" s="11">
        <v>2.5</v>
      </c>
    </row>
    <row r="40" spans="1:4" x14ac:dyDescent="0.2">
      <c r="A40" s="2" t="s">
        <v>55</v>
      </c>
      <c r="B40" s="2" t="s">
        <v>152</v>
      </c>
      <c r="C40" s="11">
        <v>4.0999999999999996</v>
      </c>
      <c r="D40" s="11">
        <v>2.5</v>
      </c>
    </row>
    <row r="41" spans="1:4" x14ac:dyDescent="0.2">
      <c r="A41" s="2" t="s">
        <v>55</v>
      </c>
      <c r="B41" s="2" t="s">
        <v>153</v>
      </c>
      <c r="C41" s="11">
        <v>6.8</v>
      </c>
      <c r="D41" s="11">
        <v>3</v>
      </c>
    </row>
    <row r="42" spans="1:4" x14ac:dyDescent="0.2">
      <c r="A42" s="2" t="s">
        <v>77</v>
      </c>
      <c r="B42" s="2" t="s">
        <v>142</v>
      </c>
      <c r="C42" s="11">
        <v>3.7</v>
      </c>
      <c r="D42" s="11">
        <v>3.2</v>
      </c>
    </row>
    <row r="43" spans="1:4" x14ac:dyDescent="0.2">
      <c r="A43" s="2" t="s">
        <v>55</v>
      </c>
      <c r="B43" s="2" t="s">
        <v>143</v>
      </c>
      <c r="C43" s="11">
        <v>6.6</v>
      </c>
      <c r="D43" s="11">
        <v>4</v>
      </c>
    </row>
    <row r="44" spans="1:4" x14ac:dyDescent="0.2">
      <c r="A44" s="2" t="s">
        <v>55</v>
      </c>
      <c r="B44" s="2" t="s">
        <v>144</v>
      </c>
      <c r="C44" s="11">
        <v>6.5</v>
      </c>
      <c r="D44" s="11">
        <v>4.5</v>
      </c>
    </row>
    <row r="45" spans="1:4" x14ac:dyDescent="0.2">
      <c r="A45" s="2" t="s">
        <v>55</v>
      </c>
      <c r="B45" s="2" t="s">
        <v>145</v>
      </c>
      <c r="C45" s="11">
        <v>6.6</v>
      </c>
      <c r="D45" s="11">
        <v>4.9000000000000004</v>
      </c>
    </row>
    <row r="46" spans="1:4" x14ac:dyDescent="0.2">
      <c r="A46" s="2" t="s">
        <v>55</v>
      </c>
      <c r="B46" s="2" t="s">
        <v>146</v>
      </c>
      <c r="C46" s="11">
        <v>5</v>
      </c>
      <c r="D46" s="11">
        <v>5.0999999999999996</v>
      </c>
    </row>
    <row r="47" spans="1:4" x14ac:dyDescent="0.2">
      <c r="A47" s="2" t="s">
        <v>55</v>
      </c>
      <c r="B47" s="2" t="s">
        <v>147</v>
      </c>
      <c r="C47" s="11">
        <v>5.5</v>
      </c>
      <c r="D47" s="11">
        <v>5.2</v>
      </c>
    </row>
    <row r="48" spans="1:4" x14ac:dyDescent="0.2">
      <c r="A48" s="2" t="s">
        <v>55</v>
      </c>
      <c r="B48" s="2" t="s">
        <v>148</v>
      </c>
      <c r="C48" s="11">
        <v>4.5999999999999996</v>
      </c>
      <c r="D48" s="11">
        <v>5.0999999999999996</v>
      </c>
    </row>
    <row r="49" spans="1:4" x14ac:dyDescent="0.2">
      <c r="A49" s="2" t="s">
        <v>55</v>
      </c>
      <c r="B49" s="2" t="s">
        <v>149</v>
      </c>
      <c r="C49" s="11">
        <v>8.4</v>
      </c>
      <c r="D49" s="11">
        <v>5.5</v>
      </c>
    </row>
    <row r="50" spans="1:4" x14ac:dyDescent="0.2">
      <c r="A50" s="2" t="s">
        <v>55</v>
      </c>
      <c r="B50" s="2" t="s">
        <v>150</v>
      </c>
      <c r="C50" s="11">
        <v>9.3000000000000007</v>
      </c>
      <c r="D50" s="11">
        <v>6</v>
      </c>
    </row>
    <row r="51" spans="1:4" x14ac:dyDescent="0.2">
      <c r="A51" s="2" t="s">
        <v>55</v>
      </c>
      <c r="B51" s="2" t="s">
        <v>151</v>
      </c>
      <c r="C51" s="11">
        <v>12.2</v>
      </c>
      <c r="D51" s="11">
        <v>6.6</v>
      </c>
    </row>
    <row r="52" spans="1:4" x14ac:dyDescent="0.2">
      <c r="A52" s="2" t="s">
        <v>55</v>
      </c>
      <c r="B52" s="2" t="s">
        <v>152</v>
      </c>
      <c r="C52" s="11">
        <v>13.2</v>
      </c>
      <c r="D52" s="11">
        <v>7.4</v>
      </c>
    </row>
    <row r="53" spans="1:4" x14ac:dyDescent="0.2">
      <c r="A53" s="2" t="s">
        <v>55</v>
      </c>
      <c r="B53" s="2" t="s">
        <v>153</v>
      </c>
      <c r="C53" s="11">
        <v>13.1</v>
      </c>
      <c r="D53" s="11">
        <v>7.9</v>
      </c>
    </row>
    <row r="54" spans="1:4" x14ac:dyDescent="0.2">
      <c r="A54" s="2" t="s">
        <v>78</v>
      </c>
      <c r="B54" s="2" t="s">
        <v>142</v>
      </c>
      <c r="C54" s="11">
        <v>15.9</v>
      </c>
      <c r="D54" s="11">
        <v>8.9</v>
      </c>
    </row>
    <row r="55" spans="1:4" x14ac:dyDescent="0.2">
      <c r="A55" s="2" t="s">
        <v>55</v>
      </c>
      <c r="B55" s="2" t="s">
        <v>143</v>
      </c>
      <c r="C55" s="11">
        <v>14.6</v>
      </c>
      <c r="D55" s="11">
        <v>9.6</v>
      </c>
    </row>
    <row r="56" spans="1:4" x14ac:dyDescent="0.2">
      <c r="A56" s="2" t="s">
        <v>55</v>
      </c>
      <c r="B56" s="2" t="s">
        <v>144</v>
      </c>
      <c r="C56" s="11">
        <v>16.8</v>
      </c>
      <c r="D56" s="11">
        <v>10.5</v>
      </c>
    </row>
    <row r="57" spans="1:4" x14ac:dyDescent="0.2">
      <c r="A57" s="2" t="s">
        <v>55</v>
      </c>
      <c r="B57" s="2" t="s">
        <v>145</v>
      </c>
      <c r="C57" s="11">
        <v>15.1</v>
      </c>
      <c r="D57" s="11">
        <v>11.2</v>
      </c>
    </row>
    <row r="58" spans="1:4" x14ac:dyDescent="0.2">
      <c r="A58" s="2" t="s">
        <v>55</v>
      </c>
      <c r="B58" s="2" t="s">
        <v>146</v>
      </c>
      <c r="C58" s="11">
        <v>14.7</v>
      </c>
      <c r="D58" s="11">
        <v>12</v>
      </c>
    </row>
    <row r="59" spans="1:4" x14ac:dyDescent="0.2">
      <c r="A59" s="2" t="s">
        <v>55</v>
      </c>
      <c r="B59" s="2" t="s">
        <v>147</v>
      </c>
      <c r="C59" s="11">
        <v>12.9</v>
      </c>
      <c r="D59" s="11">
        <v>12.6</v>
      </c>
    </row>
    <row r="60" spans="1:4" x14ac:dyDescent="0.2">
      <c r="A60" s="2" t="s">
        <v>55</v>
      </c>
      <c r="B60" s="2" t="s">
        <v>148</v>
      </c>
      <c r="C60" s="11">
        <v>14.9</v>
      </c>
      <c r="D60" s="11">
        <v>13.4</v>
      </c>
    </row>
    <row r="61" spans="1:4" x14ac:dyDescent="0.2">
      <c r="A61" s="2" t="s">
        <v>55</v>
      </c>
      <c r="B61" s="2" t="s">
        <v>149</v>
      </c>
      <c r="C61" s="11">
        <v>11.3</v>
      </c>
      <c r="D61" s="11">
        <v>13.7</v>
      </c>
    </row>
    <row r="62" spans="1:4" x14ac:dyDescent="0.2">
      <c r="A62" s="2" t="s">
        <v>55</v>
      </c>
      <c r="B62" s="2" t="s">
        <v>150</v>
      </c>
      <c r="C62" s="11">
        <v>9.9</v>
      </c>
      <c r="D62" s="11">
        <v>13.7</v>
      </c>
    </row>
    <row r="63" spans="1:4" x14ac:dyDescent="0.2">
      <c r="A63" s="2" t="s">
        <v>55</v>
      </c>
      <c r="B63" s="2" t="s">
        <v>151</v>
      </c>
      <c r="C63" s="11">
        <v>7.9</v>
      </c>
      <c r="D63" s="11">
        <v>13.4</v>
      </c>
    </row>
    <row r="64" spans="1:4" x14ac:dyDescent="0.2">
      <c r="A64" s="2" t="s">
        <v>55</v>
      </c>
      <c r="B64" s="2" t="s">
        <v>152</v>
      </c>
      <c r="C64" s="11">
        <v>6.7</v>
      </c>
      <c r="D64" s="11">
        <v>12.8</v>
      </c>
    </row>
    <row r="65" spans="1:4" x14ac:dyDescent="0.2">
      <c r="A65" s="2" t="s">
        <v>55</v>
      </c>
      <c r="B65" s="2" t="s">
        <v>153</v>
      </c>
      <c r="C65" s="11">
        <v>7</v>
      </c>
      <c r="D65" s="11">
        <v>12.3</v>
      </c>
    </row>
    <row r="66" spans="1:4" x14ac:dyDescent="0.2">
      <c r="A66" s="2" t="s">
        <v>79</v>
      </c>
      <c r="B66" s="2" t="s">
        <v>142</v>
      </c>
      <c r="C66" s="11">
        <v>5.6</v>
      </c>
      <c r="D66" s="11">
        <v>11.5</v>
      </c>
    </row>
    <row r="67" spans="1:4" x14ac:dyDescent="0.2">
      <c r="A67" s="2" t="s">
        <v>55</v>
      </c>
      <c r="B67" s="2" t="s">
        <v>143</v>
      </c>
      <c r="C67" s="11">
        <v>6</v>
      </c>
      <c r="D67" s="11">
        <v>10.7</v>
      </c>
    </row>
    <row r="68" spans="1:4" x14ac:dyDescent="0.2">
      <c r="A68" s="2" t="s">
        <v>55</v>
      </c>
      <c r="B68" s="2" t="s">
        <v>144</v>
      </c>
      <c r="C68" s="11">
        <v>3.7</v>
      </c>
      <c r="D68" s="11">
        <v>9.6</v>
      </c>
    </row>
    <row r="69" spans="1:4" x14ac:dyDescent="0.2">
      <c r="A69" s="2" t="s">
        <v>55</v>
      </c>
      <c r="B69" s="2" t="s">
        <v>145</v>
      </c>
      <c r="C69" s="11">
        <v>5.0999999999999996</v>
      </c>
      <c r="D69" s="11">
        <v>8.8000000000000007</v>
      </c>
    </row>
    <row r="70" spans="1:4" x14ac:dyDescent="0.2">
      <c r="A70" s="2" t="s">
        <v>55</v>
      </c>
      <c r="B70" s="2" t="s">
        <v>146</v>
      </c>
      <c r="C70" s="11">
        <v>7.9</v>
      </c>
      <c r="D70" s="11">
        <v>8.1999999999999993</v>
      </c>
    </row>
    <row r="71" spans="1:4" x14ac:dyDescent="0.2">
      <c r="A71" s="2" t="s">
        <v>55</v>
      </c>
      <c r="B71" s="2" t="s">
        <v>147</v>
      </c>
      <c r="C71" s="11">
        <v>8.6999999999999993</v>
      </c>
      <c r="D71" s="11">
        <v>7.9</v>
      </c>
    </row>
    <row r="72" spans="1:4" x14ac:dyDescent="0.2">
      <c r="A72" s="2" t="s">
        <v>55</v>
      </c>
      <c r="B72" s="2" t="s">
        <v>148</v>
      </c>
      <c r="C72" s="11">
        <v>9.4</v>
      </c>
      <c r="D72" s="11">
        <v>7.4</v>
      </c>
    </row>
    <row r="73" spans="1:4" x14ac:dyDescent="0.2">
      <c r="A73" s="2" t="s">
        <v>55</v>
      </c>
      <c r="B73" s="2" t="s">
        <v>149</v>
      </c>
      <c r="C73" s="11">
        <v>11.2</v>
      </c>
      <c r="D73" s="11">
        <v>7.4</v>
      </c>
    </row>
    <row r="74" spans="1:4" x14ac:dyDescent="0.2">
      <c r="A74" s="2" t="s">
        <v>55</v>
      </c>
      <c r="B74" s="2" t="s">
        <v>150</v>
      </c>
      <c r="C74" s="11">
        <v>11.9</v>
      </c>
      <c r="D74" s="11">
        <v>7.6</v>
      </c>
    </row>
    <row r="75" spans="1:4" x14ac:dyDescent="0.2">
      <c r="A75" s="2" t="s">
        <v>55</v>
      </c>
      <c r="B75" s="2" t="s">
        <v>151</v>
      </c>
      <c r="C75" s="11">
        <v>10.8</v>
      </c>
      <c r="D75" s="11">
        <v>7.8</v>
      </c>
    </row>
    <row r="76" spans="1:4" x14ac:dyDescent="0.2">
      <c r="A76" s="2" t="s">
        <v>55</v>
      </c>
      <c r="B76" s="2" t="s">
        <v>152</v>
      </c>
      <c r="C76" s="11">
        <v>9.8000000000000007</v>
      </c>
      <c r="D76" s="11">
        <v>8.1</v>
      </c>
    </row>
    <row r="77" spans="1:4" x14ac:dyDescent="0.2">
      <c r="A77" s="2" t="s">
        <v>55</v>
      </c>
      <c r="B77" s="2" t="s">
        <v>153</v>
      </c>
      <c r="C77" s="11">
        <v>8.9</v>
      </c>
      <c r="D77" s="11">
        <v>8.1999999999999993</v>
      </c>
    </row>
    <row r="78" spans="1:4" x14ac:dyDescent="0.2">
      <c r="A78" s="2" t="s">
        <v>80</v>
      </c>
      <c r="B78" s="2" t="s">
        <v>142</v>
      </c>
      <c r="C78" s="11">
        <v>11.4</v>
      </c>
      <c r="D78" s="11">
        <v>8.6999999999999993</v>
      </c>
    </row>
    <row r="79" spans="1:4" x14ac:dyDescent="0.2">
      <c r="A79" s="2" t="s">
        <v>55</v>
      </c>
      <c r="B79" s="2" t="s">
        <v>143</v>
      </c>
      <c r="C79" s="11">
        <v>11.7</v>
      </c>
      <c r="D79" s="11">
        <v>9.1999999999999993</v>
      </c>
    </row>
    <row r="80" spans="1:4" x14ac:dyDescent="0.2">
      <c r="A80" s="2" t="s">
        <v>55</v>
      </c>
      <c r="B80" s="2" t="s">
        <v>144</v>
      </c>
      <c r="C80" s="11">
        <v>12.7</v>
      </c>
      <c r="D80" s="11">
        <v>10</v>
      </c>
    </row>
    <row r="81" spans="1:4" x14ac:dyDescent="0.2">
      <c r="A81" s="2" t="s">
        <v>55</v>
      </c>
      <c r="B81" s="2" t="s">
        <v>145</v>
      </c>
      <c r="C81" s="11">
        <v>14.2</v>
      </c>
      <c r="D81" s="11">
        <v>10.7</v>
      </c>
    </row>
    <row r="82" spans="1:4" x14ac:dyDescent="0.2">
      <c r="A82" s="2" t="s">
        <v>55</v>
      </c>
      <c r="B82" s="2" t="s">
        <v>146</v>
      </c>
      <c r="C82" s="11">
        <v>12.6</v>
      </c>
      <c r="D82" s="11">
        <v>11.1</v>
      </c>
    </row>
    <row r="83" spans="1:4" x14ac:dyDescent="0.2">
      <c r="A83" s="2" t="s">
        <v>55</v>
      </c>
      <c r="B83" s="2" t="s">
        <v>147</v>
      </c>
      <c r="C83" s="11">
        <v>11.8</v>
      </c>
      <c r="D83" s="11">
        <v>11.4</v>
      </c>
    </row>
    <row r="84" spans="1:4" x14ac:dyDescent="0.2">
      <c r="A84" s="2" t="s">
        <v>55</v>
      </c>
      <c r="B84" s="2" t="s">
        <v>148</v>
      </c>
      <c r="C84" s="11">
        <v>9.8000000000000007</v>
      </c>
      <c r="D84" s="11">
        <v>11.4</v>
      </c>
    </row>
    <row r="85" spans="1:4" x14ac:dyDescent="0.2">
      <c r="A85" s="2" t="s">
        <v>55</v>
      </c>
      <c r="B85" s="2" t="s">
        <v>149</v>
      </c>
      <c r="C85" s="11">
        <v>7</v>
      </c>
      <c r="D85" s="11">
        <v>11.1</v>
      </c>
    </row>
    <row r="86" spans="1:4" x14ac:dyDescent="0.2">
      <c r="A86" s="2" t="s">
        <v>55</v>
      </c>
      <c r="B86" s="2" t="s">
        <v>150</v>
      </c>
      <c r="C86" s="11">
        <v>7.1</v>
      </c>
      <c r="D86" s="11">
        <v>10.7</v>
      </c>
    </row>
    <row r="87" spans="1:4" x14ac:dyDescent="0.2">
      <c r="A87" s="2" t="s">
        <v>55</v>
      </c>
      <c r="B87" s="2" t="s">
        <v>151</v>
      </c>
      <c r="C87" s="11">
        <v>6.6</v>
      </c>
      <c r="D87" s="11">
        <v>10.3</v>
      </c>
    </row>
    <row r="88" spans="1:4" x14ac:dyDescent="0.2">
      <c r="A88" s="2" t="s">
        <v>55</v>
      </c>
      <c r="B88" s="2" t="s">
        <v>152</v>
      </c>
      <c r="C88" s="11">
        <v>5.3</v>
      </c>
      <c r="D88" s="11">
        <v>9.9</v>
      </c>
    </row>
    <row r="89" spans="1:4" x14ac:dyDescent="0.2">
      <c r="A89" s="2" t="s">
        <v>55</v>
      </c>
      <c r="B89" s="2" t="s">
        <v>153</v>
      </c>
      <c r="C89" s="11">
        <v>5.3</v>
      </c>
      <c r="D89" s="11">
        <v>9.6</v>
      </c>
    </row>
    <row r="90" spans="1:4" x14ac:dyDescent="0.2">
      <c r="A90" s="2" t="s">
        <v>81</v>
      </c>
      <c r="B90" s="2" t="s">
        <v>142</v>
      </c>
      <c r="C90" s="11">
        <v>2.6</v>
      </c>
      <c r="D90" s="11">
        <v>8.9</v>
      </c>
    </row>
    <row r="91" spans="1:4" x14ac:dyDescent="0.2">
      <c r="A91" s="2" t="s">
        <v>55</v>
      </c>
      <c r="B91" s="2" t="s">
        <v>143</v>
      </c>
      <c r="C91" s="11">
        <v>2.7</v>
      </c>
      <c r="D91" s="11">
        <v>8.1999999999999993</v>
      </c>
    </row>
    <row r="92" spans="1:4" x14ac:dyDescent="0.2">
      <c r="A92" s="2" t="s">
        <v>55</v>
      </c>
      <c r="B92" s="2" t="s">
        <v>144</v>
      </c>
      <c r="C92" s="11">
        <v>2.8</v>
      </c>
      <c r="D92" s="11">
        <v>7.3</v>
      </c>
    </row>
    <row r="93" spans="1:4" x14ac:dyDescent="0.2">
      <c r="A93" s="2" t="s">
        <v>55</v>
      </c>
      <c r="B93" s="2" t="s">
        <v>145</v>
      </c>
      <c r="C93" s="11">
        <v>-2.1</v>
      </c>
      <c r="D93" s="11">
        <v>6</v>
      </c>
    </row>
    <row r="94" spans="1:4" x14ac:dyDescent="0.2">
      <c r="A94" s="2" t="s">
        <v>55</v>
      </c>
      <c r="B94" s="2" t="s">
        <v>146</v>
      </c>
      <c r="C94" s="11">
        <v>-4.8</v>
      </c>
      <c r="D94" s="11">
        <v>4.5</v>
      </c>
    </row>
    <row r="95" spans="1:4" x14ac:dyDescent="0.2">
      <c r="A95" s="2" t="s">
        <v>55</v>
      </c>
      <c r="B95" s="2" t="s">
        <v>147</v>
      </c>
      <c r="C95" s="11">
        <v>-4.7</v>
      </c>
      <c r="D95" s="11">
        <v>3.2</v>
      </c>
    </row>
    <row r="96" spans="1:4" x14ac:dyDescent="0.2">
      <c r="A96" s="2" t="s">
        <v>55</v>
      </c>
      <c r="B96" s="2" t="s">
        <v>148</v>
      </c>
      <c r="C96" s="11">
        <v>-6</v>
      </c>
      <c r="D96" s="11">
        <v>1.8</v>
      </c>
    </row>
    <row r="97" spans="1:4" x14ac:dyDescent="0.2">
      <c r="A97" s="2" t="s">
        <v>55</v>
      </c>
      <c r="B97" s="2" t="s">
        <v>149</v>
      </c>
      <c r="C97" s="11">
        <v>-4.5999999999999996</v>
      </c>
      <c r="D97" s="11">
        <v>0.9</v>
      </c>
    </row>
    <row r="98" spans="1:4" x14ac:dyDescent="0.2">
      <c r="A98" s="2" t="s">
        <v>55</v>
      </c>
      <c r="B98" s="2" t="s">
        <v>150</v>
      </c>
      <c r="C98" s="11">
        <v>-5.0999999999999996</v>
      </c>
      <c r="D98" s="11">
        <v>-0.2</v>
      </c>
    </row>
    <row r="99" spans="1:4" x14ac:dyDescent="0.2">
      <c r="A99" s="2" t="s">
        <v>55</v>
      </c>
      <c r="B99" s="2" t="s">
        <v>151</v>
      </c>
      <c r="C99" s="11">
        <v>-5.6</v>
      </c>
      <c r="D99" s="11">
        <v>-1.2</v>
      </c>
    </row>
    <row r="100" spans="1:4" x14ac:dyDescent="0.2">
      <c r="A100" s="2" t="s">
        <v>55</v>
      </c>
      <c r="B100" s="2" t="s">
        <v>152</v>
      </c>
      <c r="C100" s="11">
        <v>-3.4</v>
      </c>
      <c r="D100" s="11">
        <v>-1.9</v>
      </c>
    </row>
    <row r="101" spans="1:4" x14ac:dyDescent="0.2">
      <c r="A101" s="2" t="s">
        <v>55</v>
      </c>
      <c r="B101" s="2" t="s">
        <v>153</v>
      </c>
      <c r="C101" s="11">
        <v>-2.6</v>
      </c>
      <c r="D101" s="11">
        <v>-2.6</v>
      </c>
    </row>
    <row r="102" spans="1:4" x14ac:dyDescent="0.2">
      <c r="A102" s="2" t="s">
        <v>701</v>
      </c>
      <c r="B102" s="2" t="s">
        <v>142</v>
      </c>
      <c r="C102" s="11">
        <v>0</v>
      </c>
      <c r="D102" s="11">
        <v>-2.8</v>
      </c>
    </row>
  </sheetData>
  <mergeCells count="1">
    <mergeCell ref="H1:I1"/>
  </mergeCells>
  <hyperlinks>
    <hyperlink ref="H1:I1" location="Index!A1" display="Regresar al Índice" xr:uid="{A5AD09E7-29A2-43A0-B115-1D86C4C6E29E}"/>
  </hyperlinks>
  <pageMargins left="0.7" right="0.7" top="0.75" bottom="0.75" header="0.3" footer="0.3"/>
  <pageSetup paperSize="9" orientation="portrait" horizontalDpi="300" verticalDpi="30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7939-A823-4B75-B2A4-2AA4B2505C25}">
  <sheetPr codeName="Hoja146"/>
  <dimension ref="A1:I24"/>
  <sheetViews>
    <sheetView workbookViewId="0">
      <selection activeCell="A9" sqref="A9"/>
    </sheetView>
  </sheetViews>
  <sheetFormatPr baseColWidth="10" defaultColWidth="9.140625" defaultRowHeight="12.75" x14ac:dyDescent="0.2"/>
  <cols>
    <col min="1" max="16384" width="9.140625" style="2"/>
  </cols>
  <sheetData>
    <row r="1" spans="1:9" ht="15" x14ac:dyDescent="0.25">
      <c r="A1" t="s">
        <v>1420</v>
      </c>
      <c r="H1" s="568" t="s">
        <v>39</v>
      </c>
      <c r="I1" s="568"/>
    </row>
    <row r="2" spans="1:9" x14ac:dyDescent="0.2">
      <c r="A2" s="2" t="s">
        <v>442</v>
      </c>
    </row>
    <row r="5" spans="1:9" x14ac:dyDescent="0.2">
      <c r="A5" s="2" t="s">
        <v>2</v>
      </c>
      <c r="B5" s="2" t="s">
        <v>395</v>
      </c>
    </row>
    <row r="6" spans="1:9" x14ac:dyDescent="0.2">
      <c r="A6" s="2" t="s">
        <v>17</v>
      </c>
      <c r="B6" s="11">
        <v>0.2</v>
      </c>
    </row>
    <row r="7" spans="1:9" x14ac:dyDescent="0.2">
      <c r="A7" s="2" t="s">
        <v>31</v>
      </c>
      <c r="B7" s="11">
        <v>0.6</v>
      </c>
    </row>
    <row r="8" spans="1:9" x14ac:dyDescent="0.2">
      <c r="A8" s="2" t="s">
        <v>32</v>
      </c>
      <c r="B8" s="11">
        <v>0.7</v>
      </c>
    </row>
    <row r="9" spans="1:9" x14ac:dyDescent="0.2">
      <c r="A9" s="2" t="s">
        <v>9</v>
      </c>
      <c r="B9" s="11">
        <v>1.1000000000000001</v>
      </c>
    </row>
    <row r="10" spans="1:9" x14ac:dyDescent="0.2">
      <c r="A10" s="2" t="s">
        <v>26</v>
      </c>
      <c r="B10" s="11">
        <v>1.4</v>
      </c>
    </row>
    <row r="11" spans="1:9" x14ac:dyDescent="0.2">
      <c r="A11" s="2" t="s">
        <v>12</v>
      </c>
      <c r="B11" s="11">
        <v>1.5</v>
      </c>
    </row>
    <row r="12" spans="1:9" x14ac:dyDescent="0.2">
      <c r="A12" s="2" t="s">
        <v>3</v>
      </c>
      <c r="B12" s="11">
        <v>2</v>
      </c>
    </row>
    <row r="13" spans="1:9" x14ac:dyDescent="0.2">
      <c r="A13" s="2" t="s">
        <v>22</v>
      </c>
      <c r="B13" s="11">
        <v>2.5</v>
      </c>
    </row>
    <row r="14" spans="1:9" x14ac:dyDescent="0.2">
      <c r="A14" s="2" t="s">
        <v>25</v>
      </c>
      <c r="B14" s="11">
        <v>2.9</v>
      </c>
    </row>
    <row r="15" spans="1:9" x14ac:dyDescent="0.2">
      <c r="A15" s="2" t="s">
        <v>23</v>
      </c>
      <c r="B15" s="11">
        <v>3.4</v>
      </c>
    </row>
    <row r="16" spans="1:9" x14ac:dyDescent="0.2">
      <c r="A16" s="2" t="s">
        <v>13</v>
      </c>
      <c r="B16" s="11">
        <v>4.4000000000000004</v>
      </c>
    </row>
    <row r="17" spans="1:2" x14ac:dyDescent="0.2">
      <c r="A17" s="2" t="s">
        <v>14</v>
      </c>
      <c r="B17" s="11">
        <v>5.9</v>
      </c>
    </row>
    <row r="18" spans="1:2" x14ac:dyDescent="0.2">
      <c r="A18" s="2" t="s">
        <v>27</v>
      </c>
      <c r="B18" s="11">
        <v>6.1</v>
      </c>
    </row>
    <row r="19" spans="1:2" x14ac:dyDescent="0.2">
      <c r="A19" s="2" t="s">
        <v>0</v>
      </c>
      <c r="B19" s="11">
        <v>6.6</v>
      </c>
    </row>
    <row r="20" spans="1:2" x14ac:dyDescent="0.2">
      <c r="A20" s="2" t="s">
        <v>29</v>
      </c>
      <c r="B20" s="11">
        <v>8.5</v>
      </c>
    </row>
    <row r="21" spans="1:2" x14ac:dyDescent="0.2">
      <c r="A21" s="2" t="s">
        <v>10</v>
      </c>
      <c r="B21" s="11">
        <v>8.9</v>
      </c>
    </row>
    <row r="22" spans="1:2" x14ac:dyDescent="0.2">
      <c r="A22" s="2" t="s">
        <v>20</v>
      </c>
      <c r="B22" s="11">
        <v>9.9</v>
      </c>
    </row>
    <row r="23" spans="1:2" x14ac:dyDescent="0.2">
      <c r="A23" s="2" t="s">
        <v>4</v>
      </c>
      <c r="B23" s="11">
        <v>13.1</v>
      </c>
    </row>
    <row r="24" spans="1:2" x14ac:dyDescent="0.2">
      <c r="A24" s="2" t="s">
        <v>8</v>
      </c>
      <c r="B24" s="11">
        <v>14</v>
      </c>
    </row>
  </sheetData>
  <mergeCells count="1">
    <mergeCell ref="H1:I1"/>
  </mergeCells>
  <hyperlinks>
    <hyperlink ref="H1:I1" location="Index!A1" display="Regresar al Índice" xr:uid="{02420073-9848-49AC-840D-BA21C9229939}"/>
  </hyperlinks>
  <pageMargins left="0.7" right="0.7" top="0.75" bottom="0.75" header="0.3" footer="0.3"/>
  <pageSetup paperSize="9" orientation="portrait" horizontalDpi="300" verticalDpi="300"/>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5B36C-2ADC-4E99-8E46-A0B5392E8311}">
  <sheetPr codeName="Hoja147"/>
  <dimension ref="A1:I39"/>
  <sheetViews>
    <sheetView workbookViewId="0">
      <selection activeCell="A9" sqref="A9"/>
    </sheetView>
  </sheetViews>
  <sheetFormatPr baseColWidth="10" defaultColWidth="9.140625" defaultRowHeight="12.75" x14ac:dyDescent="0.2"/>
  <cols>
    <col min="1" max="16384" width="9.140625" style="192"/>
  </cols>
  <sheetData>
    <row r="1" spans="1:9" ht="15" x14ac:dyDescent="0.25">
      <c r="A1" t="s">
        <v>1421</v>
      </c>
      <c r="H1" s="568" t="s">
        <v>39</v>
      </c>
      <c r="I1" s="568"/>
    </row>
    <row r="6" spans="1:9" x14ac:dyDescent="0.2">
      <c r="B6" s="192" t="s">
        <v>420</v>
      </c>
      <c r="C6" s="192" t="s">
        <v>421</v>
      </c>
    </row>
    <row r="7" spans="1:9" x14ac:dyDescent="0.2">
      <c r="B7" s="192" t="s">
        <v>422</v>
      </c>
      <c r="C7" s="386">
        <v>-19.756915090864752</v>
      </c>
    </row>
    <row r="8" spans="1:9" x14ac:dyDescent="0.2">
      <c r="B8" s="192" t="s">
        <v>423</v>
      </c>
      <c r="C8" s="386">
        <v>-16.248322073659978</v>
      </c>
    </row>
    <row r="9" spans="1:9" x14ac:dyDescent="0.2">
      <c r="B9" s="192" t="s">
        <v>6</v>
      </c>
      <c r="C9" s="386">
        <v>-16.150357275345595</v>
      </c>
    </row>
    <row r="10" spans="1:9" x14ac:dyDescent="0.2">
      <c r="B10" s="192" t="s">
        <v>26</v>
      </c>
      <c r="C10" s="386">
        <v>-12.064095740194398</v>
      </c>
    </row>
    <row r="11" spans="1:9" x14ac:dyDescent="0.2">
      <c r="B11" s="192" t="s">
        <v>11</v>
      </c>
      <c r="C11" s="386">
        <v>-10.256761918003178</v>
      </c>
    </row>
    <row r="12" spans="1:9" x14ac:dyDescent="0.2">
      <c r="B12" s="192" t="s">
        <v>31</v>
      </c>
      <c r="C12" s="386">
        <v>-10.176208560236336</v>
      </c>
    </row>
    <row r="13" spans="1:9" x14ac:dyDescent="0.2">
      <c r="B13" s="192" t="s">
        <v>22</v>
      </c>
      <c r="C13" s="386">
        <v>-9.969727373984842</v>
      </c>
    </row>
    <row r="14" spans="1:9" x14ac:dyDescent="0.2">
      <c r="B14" s="192" t="s">
        <v>21</v>
      </c>
      <c r="C14" s="386">
        <v>-9.6820104858298706</v>
      </c>
    </row>
    <row r="15" spans="1:9" x14ac:dyDescent="0.2">
      <c r="B15" s="192" t="s">
        <v>14</v>
      </c>
      <c r="C15" s="386">
        <v>-9.3702992072827076</v>
      </c>
    </row>
    <row r="16" spans="1:9" x14ac:dyDescent="0.2">
      <c r="B16" s="192" t="s">
        <v>23</v>
      </c>
      <c r="C16" s="386">
        <v>-8.7916125284108553</v>
      </c>
    </row>
    <row r="17" spans="2:3" x14ac:dyDescent="0.2">
      <c r="B17" s="192" t="s">
        <v>19</v>
      </c>
      <c r="C17" s="386">
        <v>-8.1394237494122557</v>
      </c>
    </row>
    <row r="18" spans="2:3" x14ac:dyDescent="0.2">
      <c r="B18" s="192" t="s">
        <v>17</v>
      </c>
      <c r="C18" s="386">
        <v>-7.5865562001967524</v>
      </c>
    </row>
    <row r="19" spans="2:3" x14ac:dyDescent="0.2">
      <c r="B19" s="192" t="s">
        <v>27</v>
      </c>
      <c r="C19" s="386">
        <v>-7.4151301911311318</v>
      </c>
    </row>
    <row r="20" spans="2:3" x14ac:dyDescent="0.2">
      <c r="B20" s="192" t="s">
        <v>424</v>
      </c>
      <c r="C20" s="386">
        <v>-6.8745460543405832</v>
      </c>
    </row>
    <row r="21" spans="2:3" x14ac:dyDescent="0.2">
      <c r="B21" s="192" t="s">
        <v>3</v>
      </c>
      <c r="C21" s="386">
        <v>-5.381041953022649</v>
      </c>
    </row>
    <row r="22" spans="2:3" x14ac:dyDescent="0.2">
      <c r="B22" s="192" t="s">
        <v>1</v>
      </c>
      <c r="C22" s="386">
        <v>-4.4658264675376014</v>
      </c>
    </row>
    <row r="23" spans="2:3" x14ac:dyDescent="0.2">
      <c r="B23" s="192" t="s">
        <v>10</v>
      </c>
      <c r="C23" s="386">
        <v>-3.7586367466789192</v>
      </c>
    </row>
    <row r="24" spans="2:3" x14ac:dyDescent="0.2">
      <c r="B24" s="192" t="s">
        <v>425</v>
      </c>
      <c r="C24" s="386">
        <v>-3.6637527867366142</v>
      </c>
    </row>
    <row r="25" spans="2:3" x14ac:dyDescent="0.2">
      <c r="B25" s="192" t="s">
        <v>28</v>
      </c>
      <c r="C25" s="386">
        <v>-3.3102211741452399</v>
      </c>
    </row>
    <row r="26" spans="2:3" x14ac:dyDescent="0.2">
      <c r="B26" s="192" t="s">
        <v>33</v>
      </c>
      <c r="C26" s="386">
        <v>-2.7630381965364252</v>
      </c>
    </row>
    <row r="27" spans="2:3" x14ac:dyDescent="0.2">
      <c r="B27" s="192" t="s">
        <v>15</v>
      </c>
      <c r="C27" s="386">
        <v>-2.4181377649964118</v>
      </c>
    </row>
    <row r="28" spans="2:3" x14ac:dyDescent="0.2">
      <c r="B28" s="192" t="s">
        <v>32</v>
      </c>
      <c r="C28" s="386">
        <v>-1.7871107447543029</v>
      </c>
    </row>
    <row r="29" spans="2:3" x14ac:dyDescent="0.2">
      <c r="B29" s="192" t="s">
        <v>18</v>
      </c>
      <c r="C29" s="386">
        <v>0.11412731706765247</v>
      </c>
    </row>
    <row r="30" spans="2:3" x14ac:dyDescent="0.2">
      <c r="B30" s="192" t="s">
        <v>7</v>
      </c>
      <c r="C30" s="386">
        <v>0.46712514186665793</v>
      </c>
    </row>
    <row r="31" spans="2:3" x14ac:dyDescent="0.2">
      <c r="B31" s="192" t="s">
        <v>0</v>
      </c>
      <c r="C31" s="386">
        <v>1.2498205855108218</v>
      </c>
    </row>
    <row r="32" spans="2:3" x14ac:dyDescent="0.2">
      <c r="B32" s="192" t="s">
        <v>426</v>
      </c>
      <c r="C32" s="386">
        <v>3.7861629269966635</v>
      </c>
    </row>
    <row r="33" spans="2:3" x14ac:dyDescent="0.2">
      <c r="B33" s="192" t="s">
        <v>8</v>
      </c>
      <c r="C33" s="386">
        <v>4.4568530572844933</v>
      </c>
    </row>
    <row r="34" spans="2:3" x14ac:dyDescent="0.2">
      <c r="B34" s="192" t="s">
        <v>12</v>
      </c>
      <c r="C34" s="386">
        <v>4.6709994849869911</v>
      </c>
    </row>
    <row r="35" spans="2:3" x14ac:dyDescent="0.2">
      <c r="B35" s="192" t="s">
        <v>29</v>
      </c>
      <c r="C35" s="386">
        <v>6.1915516578322629</v>
      </c>
    </row>
    <row r="36" spans="2:3" x14ac:dyDescent="0.2">
      <c r="B36" s="192" t="s">
        <v>427</v>
      </c>
      <c r="C36" s="386">
        <v>7.2882623297113218</v>
      </c>
    </row>
    <row r="37" spans="2:3" x14ac:dyDescent="0.2">
      <c r="B37" s="192" t="s">
        <v>16</v>
      </c>
      <c r="C37" s="386">
        <v>10.79012922982813</v>
      </c>
    </row>
    <row r="38" spans="2:3" x14ac:dyDescent="0.2">
      <c r="B38" s="192" t="s">
        <v>428</v>
      </c>
      <c r="C38" s="386">
        <v>14.353813934871077</v>
      </c>
    </row>
    <row r="39" spans="2:3" x14ac:dyDescent="0.2">
      <c r="B39" s="192" t="s">
        <v>30</v>
      </c>
      <c r="C39" s="386">
        <v>15.081280575825309</v>
      </c>
    </row>
  </sheetData>
  <mergeCells count="1">
    <mergeCell ref="H1:I1"/>
  </mergeCells>
  <hyperlinks>
    <hyperlink ref="H1:I1" location="Index!A1" display="Regresar al Índice" xr:uid="{91175B0B-39CF-4992-AACB-A8F63AC8231F}"/>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B9134-32CA-4740-A1C8-F982480054D0}">
  <sheetPr codeName="Hoja171"/>
  <dimension ref="A1:I25"/>
  <sheetViews>
    <sheetView topLeftCell="A3" workbookViewId="0">
      <selection activeCell="A9" sqref="A9"/>
    </sheetView>
  </sheetViews>
  <sheetFormatPr baseColWidth="10" defaultRowHeight="12.75" x14ac:dyDescent="0.2"/>
  <cols>
    <col min="1" max="16384" width="11.42578125" style="3"/>
  </cols>
  <sheetData>
    <row r="1" spans="1:9" ht="15" x14ac:dyDescent="0.25">
      <c r="A1" s="3" t="s">
        <v>1300</v>
      </c>
      <c r="H1" s="570" t="s">
        <v>39</v>
      </c>
      <c r="I1" s="570"/>
    </row>
    <row r="5" spans="1:9" x14ac:dyDescent="0.2">
      <c r="A5" s="170" t="s">
        <v>868</v>
      </c>
      <c r="B5" s="170" t="s">
        <v>294</v>
      </c>
      <c r="C5" s="170" t="s">
        <v>294</v>
      </c>
      <c r="D5" s="170" t="s">
        <v>293</v>
      </c>
      <c r="E5" s="170" t="s">
        <v>293</v>
      </c>
      <c r="F5" s="170"/>
    </row>
    <row r="6" spans="1:9" x14ac:dyDescent="0.2">
      <c r="A6" s="170" t="s">
        <v>869</v>
      </c>
      <c r="B6" s="95">
        <v>30941</v>
      </c>
      <c r="C6" s="89">
        <f>B6/$B$11</f>
        <v>9.9006130886098637E-2</v>
      </c>
      <c r="D6" s="95">
        <v>87199</v>
      </c>
      <c r="E6" s="89">
        <f>D6/$D$11</f>
        <v>0.15348585872098344</v>
      </c>
      <c r="F6" s="170"/>
    </row>
    <row r="7" spans="1:9" x14ac:dyDescent="0.2">
      <c r="A7" s="170" t="s">
        <v>870</v>
      </c>
      <c r="B7" s="95">
        <v>59609</v>
      </c>
      <c r="C7" s="89">
        <f>B7/$B$11</f>
        <v>0.19073903416145094</v>
      </c>
      <c r="D7" s="95">
        <v>118968</v>
      </c>
      <c r="E7" s="89">
        <f>D7/$D$11</f>
        <v>0.20940498905168589</v>
      </c>
      <c r="F7" s="170"/>
    </row>
    <row r="8" spans="1:9" x14ac:dyDescent="0.2">
      <c r="A8" s="170" t="s">
        <v>871</v>
      </c>
      <c r="B8" s="95">
        <v>92805</v>
      </c>
      <c r="C8" s="89">
        <f>B8/$B$11</f>
        <v>0.2969607956072649</v>
      </c>
      <c r="D8" s="95">
        <v>146522</v>
      </c>
      <c r="E8" s="89">
        <f>D8/$D$11</f>
        <v>0.25790496440917826</v>
      </c>
      <c r="F8" s="170"/>
    </row>
    <row r="9" spans="1:9" x14ac:dyDescent="0.2">
      <c r="A9" s="170" t="s">
        <v>872</v>
      </c>
      <c r="B9" s="95">
        <v>129161</v>
      </c>
      <c r="C9" s="89">
        <f>B9/$B$11</f>
        <v>0.41329403934518555</v>
      </c>
      <c r="D9" s="95">
        <v>213761</v>
      </c>
      <c r="E9" s="89">
        <f>D9/$D$11</f>
        <v>0.37625764797825828</v>
      </c>
      <c r="F9" s="170"/>
    </row>
    <row r="10" spans="1:9" x14ac:dyDescent="0.2">
      <c r="A10" s="170" t="s">
        <v>866</v>
      </c>
      <c r="B10" s="95">
        <v>0</v>
      </c>
      <c r="C10" s="89">
        <f>B10/$B$11</f>
        <v>0</v>
      </c>
      <c r="D10" s="95">
        <v>1674</v>
      </c>
      <c r="E10" s="89">
        <f>D10/$D$11</f>
        <v>2.9465398398941076E-3</v>
      </c>
      <c r="F10" s="170"/>
    </row>
    <row r="11" spans="1:9" x14ac:dyDescent="0.2">
      <c r="A11" s="170" t="s">
        <v>54</v>
      </c>
      <c r="B11" s="95">
        <f>SUM(B6:B10)</f>
        <v>312516</v>
      </c>
      <c r="C11" s="89">
        <f>SUM(C6:C10)</f>
        <v>1</v>
      </c>
      <c r="D11" s="95">
        <f>SUM(D6:D10)</f>
        <v>568124</v>
      </c>
      <c r="E11" s="89">
        <f>SUM(E6:E10)</f>
        <v>0.99999999999999989</v>
      </c>
      <c r="F11" s="170"/>
    </row>
    <row r="12" spans="1:9" x14ac:dyDescent="0.2">
      <c r="A12" s="170"/>
      <c r="B12" s="170"/>
      <c r="C12" s="170"/>
      <c r="D12" s="170"/>
      <c r="E12" s="170"/>
      <c r="F12" s="170"/>
    </row>
    <row r="13" spans="1:9" x14ac:dyDescent="0.2">
      <c r="A13" s="170"/>
      <c r="B13" s="170"/>
      <c r="C13" s="170"/>
      <c r="D13" s="170"/>
      <c r="E13" s="170"/>
      <c r="F13" s="170"/>
    </row>
    <row r="14" spans="1:9" x14ac:dyDescent="0.2">
      <c r="A14" s="170"/>
      <c r="B14" s="170"/>
      <c r="C14" s="170"/>
      <c r="D14" s="170"/>
      <c r="E14" s="170"/>
      <c r="F14" s="170"/>
    </row>
    <row r="15" spans="1:9" x14ac:dyDescent="0.2">
      <c r="F15" s="170"/>
    </row>
    <row r="16" spans="1:9" x14ac:dyDescent="0.2">
      <c r="F16" s="170"/>
    </row>
    <row r="17" spans="1:6" x14ac:dyDescent="0.2">
      <c r="F17" s="170"/>
    </row>
    <row r="18" spans="1:6" x14ac:dyDescent="0.2">
      <c r="F18" s="170"/>
    </row>
    <row r="19" spans="1:6" x14ac:dyDescent="0.2">
      <c r="F19" s="170"/>
    </row>
    <row r="20" spans="1:6" x14ac:dyDescent="0.2">
      <c r="F20" s="170"/>
    </row>
    <row r="21" spans="1:6" x14ac:dyDescent="0.2">
      <c r="F21" s="170"/>
    </row>
    <row r="22" spans="1:6" x14ac:dyDescent="0.2">
      <c r="F22" s="170"/>
    </row>
    <row r="23" spans="1:6" x14ac:dyDescent="0.2">
      <c r="F23" s="170"/>
    </row>
    <row r="24" spans="1:6" x14ac:dyDescent="0.2">
      <c r="A24" s="170"/>
      <c r="B24" s="170"/>
      <c r="C24" s="89"/>
      <c r="D24" s="170"/>
      <c r="E24" s="170"/>
      <c r="F24" s="170"/>
    </row>
    <row r="25" spans="1:6" x14ac:dyDescent="0.2">
      <c r="A25" s="170"/>
      <c r="B25" s="170"/>
      <c r="C25" s="170"/>
      <c r="D25" s="170"/>
      <c r="E25" s="170"/>
      <c r="F25" s="170"/>
    </row>
  </sheetData>
  <mergeCells count="1">
    <mergeCell ref="H1:I1"/>
  </mergeCells>
  <hyperlinks>
    <hyperlink ref="H1:I1" location="Index!A1" display="Regresar al Índice" xr:uid="{CC5E4405-9F37-4047-8A04-2AB4EC4DE747}"/>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A0321-390E-498C-953B-9DF83895CD54}">
  <sheetPr codeName="Hoja148"/>
  <dimension ref="A1:I39"/>
  <sheetViews>
    <sheetView workbookViewId="0">
      <selection activeCell="A9" sqref="A9"/>
    </sheetView>
  </sheetViews>
  <sheetFormatPr baseColWidth="10" defaultColWidth="9.140625" defaultRowHeight="12.75" x14ac:dyDescent="0.2"/>
  <cols>
    <col min="1" max="16384" width="9.140625" style="192"/>
  </cols>
  <sheetData>
    <row r="1" spans="1:9" ht="15" x14ac:dyDescent="0.25">
      <c r="A1" t="s">
        <v>1422</v>
      </c>
      <c r="H1" s="568" t="s">
        <v>39</v>
      </c>
      <c r="I1" s="568"/>
    </row>
    <row r="6" spans="1:9" x14ac:dyDescent="0.2">
      <c r="B6" s="192" t="s">
        <v>420</v>
      </c>
      <c r="C6" s="192" t="s">
        <v>429</v>
      </c>
    </row>
    <row r="7" spans="1:9" x14ac:dyDescent="0.2">
      <c r="B7" s="192" t="s">
        <v>6</v>
      </c>
      <c r="C7" s="386">
        <v>-10.899167938105046</v>
      </c>
    </row>
    <row r="8" spans="1:9" x14ac:dyDescent="0.2">
      <c r="B8" s="192" t="s">
        <v>422</v>
      </c>
      <c r="C8" s="386">
        <v>-8.9550804934244983</v>
      </c>
    </row>
    <row r="9" spans="1:9" x14ac:dyDescent="0.2">
      <c r="B9" s="192" t="s">
        <v>16</v>
      </c>
      <c r="C9" s="386">
        <v>-6.3342595782886519</v>
      </c>
    </row>
    <row r="10" spans="1:9" x14ac:dyDescent="0.2">
      <c r="B10" s="192" t="s">
        <v>424</v>
      </c>
      <c r="C10" s="386">
        <v>-5.0494532360096027</v>
      </c>
    </row>
    <row r="11" spans="1:9" x14ac:dyDescent="0.2">
      <c r="B11" s="192" t="s">
        <v>7</v>
      </c>
      <c r="C11" s="386">
        <v>-4.946393267751052</v>
      </c>
    </row>
    <row r="12" spans="1:9" x14ac:dyDescent="0.2">
      <c r="B12" s="192" t="s">
        <v>0</v>
      </c>
      <c r="C12" s="386">
        <v>-3.9324986912061504</v>
      </c>
    </row>
    <row r="13" spans="1:9" x14ac:dyDescent="0.2">
      <c r="B13" s="192" t="s">
        <v>18</v>
      </c>
      <c r="C13" s="386">
        <v>-3.8062184000930732</v>
      </c>
    </row>
    <row r="14" spans="1:9" x14ac:dyDescent="0.2">
      <c r="B14" s="192" t="s">
        <v>425</v>
      </c>
      <c r="C14" s="386">
        <v>-3.3873987814081534</v>
      </c>
    </row>
    <row r="15" spans="1:9" x14ac:dyDescent="0.2">
      <c r="B15" s="192" t="s">
        <v>32</v>
      </c>
      <c r="C15" s="386">
        <v>-3.2544233059745591</v>
      </c>
    </row>
    <row r="16" spans="1:9" x14ac:dyDescent="0.2">
      <c r="B16" s="192" t="s">
        <v>14</v>
      </c>
      <c r="C16" s="386">
        <v>-3.0727009277678867</v>
      </c>
    </row>
    <row r="17" spans="2:3" x14ac:dyDescent="0.2">
      <c r="B17" s="192" t="s">
        <v>8</v>
      </c>
      <c r="C17" s="386">
        <v>-2.5022962051888848</v>
      </c>
    </row>
    <row r="18" spans="2:3" x14ac:dyDescent="0.2">
      <c r="B18" s="192" t="s">
        <v>1</v>
      </c>
      <c r="C18" s="386">
        <v>-2.249015186463835</v>
      </c>
    </row>
    <row r="19" spans="2:3" x14ac:dyDescent="0.2">
      <c r="B19" s="192" t="s">
        <v>31</v>
      </c>
      <c r="C19" s="386">
        <v>-2.2065675291232139</v>
      </c>
    </row>
    <row r="20" spans="2:3" x14ac:dyDescent="0.2">
      <c r="B20" s="192" t="s">
        <v>22</v>
      </c>
      <c r="C20" s="386">
        <v>-1.8849080538983809</v>
      </c>
    </row>
    <row r="21" spans="2:3" x14ac:dyDescent="0.2">
      <c r="B21" s="192" t="s">
        <v>26</v>
      </c>
      <c r="C21" s="386">
        <v>-1.1594586421521731</v>
      </c>
    </row>
    <row r="22" spans="2:3" x14ac:dyDescent="0.2">
      <c r="B22" s="192" t="s">
        <v>426</v>
      </c>
      <c r="C22" s="386">
        <v>-1.0215324463941551</v>
      </c>
    </row>
    <row r="23" spans="2:3" x14ac:dyDescent="0.2">
      <c r="B23" s="192" t="s">
        <v>52</v>
      </c>
      <c r="C23" s="386">
        <v>-1.0107132437745163</v>
      </c>
    </row>
    <row r="24" spans="2:3" x14ac:dyDescent="0.2">
      <c r="B24" s="192" t="s">
        <v>423</v>
      </c>
      <c r="C24" s="386">
        <v>-0.87988969746924472</v>
      </c>
    </row>
    <row r="25" spans="2:3" x14ac:dyDescent="0.2">
      <c r="B25" s="192" t="s">
        <v>15</v>
      </c>
      <c r="C25" s="386">
        <v>-0.71761351374943094</v>
      </c>
    </row>
    <row r="26" spans="2:3" x14ac:dyDescent="0.2">
      <c r="B26" s="192" t="s">
        <v>27</v>
      </c>
      <c r="C26" s="386">
        <v>-0.3388153255895488</v>
      </c>
    </row>
    <row r="27" spans="2:3" x14ac:dyDescent="0.2">
      <c r="B27" s="192" t="s">
        <v>28</v>
      </c>
      <c r="C27" s="386">
        <v>-0.10761283617418045</v>
      </c>
    </row>
    <row r="28" spans="2:3" x14ac:dyDescent="0.2">
      <c r="B28" s="192" t="s">
        <v>10</v>
      </c>
      <c r="C28" s="386">
        <v>0.38668607222796147</v>
      </c>
    </row>
    <row r="29" spans="2:3" x14ac:dyDescent="0.2">
      <c r="B29" s="192" t="s">
        <v>29</v>
      </c>
      <c r="C29" s="386">
        <v>1.3769276505624228</v>
      </c>
    </row>
    <row r="30" spans="2:3" x14ac:dyDescent="0.2">
      <c r="B30" s="192" t="s">
        <v>21</v>
      </c>
      <c r="C30" s="386">
        <v>1.4323570066032441</v>
      </c>
    </row>
    <row r="31" spans="2:3" x14ac:dyDescent="0.2">
      <c r="B31" s="192" t="s">
        <v>12</v>
      </c>
      <c r="C31" s="386">
        <v>1.5473522710062182</v>
      </c>
    </row>
    <row r="32" spans="2:3" x14ac:dyDescent="0.2">
      <c r="B32" s="192" t="s">
        <v>23</v>
      </c>
      <c r="C32" s="386">
        <v>1.5484075115417024</v>
      </c>
    </row>
    <row r="33" spans="2:3" x14ac:dyDescent="0.2">
      <c r="B33" s="192" t="s">
        <v>17</v>
      </c>
      <c r="C33" s="386">
        <v>1.6735206083264949</v>
      </c>
    </row>
    <row r="34" spans="2:3" x14ac:dyDescent="0.2">
      <c r="B34" s="192" t="s">
        <v>30</v>
      </c>
      <c r="C34" s="386">
        <v>2.0544903837014319</v>
      </c>
    </row>
    <row r="35" spans="2:3" x14ac:dyDescent="0.2">
      <c r="B35" s="192" t="s">
        <v>11</v>
      </c>
      <c r="C35" s="386">
        <v>4.2681723600071617</v>
      </c>
    </row>
    <row r="36" spans="2:3" x14ac:dyDescent="0.2">
      <c r="B36" s="192" t="s">
        <v>33</v>
      </c>
      <c r="C36" s="386">
        <v>4.4921044515762132</v>
      </c>
    </row>
    <row r="37" spans="2:3" x14ac:dyDescent="0.2">
      <c r="B37" s="192" t="s">
        <v>3</v>
      </c>
      <c r="C37" s="386">
        <v>4.5364891004425614</v>
      </c>
    </row>
    <row r="38" spans="2:3" x14ac:dyDescent="0.2">
      <c r="B38" s="192" t="s">
        <v>427</v>
      </c>
      <c r="C38" s="386">
        <v>4.8393301105003346</v>
      </c>
    </row>
    <row r="39" spans="2:3" x14ac:dyDescent="0.2">
      <c r="B39" s="192" t="s">
        <v>19</v>
      </c>
      <c r="C39" s="386">
        <v>8.4547777309142038</v>
      </c>
    </row>
  </sheetData>
  <mergeCells count="1">
    <mergeCell ref="H1:I1"/>
  </mergeCells>
  <hyperlinks>
    <hyperlink ref="H1:I1" location="Index!A1" display="Regresar al Índice" xr:uid="{03B657ED-74F0-4BA8-A57C-2FDFA243AD56}"/>
  </hyperlinks>
  <pageMargins left="0.7" right="0.7" top="0.75" bottom="0.75" header="0.3" footer="0.3"/>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228B9-6AD8-40B2-B490-D379CEDDE68E}">
  <sheetPr codeName="Hoja149"/>
  <dimension ref="A1:I39"/>
  <sheetViews>
    <sheetView workbookViewId="0">
      <selection activeCell="A9" sqref="A9"/>
    </sheetView>
  </sheetViews>
  <sheetFormatPr baseColWidth="10" defaultColWidth="9.140625" defaultRowHeight="12.75" x14ac:dyDescent="0.2"/>
  <cols>
    <col min="1" max="16384" width="9.140625" style="192"/>
  </cols>
  <sheetData>
    <row r="1" spans="1:9" ht="15" x14ac:dyDescent="0.25">
      <c r="A1" t="s">
        <v>1423</v>
      </c>
      <c r="H1" s="568" t="s">
        <v>39</v>
      </c>
      <c r="I1" s="568"/>
    </row>
    <row r="6" spans="1:9" x14ac:dyDescent="0.2">
      <c r="B6" s="192" t="s">
        <v>420</v>
      </c>
      <c r="C6" s="192" t="s">
        <v>421</v>
      </c>
    </row>
    <row r="7" spans="1:9" x14ac:dyDescent="0.2">
      <c r="B7" s="192" t="s">
        <v>424</v>
      </c>
      <c r="C7" s="386">
        <v>-17.383785862203919</v>
      </c>
    </row>
    <row r="8" spans="1:9" x14ac:dyDescent="0.2">
      <c r="B8" s="192" t="s">
        <v>422</v>
      </c>
      <c r="C8" s="386">
        <v>-15.729300865861545</v>
      </c>
    </row>
    <row r="9" spans="1:9" x14ac:dyDescent="0.2">
      <c r="B9" s="192" t="s">
        <v>16</v>
      </c>
      <c r="C9" s="386">
        <v>-15.249456091258986</v>
      </c>
    </row>
    <row r="10" spans="1:9" x14ac:dyDescent="0.2">
      <c r="B10" s="192" t="s">
        <v>22</v>
      </c>
      <c r="C10" s="386">
        <v>-15.205801690211182</v>
      </c>
    </row>
    <row r="11" spans="1:9" x14ac:dyDescent="0.2">
      <c r="B11" s="192" t="s">
        <v>23</v>
      </c>
      <c r="C11" s="386">
        <v>-13.828425249297929</v>
      </c>
    </row>
    <row r="12" spans="1:9" x14ac:dyDescent="0.2">
      <c r="B12" s="192" t="s">
        <v>714</v>
      </c>
      <c r="C12" s="386">
        <v>-9.1566301985492764</v>
      </c>
    </row>
    <row r="13" spans="1:9" x14ac:dyDescent="0.2">
      <c r="B13" s="192" t="s">
        <v>427</v>
      </c>
      <c r="C13" s="386">
        <v>-8.5918981480029561</v>
      </c>
    </row>
    <row r="14" spans="1:9" x14ac:dyDescent="0.2">
      <c r="B14" s="192" t="s">
        <v>428</v>
      </c>
      <c r="C14" s="386">
        <v>-8.4720415121767445</v>
      </c>
    </row>
    <row r="15" spans="1:9" x14ac:dyDescent="0.2">
      <c r="B15" s="192" t="s">
        <v>423</v>
      </c>
      <c r="C15" s="386">
        <v>-8.18634665701099</v>
      </c>
    </row>
    <row r="16" spans="1:9" x14ac:dyDescent="0.2">
      <c r="B16" s="192" t="s">
        <v>28</v>
      </c>
      <c r="C16" s="386">
        <v>-8.0862905934452485</v>
      </c>
    </row>
    <row r="17" spans="2:3" x14ac:dyDescent="0.2">
      <c r="B17" s="192" t="s">
        <v>1</v>
      </c>
      <c r="C17" s="386">
        <v>-7.5658333315305191</v>
      </c>
    </row>
    <row r="18" spans="2:3" x14ac:dyDescent="0.2">
      <c r="B18" s="192" t="s">
        <v>32</v>
      </c>
      <c r="C18" s="386">
        <v>-7.3713890222056833</v>
      </c>
    </row>
    <row r="19" spans="2:3" x14ac:dyDescent="0.2">
      <c r="B19" s="192" t="s">
        <v>425</v>
      </c>
      <c r="C19" s="386">
        <v>-6.9652487029631196</v>
      </c>
    </row>
    <row r="20" spans="2:3" x14ac:dyDescent="0.2">
      <c r="B20" s="192" t="s">
        <v>14</v>
      </c>
      <c r="C20" s="386">
        <v>-6.2356043552710396</v>
      </c>
    </row>
    <row r="21" spans="2:3" x14ac:dyDescent="0.2">
      <c r="B21" s="192" t="s">
        <v>19</v>
      </c>
      <c r="C21" s="386">
        <v>-6.091685151713687</v>
      </c>
    </row>
    <row r="22" spans="2:3" x14ac:dyDescent="0.2">
      <c r="B22" s="192" t="s">
        <v>0</v>
      </c>
      <c r="C22" s="386">
        <v>-5.4415490611249302</v>
      </c>
    </row>
    <row r="23" spans="2:3" x14ac:dyDescent="0.2">
      <c r="B23" s="192" t="s">
        <v>18</v>
      </c>
      <c r="C23" s="386">
        <v>-4.8864321953543417</v>
      </c>
    </row>
    <row r="24" spans="2:3" x14ac:dyDescent="0.2">
      <c r="B24" s="192" t="s">
        <v>29</v>
      </c>
      <c r="C24" s="386">
        <v>-4.6253036417499969</v>
      </c>
    </row>
    <row r="25" spans="2:3" x14ac:dyDescent="0.2">
      <c r="B25" s="192" t="s">
        <v>3</v>
      </c>
      <c r="C25" s="386">
        <v>-3.5211944182139145</v>
      </c>
    </row>
    <row r="26" spans="2:3" x14ac:dyDescent="0.2">
      <c r="B26" s="192" t="s">
        <v>33</v>
      </c>
      <c r="C26" s="386">
        <v>-3.412151267011057</v>
      </c>
    </row>
    <row r="27" spans="2:3" x14ac:dyDescent="0.2">
      <c r="B27" s="192" t="s">
        <v>8</v>
      </c>
      <c r="C27" s="386">
        <v>-3.1051940947372665</v>
      </c>
    </row>
    <row r="28" spans="2:3" x14ac:dyDescent="0.2">
      <c r="B28" s="192" t="s">
        <v>31</v>
      </c>
      <c r="C28" s="386">
        <v>-2.5464535282294323</v>
      </c>
    </row>
    <row r="29" spans="2:3" x14ac:dyDescent="0.2">
      <c r="B29" s="192" t="s">
        <v>15</v>
      </c>
      <c r="C29" s="386">
        <v>-1.8154541000791862</v>
      </c>
    </row>
    <row r="30" spans="2:3" x14ac:dyDescent="0.2">
      <c r="B30" s="192" t="s">
        <v>27</v>
      </c>
      <c r="C30" s="386">
        <v>-1.5508730355261882</v>
      </c>
    </row>
    <row r="31" spans="2:3" x14ac:dyDescent="0.2">
      <c r="B31" s="192" t="s">
        <v>21</v>
      </c>
      <c r="C31" s="386">
        <v>-0.94722112815628001</v>
      </c>
    </row>
    <row r="32" spans="2:3" x14ac:dyDescent="0.2">
      <c r="B32" s="192" t="s">
        <v>6</v>
      </c>
      <c r="C32" s="386">
        <v>-0.62690996787469899</v>
      </c>
    </row>
    <row r="33" spans="2:3" x14ac:dyDescent="0.2">
      <c r="B33" s="192" t="s">
        <v>30</v>
      </c>
      <c r="C33" s="386">
        <v>-0.42261329261645691</v>
      </c>
    </row>
    <row r="34" spans="2:3" x14ac:dyDescent="0.2">
      <c r="B34" s="192" t="s">
        <v>12</v>
      </c>
      <c r="C34" s="386">
        <v>0.30543692325390298</v>
      </c>
    </row>
    <row r="35" spans="2:3" x14ac:dyDescent="0.2">
      <c r="B35" s="192" t="s">
        <v>10</v>
      </c>
      <c r="C35" s="386">
        <v>0.4497304509530623</v>
      </c>
    </row>
    <row r="36" spans="2:3" x14ac:dyDescent="0.2">
      <c r="B36" s="192" t="s">
        <v>7</v>
      </c>
      <c r="C36" s="386">
        <v>2.2438813240502506</v>
      </c>
    </row>
    <row r="37" spans="2:3" x14ac:dyDescent="0.2">
      <c r="B37" s="192" t="s">
        <v>26</v>
      </c>
      <c r="C37" s="386">
        <v>5.2774352023144706</v>
      </c>
    </row>
    <row r="38" spans="2:3" x14ac:dyDescent="0.2">
      <c r="B38" s="192" t="s">
        <v>426</v>
      </c>
      <c r="C38" s="386">
        <v>6.5369525985519257</v>
      </c>
    </row>
    <row r="39" spans="2:3" x14ac:dyDescent="0.2">
      <c r="B39" s="192" t="s">
        <v>11</v>
      </c>
      <c r="C39" s="386">
        <v>7.3720053925249287</v>
      </c>
    </row>
  </sheetData>
  <mergeCells count="1">
    <mergeCell ref="H1:I1"/>
  </mergeCells>
  <hyperlinks>
    <hyperlink ref="H1:I1" location="Index!A1" display="Regresar al Índice" xr:uid="{0BC6D3D4-713B-4AAF-B397-001CE3681AB9}"/>
  </hyperlinks>
  <pageMargins left="0.7" right="0.7" top="0.75" bottom="0.75" header="0.3" footer="0.3"/>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5AF23-208F-489F-A8B6-142B57CC8D14}">
  <sheetPr codeName="Hoja150"/>
  <dimension ref="A1:I39"/>
  <sheetViews>
    <sheetView workbookViewId="0">
      <selection activeCell="A9" sqref="A9"/>
    </sheetView>
  </sheetViews>
  <sheetFormatPr baseColWidth="10" defaultColWidth="9.140625" defaultRowHeight="12.75" x14ac:dyDescent="0.2"/>
  <cols>
    <col min="1" max="16384" width="9.140625" style="192"/>
  </cols>
  <sheetData>
    <row r="1" spans="1:9" ht="15" x14ac:dyDescent="0.25">
      <c r="A1" t="s">
        <v>1424</v>
      </c>
      <c r="H1" s="568" t="s">
        <v>39</v>
      </c>
      <c r="I1" s="568"/>
    </row>
    <row r="6" spans="1:9" x14ac:dyDescent="0.2">
      <c r="B6" s="192" t="s">
        <v>420</v>
      </c>
      <c r="C6" s="192" t="s">
        <v>429</v>
      </c>
    </row>
    <row r="7" spans="1:9" x14ac:dyDescent="0.2">
      <c r="B7" s="192" t="s">
        <v>22</v>
      </c>
      <c r="C7" s="386">
        <v>-11.305120230189491</v>
      </c>
    </row>
    <row r="8" spans="1:9" x14ac:dyDescent="0.2">
      <c r="B8" s="192" t="s">
        <v>422</v>
      </c>
      <c r="C8" s="386">
        <v>-10.075344057864127</v>
      </c>
    </row>
    <row r="9" spans="1:9" x14ac:dyDescent="0.2">
      <c r="B9" s="192" t="s">
        <v>29</v>
      </c>
      <c r="C9" s="386">
        <v>-8.3995994032811794</v>
      </c>
    </row>
    <row r="10" spans="1:9" x14ac:dyDescent="0.2">
      <c r="B10" s="192" t="s">
        <v>424</v>
      </c>
      <c r="C10" s="386">
        <v>-7.1890449014800861</v>
      </c>
    </row>
    <row r="11" spans="1:9" x14ac:dyDescent="0.2">
      <c r="B11" s="192" t="s">
        <v>33</v>
      </c>
      <c r="C11" s="386">
        <v>-7.1085660124489563</v>
      </c>
    </row>
    <row r="12" spans="1:9" x14ac:dyDescent="0.2">
      <c r="B12" s="192" t="s">
        <v>10</v>
      </c>
      <c r="C12" s="386">
        <v>-6.4039246282529518</v>
      </c>
    </row>
    <row r="13" spans="1:9" x14ac:dyDescent="0.2">
      <c r="B13" s="192" t="s">
        <v>16</v>
      </c>
      <c r="C13" s="386">
        <v>-5.9462033752543171</v>
      </c>
    </row>
    <row r="14" spans="1:9" x14ac:dyDescent="0.2">
      <c r="B14" s="192" t="s">
        <v>12</v>
      </c>
      <c r="C14" s="386">
        <v>-5.9429218494748666</v>
      </c>
    </row>
    <row r="15" spans="1:9" x14ac:dyDescent="0.2">
      <c r="B15" s="192" t="s">
        <v>52</v>
      </c>
      <c r="C15" s="386">
        <v>-5.8242167538739196</v>
      </c>
    </row>
    <row r="16" spans="1:9" x14ac:dyDescent="0.2">
      <c r="B16" s="192" t="s">
        <v>18</v>
      </c>
      <c r="C16" s="386">
        <v>-5.5124482551624441</v>
      </c>
    </row>
    <row r="17" spans="2:3" x14ac:dyDescent="0.2">
      <c r="B17" s="192" t="s">
        <v>23</v>
      </c>
      <c r="C17" s="386">
        <v>-5.2485360436183894</v>
      </c>
    </row>
    <row r="18" spans="2:3" x14ac:dyDescent="0.2">
      <c r="B18" s="192" t="s">
        <v>26</v>
      </c>
      <c r="C18" s="386">
        <v>-4.9878950510094135</v>
      </c>
    </row>
    <row r="19" spans="2:3" x14ac:dyDescent="0.2">
      <c r="B19" s="192" t="s">
        <v>21</v>
      </c>
      <c r="C19" s="386">
        <v>-4.8899302925819921</v>
      </c>
    </row>
    <row r="20" spans="2:3" x14ac:dyDescent="0.2">
      <c r="B20" s="192" t="s">
        <v>423</v>
      </c>
      <c r="C20" s="386">
        <v>-4.8890293576981767</v>
      </c>
    </row>
    <row r="21" spans="2:3" x14ac:dyDescent="0.2">
      <c r="B21" s="192" t="s">
        <v>7</v>
      </c>
      <c r="C21" s="386">
        <v>-4.6800228179493129</v>
      </c>
    </row>
    <row r="22" spans="2:3" x14ac:dyDescent="0.2">
      <c r="B22" s="192" t="s">
        <v>31</v>
      </c>
      <c r="C22" s="386">
        <v>-4.5643862767133578</v>
      </c>
    </row>
    <row r="23" spans="2:3" x14ac:dyDescent="0.2">
      <c r="B23" s="192" t="s">
        <v>6</v>
      </c>
      <c r="C23" s="386">
        <v>-4.1632972349684563</v>
      </c>
    </row>
    <row r="24" spans="2:3" x14ac:dyDescent="0.2">
      <c r="B24" s="192" t="s">
        <v>1</v>
      </c>
      <c r="C24" s="386">
        <v>-4.0000855117513243</v>
      </c>
    </row>
    <row r="25" spans="2:3" x14ac:dyDescent="0.2">
      <c r="B25" s="192" t="s">
        <v>11</v>
      </c>
      <c r="C25" s="386">
        <v>-3.9686572568815297</v>
      </c>
    </row>
    <row r="26" spans="2:3" x14ac:dyDescent="0.2">
      <c r="B26" s="192" t="s">
        <v>28</v>
      </c>
      <c r="C26" s="386">
        <v>-3.9682066445602175</v>
      </c>
    </row>
    <row r="27" spans="2:3" x14ac:dyDescent="0.2">
      <c r="B27" s="192" t="s">
        <v>14</v>
      </c>
      <c r="C27" s="386">
        <v>-3.6053742496603749</v>
      </c>
    </row>
    <row r="28" spans="2:3" x14ac:dyDescent="0.2">
      <c r="B28" s="192" t="s">
        <v>427</v>
      </c>
      <c r="C28" s="386">
        <v>-3.5383117383791842</v>
      </c>
    </row>
    <row r="29" spans="2:3" x14ac:dyDescent="0.2">
      <c r="B29" s="192" t="s">
        <v>3</v>
      </c>
      <c r="C29" s="386">
        <v>-3.4871822904431653</v>
      </c>
    </row>
    <row r="30" spans="2:3" x14ac:dyDescent="0.2">
      <c r="B30" s="192" t="s">
        <v>15</v>
      </c>
      <c r="C30" s="386">
        <v>-3.1359197504525436</v>
      </c>
    </row>
    <row r="31" spans="2:3" x14ac:dyDescent="0.2">
      <c r="B31" s="192" t="s">
        <v>30</v>
      </c>
      <c r="C31" s="386">
        <v>-2.9670232893778499</v>
      </c>
    </row>
    <row r="32" spans="2:3" x14ac:dyDescent="0.2">
      <c r="B32" s="192" t="s">
        <v>0</v>
      </c>
      <c r="C32" s="386">
        <v>-2.9415989691531563</v>
      </c>
    </row>
    <row r="33" spans="2:3" x14ac:dyDescent="0.2">
      <c r="B33" s="192" t="s">
        <v>27</v>
      </c>
      <c r="C33" s="386">
        <v>-2.907950728094427</v>
      </c>
    </row>
    <row r="34" spans="2:3" x14ac:dyDescent="0.2">
      <c r="B34" s="192" t="s">
        <v>8</v>
      </c>
      <c r="C34" s="386">
        <v>-2.8663034279576913</v>
      </c>
    </row>
    <row r="35" spans="2:3" x14ac:dyDescent="0.2">
      <c r="B35" s="192" t="s">
        <v>426</v>
      </c>
      <c r="C35" s="386">
        <v>-2.2459660577592895</v>
      </c>
    </row>
    <row r="36" spans="2:3" x14ac:dyDescent="0.2">
      <c r="B36" s="192" t="s">
        <v>19</v>
      </c>
      <c r="C36" s="386">
        <v>-2.2197669923160923</v>
      </c>
    </row>
    <row r="37" spans="2:3" x14ac:dyDescent="0.2">
      <c r="B37" s="192" t="s">
        <v>32</v>
      </c>
      <c r="C37" s="386">
        <v>-1.7331185533298976</v>
      </c>
    </row>
    <row r="38" spans="2:3" x14ac:dyDescent="0.2">
      <c r="B38" s="192" t="s">
        <v>17</v>
      </c>
      <c r="C38" s="386">
        <v>-1.2801061680228689</v>
      </c>
    </row>
    <row r="39" spans="2:3" x14ac:dyDescent="0.2">
      <c r="B39" s="192" t="s">
        <v>425</v>
      </c>
      <c r="C39" s="386">
        <v>-0.38292700661397233</v>
      </c>
    </row>
  </sheetData>
  <mergeCells count="1">
    <mergeCell ref="H1:I1"/>
  </mergeCells>
  <hyperlinks>
    <hyperlink ref="H1:I1" location="Index!A1" display="Regresar al Índice" xr:uid="{5C181069-E548-4109-80A5-B4CD97ED68C5}"/>
  </hyperlinks>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0292F-1109-411D-9147-FD3C42750043}">
  <sheetPr codeName="Hoja151"/>
  <dimension ref="A1:I65"/>
  <sheetViews>
    <sheetView topLeftCell="F1" workbookViewId="0">
      <selection activeCell="A9" sqref="A9"/>
    </sheetView>
  </sheetViews>
  <sheetFormatPr baseColWidth="10" defaultRowHeight="12.75" x14ac:dyDescent="0.2"/>
  <cols>
    <col min="1" max="16384" width="11.42578125" style="170"/>
  </cols>
  <sheetData>
    <row r="1" spans="1:9" ht="15" x14ac:dyDescent="0.25">
      <c r="A1" t="s">
        <v>1425</v>
      </c>
      <c r="H1" s="568" t="s">
        <v>39</v>
      </c>
      <c r="I1" s="568"/>
    </row>
    <row r="2" spans="1:9" x14ac:dyDescent="0.2">
      <c r="A2" s="119" t="s">
        <v>690</v>
      </c>
    </row>
    <row r="4" spans="1:9" x14ac:dyDescent="0.2">
      <c r="C4" s="120"/>
    </row>
    <row r="5" spans="1:9" x14ac:dyDescent="0.2">
      <c r="D5" s="101" t="s">
        <v>691</v>
      </c>
      <c r="E5" s="101" t="s">
        <v>692</v>
      </c>
      <c r="F5" s="101" t="s">
        <v>693</v>
      </c>
      <c r="G5" s="101" t="s">
        <v>694</v>
      </c>
      <c r="H5" s="101" t="s">
        <v>695</v>
      </c>
      <c r="I5" s="101" t="s">
        <v>696</v>
      </c>
    </row>
    <row r="6" spans="1:9" x14ac:dyDescent="0.2">
      <c r="A6" s="169">
        <v>2016</v>
      </c>
      <c r="B6" s="102" t="s">
        <v>40</v>
      </c>
      <c r="C6" s="102" t="s">
        <v>0</v>
      </c>
      <c r="D6" s="177">
        <v>2</v>
      </c>
      <c r="E6" s="177">
        <v>0</v>
      </c>
      <c r="F6" s="177">
        <v>7</v>
      </c>
      <c r="G6" s="177">
        <v>9</v>
      </c>
      <c r="H6" s="178">
        <v>4.4400000000000004</v>
      </c>
      <c r="I6" s="177">
        <v>142</v>
      </c>
    </row>
    <row r="7" spans="1:9" x14ac:dyDescent="0.2">
      <c r="A7" s="169"/>
      <c r="B7" s="103" t="s">
        <v>41</v>
      </c>
      <c r="C7" s="103" t="s">
        <v>0</v>
      </c>
      <c r="D7" s="179">
        <v>5</v>
      </c>
      <c r="E7" s="179">
        <v>0</v>
      </c>
      <c r="F7" s="179">
        <v>6</v>
      </c>
      <c r="G7" s="179">
        <v>11</v>
      </c>
      <c r="H7" s="180">
        <v>3.78</v>
      </c>
      <c r="I7" s="179">
        <v>121</v>
      </c>
    </row>
    <row r="8" spans="1:9" x14ac:dyDescent="0.2">
      <c r="A8" s="169"/>
      <c r="B8" s="102" t="s">
        <v>42</v>
      </c>
      <c r="C8" s="102" t="s">
        <v>0</v>
      </c>
      <c r="D8" s="177">
        <v>4</v>
      </c>
      <c r="E8" s="177">
        <v>0</v>
      </c>
      <c r="F8" s="177">
        <v>30</v>
      </c>
      <c r="G8" s="177">
        <v>34</v>
      </c>
      <c r="H8" s="178">
        <v>19.78</v>
      </c>
      <c r="I8" s="177">
        <v>633</v>
      </c>
    </row>
    <row r="9" spans="1:9" x14ac:dyDescent="0.2">
      <c r="A9" s="169"/>
      <c r="B9" s="103" t="s">
        <v>43</v>
      </c>
      <c r="C9" s="103" t="s">
        <v>0</v>
      </c>
      <c r="D9" s="179">
        <v>2</v>
      </c>
      <c r="E9" s="179">
        <v>1</v>
      </c>
      <c r="F9" s="179">
        <v>30</v>
      </c>
      <c r="G9" s="179">
        <v>33</v>
      </c>
      <c r="H9" s="180">
        <v>13.53</v>
      </c>
      <c r="I9" s="179">
        <v>433</v>
      </c>
    </row>
    <row r="10" spans="1:9" x14ac:dyDescent="0.2">
      <c r="A10" s="169"/>
      <c r="B10" s="102" t="s">
        <v>44</v>
      </c>
      <c r="C10" s="102" t="s">
        <v>0</v>
      </c>
      <c r="D10" s="177">
        <v>2</v>
      </c>
      <c r="E10" s="177">
        <v>4</v>
      </c>
      <c r="F10" s="177">
        <v>56</v>
      </c>
      <c r="G10" s="177">
        <v>62</v>
      </c>
      <c r="H10" s="178">
        <v>13.63</v>
      </c>
      <c r="I10" s="177">
        <v>436</v>
      </c>
    </row>
    <row r="11" spans="1:9" x14ac:dyDescent="0.2">
      <c r="A11" s="169"/>
      <c r="B11" s="103" t="s">
        <v>45</v>
      </c>
      <c r="C11" s="103" t="s">
        <v>0</v>
      </c>
      <c r="D11" s="179">
        <v>3</v>
      </c>
      <c r="E11" s="179">
        <v>6</v>
      </c>
      <c r="F11" s="179">
        <v>128</v>
      </c>
      <c r="G11" s="179">
        <v>137</v>
      </c>
      <c r="H11" s="180">
        <v>33.53</v>
      </c>
      <c r="I11" s="180">
        <v>1073</v>
      </c>
    </row>
    <row r="12" spans="1:9" x14ac:dyDescent="0.2">
      <c r="A12" s="169"/>
      <c r="B12" s="102" t="s">
        <v>46</v>
      </c>
      <c r="C12" s="102" t="s">
        <v>0</v>
      </c>
      <c r="D12" s="177">
        <v>2</v>
      </c>
      <c r="E12" s="177">
        <v>2</v>
      </c>
      <c r="F12" s="177">
        <v>64</v>
      </c>
      <c r="G12" s="177">
        <v>68</v>
      </c>
      <c r="H12" s="178">
        <v>27.94</v>
      </c>
      <c r="I12" s="177">
        <v>894</v>
      </c>
    </row>
    <row r="13" spans="1:9" x14ac:dyDescent="0.2">
      <c r="A13" s="169"/>
      <c r="B13" s="103" t="s">
        <v>47</v>
      </c>
      <c r="C13" s="103" t="s">
        <v>0</v>
      </c>
      <c r="D13" s="179">
        <v>1</v>
      </c>
      <c r="E13" s="179">
        <v>8</v>
      </c>
      <c r="F13" s="179">
        <v>43</v>
      </c>
      <c r="G13" s="179">
        <v>52</v>
      </c>
      <c r="H13" s="180">
        <v>27.91</v>
      </c>
      <c r="I13" s="179">
        <v>893</v>
      </c>
    </row>
    <row r="14" spans="1:9" x14ac:dyDescent="0.2">
      <c r="A14" s="169"/>
      <c r="B14" s="102" t="s">
        <v>48</v>
      </c>
      <c r="C14" s="102" t="s">
        <v>0</v>
      </c>
      <c r="D14" s="177">
        <v>1</v>
      </c>
      <c r="E14" s="177">
        <v>9</v>
      </c>
      <c r="F14" s="177">
        <v>28</v>
      </c>
      <c r="G14" s="177">
        <v>38</v>
      </c>
      <c r="H14" s="178">
        <v>27.34</v>
      </c>
      <c r="I14" s="177">
        <v>875</v>
      </c>
    </row>
    <row r="15" spans="1:9" x14ac:dyDescent="0.2">
      <c r="A15" s="169"/>
      <c r="B15" s="103" t="s">
        <v>49</v>
      </c>
      <c r="C15" s="103" t="s">
        <v>0</v>
      </c>
      <c r="D15" s="179">
        <v>20</v>
      </c>
      <c r="E15" s="179">
        <v>5</v>
      </c>
      <c r="F15" s="179">
        <v>28</v>
      </c>
      <c r="G15" s="179">
        <v>53</v>
      </c>
      <c r="H15" s="180">
        <v>22.88</v>
      </c>
      <c r="I15" s="179">
        <v>732</v>
      </c>
    </row>
    <row r="16" spans="1:9" x14ac:dyDescent="0.2">
      <c r="A16" s="169"/>
      <c r="B16" s="102" t="s">
        <v>50</v>
      </c>
      <c r="C16" s="102" t="s">
        <v>0</v>
      </c>
      <c r="D16" s="177">
        <v>8</v>
      </c>
      <c r="E16" s="177">
        <v>6</v>
      </c>
      <c r="F16" s="177">
        <v>51</v>
      </c>
      <c r="G16" s="177">
        <v>65</v>
      </c>
      <c r="H16" s="178">
        <v>29</v>
      </c>
      <c r="I16" s="177">
        <v>928</v>
      </c>
    </row>
    <row r="17" spans="1:9" x14ac:dyDescent="0.2">
      <c r="A17" s="169"/>
      <c r="B17" s="103" t="s">
        <v>51</v>
      </c>
      <c r="C17" s="103" t="s">
        <v>0</v>
      </c>
      <c r="D17" s="179">
        <v>1</v>
      </c>
      <c r="E17" s="179">
        <v>10</v>
      </c>
      <c r="F17" s="179">
        <v>51</v>
      </c>
      <c r="G17" s="179">
        <v>62</v>
      </c>
      <c r="H17" s="180">
        <v>34.53</v>
      </c>
      <c r="I17" s="180">
        <v>1105</v>
      </c>
    </row>
    <row r="18" spans="1:9" x14ac:dyDescent="0.2">
      <c r="A18" s="169">
        <v>2017</v>
      </c>
      <c r="B18" s="102" t="s">
        <v>40</v>
      </c>
      <c r="C18" s="102" t="s">
        <v>0</v>
      </c>
      <c r="D18" s="177">
        <v>15</v>
      </c>
      <c r="E18" s="177">
        <v>6</v>
      </c>
      <c r="F18" s="177">
        <v>21</v>
      </c>
      <c r="G18" s="177">
        <v>42</v>
      </c>
      <c r="H18" s="178">
        <v>18.66</v>
      </c>
      <c r="I18" s="177">
        <v>597</v>
      </c>
    </row>
    <row r="19" spans="1:9" x14ac:dyDescent="0.2">
      <c r="A19" s="169"/>
      <c r="B19" s="103" t="s">
        <v>41</v>
      </c>
      <c r="C19" s="103" t="s">
        <v>0</v>
      </c>
      <c r="D19" s="179">
        <v>3</v>
      </c>
      <c r="E19" s="179">
        <v>4</v>
      </c>
      <c r="F19" s="179">
        <v>29</v>
      </c>
      <c r="G19" s="179">
        <v>36</v>
      </c>
      <c r="H19" s="180">
        <v>23.44</v>
      </c>
      <c r="I19" s="179">
        <v>750</v>
      </c>
    </row>
    <row r="20" spans="1:9" x14ac:dyDescent="0.2">
      <c r="A20" s="169"/>
      <c r="B20" s="102" t="s">
        <v>42</v>
      </c>
      <c r="C20" s="102" t="s">
        <v>0</v>
      </c>
      <c r="D20" s="177">
        <v>1</v>
      </c>
      <c r="E20" s="177">
        <v>7</v>
      </c>
      <c r="F20" s="177">
        <v>61</v>
      </c>
      <c r="G20" s="177">
        <v>69</v>
      </c>
      <c r="H20" s="178">
        <v>35.630000000000003</v>
      </c>
      <c r="I20" s="178">
        <v>1140</v>
      </c>
    </row>
    <row r="21" spans="1:9" x14ac:dyDescent="0.2">
      <c r="A21" s="169"/>
      <c r="B21" s="103" t="s">
        <v>43</v>
      </c>
      <c r="C21" s="103" t="s">
        <v>0</v>
      </c>
      <c r="D21" s="179">
        <v>1</v>
      </c>
      <c r="E21" s="179">
        <v>1</v>
      </c>
      <c r="F21" s="179">
        <v>57</v>
      </c>
      <c r="G21" s="179">
        <v>59</v>
      </c>
      <c r="H21" s="180">
        <v>28.63</v>
      </c>
      <c r="I21" s="179">
        <v>916</v>
      </c>
    </row>
    <row r="22" spans="1:9" x14ac:dyDescent="0.2">
      <c r="A22" s="169"/>
      <c r="B22" s="102" t="s">
        <v>44</v>
      </c>
      <c r="C22" s="102" t="s">
        <v>0</v>
      </c>
      <c r="D22" s="177">
        <v>0</v>
      </c>
      <c r="E22" s="177">
        <v>4</v>
      </c>
      <c r="F22" s="177">
        <v>107</v>
      </c>
      <c r="G22" s="177">
        <v>111</v>
      </c>
      <c r="H22" s="178">
        <v>26.41</v>
      </c>
      <c r="I22" s="177">
        <v>845</v>
      </c>
    </row>
    <row r="23" spans="1:9" x14ac:dyDescent="0.2">
      <c r="A23" s="169"/>
      <c r="B23" s="103" t="s">
        <v>45</v>
      </c>
      <c r="C23" s="103" t="s">
        <v>0</v>
      </c>
      <c r="D23" s="179">
        <v>0</v>
      </c>
      <c r="E23" s="179">
        <v>6</v>
      </c>
      <c r="F23" s="179">
        <v>41</v>
      </c>
      <c r="G23" s="179">
        <v>47</v>
      </c>
      <c r="H23" s="180">
        <v>24.72</v>
      </c>
      <c r="I23" s="179">
        <v>791</v>
      </c>
    </row>
    <row r="24" spans="1:9" x14ac:dyDescent="0.2">
      <c r="A24" s="169"/>
      <c r="B24" s="102" t="s">
        <v>46</v>
      </c>
      <c r="C24" s="102" t="s">
        <v>0</v>
      </c>
      <c r="D24" s="177">
        <v>1</v>
      </c>
      <c r="E24" s="177">
        <v>3</v>
      </c>
      <c r="F24" s="177">
        <v>45</v>
      </c>
      <c r="G24" s="177">
        <v>49</v>
      </c>
      <c r="H24" s="178">
        <v>21.03</v>
      </c>
      <c r="I24" s="177">
        <v>673</v>
      </c>
    </row>
    <row r="25" spans="1:9" x14ac:dyDescent="0.2">
      <c r="A25" s="169"/>
      <c r="B25" s="103" t="s">
        <v>47</v>
      </c>
      <c r="C25" s="103" t="s">
        <v>0</v>
      </c>
      <c r="D25" s="179">
        <v>3</v>
      </c>
      <c r="E25" s="179">
        <v>5</v>
      </c>
      <c r="F25" s="179">
        <v>37</v>
      </c>
      <c r="G25" s="179">
        <v>45</v>
      </c>
      <c r="H25" s="180">
        <v>24.03</v>
      </c>
      <c r="I25" s="179">
        <v>769</v>
      </c>
    </row>
    <row r="26" spans="1:9" x14ac:dyDescent="0.2">
      <c r="A26" s="169"/>
      <c r="B26" s="102" t="s">
        <v>48</v>
      </c>
      <c r="C26" s="102" t="s">
        <v>0</v>
      </c>
      <c r="D26" s="177">
        <v>2</v>
      </c>
      <c r="E26" s="177">
        <v>7</v>
      </c>
      <c r="F26" s="177">
        <v>49</v>
      </c>
      <c r="G26" s="177">
        <v>58</v>
      </c>
      <c r="H26" s="178">
        <v>25.5</v>
      </c>
      <c r="I26" s="177">
        <v>816</v>
      </c>
    </row>
    <row r="27" spans="1:9" x14ac:dyDescent="0.2">
      <c r="A27" s="169"/>
      <c r="B27" s="103" t="s">
        <v>49</v>
      </c>
      <c r="C27" s="103" t="s">
        <v>0</v>
      </c>
      <c r="D27" s="179">
        <v>0</v>
      </c>
      <c r="E27" s="179">
        <v>5</v>
      </c>
      <c r="F27" s="179">
        <v>77</v>
      </c>
      <c r="G27" s="179">
        <v>82</v>
      </c>
      <c r="H27" s="180">
        <v>30.97</v>
      </c>
      <c r="I27" s="179">
        <v>991</v>
      </c>
    </row>
    <row r="28" spans="1:9" x14ac:dyDescent="0.2">
      <c r="A28" s="169"/>
      <c r="B28" s="102" t="s">
        <v>50</v>
      </c>
      <c r="C28" s="102" t="s">
        <v>0</v>
      </c>
      <c r="D28" s="177">
        <v>1</v>
      </c>
      <c r="E28" s="177">
        <v>6</v>
      </c>
      <c r="F28" s="177">
        <v>55</v>
      </c>
      <c r="G28" s="177">
        <v>62</v>
      </c>
      <c r="H28" s="178">
        <v>28.59</v>
      </c>
      <c r="I28" s="177">
        <v>915</v>
      </c>
    </row>
    <row r="29" spans="1:9" x14ac:dyDescent="0.2">
      <c r="A29" s="169"/>
      <c r="B29" s="103" t="s">
        <v>51</v>
      </c>
      <c r="C29" s="103" t="s">
        <v>0</v>
      </c>
      <c r="D29" s="179">
        <v>3</v>
      </c>
      <c r="E29" s="179">
        <v>7</v>
      </c>
      <c r="F29" s="179">
        <v>130</v>
      </c>
      <c r="G29" s="179">
        <v>140</v>
      </c>
      <c r="H29" s="180">
        <v>42.22</v>
      </c>
      <c r="I29" s="180">
        <v>1351</v>
      </c>
    </row>
    <row r="30" spans="1:9" x14ac:dyDescent="0.2">
      <c r="A30" s="169">
        <v>2018</v>
      </c>
      <c r="B30" s="102" t="s">
        <v>40</v>
      </c>
      <c r="C30" s="102" t="s">
        <v>0</v>
      </c>
      <c r="D30" s="177">
        <v>1</v>
      </c>
      <c r="E30" s="177">
        <v>8</v>
      </c>
      <c r="F30" s="177">
        <v>70</v>
      </c>
      <c r="G30" s="177">
        <v>79</v>
      </c>
      <c r="H30" s="178">
        <v>31.28</v>
      </c>
      <c r="I30" s="178">
        <v>1001</v>
      </c>
    </row>
    <row r="31" spans="1:9" x14ac:dyDescent="0.2">
      <c r="A31" s="169"/>
      <c r="B31" s="103" t="s">
        <v>41</v>
      </c>
      <c r="C31" s="103" t="s">
        <v>0</v>
      </c>
      <c r="D31" s="179">
        <v>0</v>
      </c>
      <c r="E31" s="179">
        <v>8</v>
      </c>
      <c r="F31" s="179">
        <v>93</v>
      </c>
      <c r="G31" s="179">
        <v>101</v>
      </c>
      <c r="H31" s="180">
        <v>40.909999999999997</v>
      </c>
      <c r="I31" s="180">
        <v>1309</v>
      </c>
    </row>
    <row r="32" spans="1:9" x14ac:dyDescent="0.2">
      <c r="A32" s="169"/>
      <c r="B32" s="102" t="s">
        <v>42</v>
      </c>
      <c r="C32" s="102" t="s">
        <v>0</v>
      </c>
      <c r="D32" s="177">
        <v>4</v>
      </c>
      <c r="E32" s="177">
        <v>22</v>
      </c>
      <c r="F32" s="177">
        <v>100</v>
      </c>
      <c r="G32" s="177">
        <v>126</v>
      </c>
      <c r="H32" s="178">
        <v>40.94</v>
      </c>
      <c r="I32" s="178">
        <v>1310</v>
      </c>
    </row>
    <row r="33" spans="1:9" x14ac:dyDescent="0.2">
      <c r="A33" s="169"/>
      <c r="B33" s="103" t="s">
        <v>43</v>
      </c>
      <c r="C33" s="103" t="s">
        <v>0</v>
      </c>
      <c r="D33" s="179">
        <v>0</v>
      </c>
      <c r="E33" s="179">
        <v>19</v>
      </c>
      <c r="F33" s="179">
        <v>91</v>
      </c>
      <c r="G33" s="179">
        <v>110</v>
      </c>
      <c r="H33" s="180">
        <v>43.22</v>
      </c>
      <c r="I33" s="180">
        <v>1383</v>
      </c>
    </row>
    <row r="34" spans="1:9" x14ac:dyDescent="0.2">
      <c r="A34" s="169"/>
      <c r="B34" s="102" t="s">
        <v>44</v>
      </c>
      <c r="C34" s="102" t="s">
        <v>0</v>
      </c>
      <c r="D34" s="177">
        <v>0</v>
      </c>
      <c r="E34" s="177">
        <v>21</v>
      </c>
      <c r="F34" s="177">
        <v>125</v>
      </c>
      <c r="G34" s="177">
        <v>146</v>
      </c>
      <c r="H34" s="178">
        <v>46.5</v>
      </c>
      <c r="I34" s="178">
        <v>1488</v>
      </c>
    </row>
    <row r="35" spans="1:9" x14ac:dyDescent="0.2">
      <c r="A35" s="169"/>
      <c r="B35" s="103" t="s">
        <v>45</v>
      </c>
      <c r="C35" s="103" t="s">
        <v>0</v>
      </c>
      <c r="D35" s="179">
        <v>0</v>
      </c>
      <c r="E35" s="179">
        <v>26</v>
      </c>
      <c r="F35" s="179">
        <v>96</v>
      </c>
      <c r="G35" s="179">
        <v>122</v>
      </c>
      <c r="H35" s="180">
        <v>49.72</v>
      </c>
      <c r="I35" s="180">
        <v>1591</v>
      </c>
    </row>
    <row r="36" spans="1:9" x14ac:dyDescent="0.2">
      <c r="A36" s="169"/>
      <c r="B36" s="102" t="s">
        <v>46</v>
      </c>
      <c r="C36" s="102" t="s">
        <v>0</v>
      </c>
      <c r="D36" s="177">
        <v>1</v>
      </c>
      <c r="E36" s="177">
        <v>7</v>
      </c>
      <c r="F36" s="177">
        <v>74</v>
      </c>
      <c r="G36" s="177">
        <v>82</v>
      </c>
      <c r="H36" s="178">
        <v>38.72</v>
      </c>
      <c r="I36" s="178">
        <v>1239</v>
      </c>
    </row>
    <row r="37" spans="1:9" x14ac:dyDescent="0.2">
      <c r="A37" s="169"/>
      <c r="B37" s="103" t="s">
        <v>47</v>
      </c>
      <c r="C37" s="103" t="s">
        <v>0</v>
      </c>
      <c r="D37" s="179">
        <v>1</v>
      </c>
      <c r="E37" s="179">
        <v>2</v>
      </c>
      <c r="F37" s="179">
        <v>91</v>
      </c>
      <c r="G37" s="179">
        <v>94</v>
      </c>
      <c r="H37" s="180">
        <v>39.909999999999997</v>
      </c>
      <c r="I37" s="180">
        <v>1277</v>
      </c>
    </row>
    <row r="38" spans="1:9" x14ac:dyDescent="0.2">
      <c r="A38" s="169"/>
      <c r="B38" s="102" t="s">
        <v>48</v>
      </c>
      <c r="C38" s="102" t="s">
        <v>0</v>
      </c>
      <c r="D38" s="177">
        <v>1</v>
      </c>
      <c r="E38" s="177">
        <v>11</v>
      </c>
      <c r="F38" s="177">
        <v>141</v>
      </c>
      <c r="G38" s="177">
        <v>153</v>
      </c>
      <c r="H38" s="178">
        <v>51.84</v>
      </c>
      <c r="I38" s="178">
        <v>1659</v>
      </c>
    </row>
    <row r="39" spans="1:9" x14ac:dyDescent="0.2">
      <c r="A39" s="169"/>
      <c r="B39" s="103" t="s">
        <v>49</v>
      </c>
      <c r="C39" s="103" t="s">
        <v>0</v>
      </c>
      <c r="D39" s="179">
        <v>3</v>
      </c>
      <c r="E39" s="179">
        <v>8</v>
      </c>
      <c r="F39" s="179">
        <v>156</v>
      </c>
      <c r="G39" s="179">
        <v>167</v>
      </c>
      <c r="H39" s="180">
        <v>50.44</v>
      </c>
      <c r="I39" s="180">
        <v>1614</v>
      </c>
    </row>
    <row r="40" spans="1:9" x14ac:dyDescent="0.2">
      <c r="A40" s="169"/>
      <c r="B40" s="102" t="s">
        <v>50</v>
      </c>
      <c r="C40" s="102" t="s">
        <v>0</v>
      </c>
      <c r="D40" s="177">
        <v>3</v>
      </c>
      <c r="E40" s="177">
        <v>9</v>
      </c>
      <c r="F40" s="177">
        <v>151</v>
      </c>
      <c r="G40" s="177">
        <v>163</v>
      </c>
      <c r="H40" s="178">
        <v>55.72</v>
      </c>
      <c r="I40" s="178">
        <v>1783</v>
      </c>
    </row>
    <row r="41" spans="1:9" x14ac:dyDescent="0.2">
      <c r="A41" s="169"/>
      <c r="B41" s="103" t="s">
        <v>51</v>
      </c>
      <c r="C41" s="103" t="s">
        <v>0</v>
      </c>
      <c r="D41" s="179">
        <v>5</v>
      </c>
      <c r="E41" s="179">
        <v>11</v>
      </c>
      <c r="F41" s="179">
        <v>218</v>
      </c>
      <c r="G41" s="179">
        <v>234</v>
      </c>
      <c r="H41" s="180">
        <v>67.28</v>
      </c>
      <c r="I41" s="180">
        <v>2153</v>
      </c>
    </row>
    <row r="42" spans="1:9" x14ac:dyDescent="0.2">
      <c r="A42" s="169">
        <v>2019</v>
      </c>
      <c r="B42" s="102" t="s">
        <v>40</v>
      </c>
      <c r="C42" s="102" t="s">
        <v>0</v>
      </c>
      <c r="D42" s="177">
        <v>16</v>
      </c>
      <c r="E42" s="177">
        <v>13</v>
      </c>
      <c r="F42" s="177">
        <v>148</v>
      </c>
      <c r="G42" s="177">
        <v>177</v>
      </c>
      <c r="H42" s="178">
        <v>57.78</v>
      </c>
      <c r="I42" s="178">
        <v>1849</v>
      </c>
    </row>
    <row r="43" spans="1:9" x14ac:dyDescent="0.2">
      <c r="A43" s="169"/>
      <c r="B43" s="103" t="s">
        <v>41</v>
      </c>
      <c r="C43" s="103" t="s">
        <v>0</v>
      </c>
      <c r="D43" s="179">
        <v>5</v>
      </c>
      <c r="E43" s="179">
        <v>16</v>
      </c>
      <c r="F43" s="179">
        <v>107</v>
      </c>
      <c r="G43" s="179">
        <v>128</v>
      </c>
      <c r="H43" s="180">
        <v>45.47</v>
      </c>
      <c r="I43" s="180">
        <v>1455</v>
      </c>
    </row>
    <row r="44" spans="1:9" x14ac:dyDescent="0.2">
      <c r="A44" s="169"/>
      <c r="B44" s="102" t="s">
        <v>42</v>
      </c>
      <c r="C44" s="102" t="s">
        <v>0</v>
      </c>
      <c r="D44" s="177">
        <v>2</v>
      </c>
      <c r="E44" s="177">
        <v>10</v>
      </c>
      <c r="F44" s="177">
        <v>159</v>
      </c>
      <c r="G44" s="177">
        <v>171</v>
      </c>
      <c r="H44" s="178">
        <v>67.5</v>
      </c>
      <c r="I44" s="178">
        <v>2160</v>
      </c>
    </row>
    <row r="45" spans="1:9" x14ac:dyDescent="0.2">
      <c r="A45" s="169"/>
      <c r="B45" s="103" t="s">
        <v>43</v>
      </c>
      <c r="C45" s="103" t="s">
        <v>0</v>
      </c>
      <c r="D45" s="179">
        <v>5</v>
      </c>
      <c r="E45" s="179">
        <v>3</v>
      </c>
      <c r="F45" s="179">
        <v>98</v>
      </c>
      <c r="G45" s="179">
        <v>106</v>
      </c>
      <c r="H45" s="180">
        <v>39.06</v>
      </c>
      <c r="I45" s="180">
        <v>1250</v>
      </c>
    </row>
    <row r="46" spans="1:9" x14ac:dyDescent="0.2">
      <c r="A46" s="169"/>
      <c r="B46" s="102" t="s">
        <v>44</v>
      </c>
      <c r="C46" s="102" t="s">
        <v>0</v>
      </c>
      <c r="D46" s="177">
        <v>4</v>
      </c>
      <c r="E46" s="177">
        <v>1</v>
      </c>
      <c r="F46" s="177">
        <v>97</v>
      </c>
      <c r="G46" s="177">
        <v>102</v>
      </c>
      <c r="H46" s="178">
        <v>35.47</v>
      </c>
      <c r="I46" s="178">
        <v>1135</v>
      </c>
    </row>
    <row r="47" spans="1:9" x14ac:dyDescent="0.2">
      <c r="A47" s="169"/>
      <c r="B47" s="103" t="s">
        <v>45</v>
      </c>
      <c r="C47" s="103" t="s">
        <v>0</v>
      </c>
      <c r="D47" s="179">
        <v>2</v>
      </c>
      <c r="E47" s="179">
        <v>2</v>
      </c>
      <c r="F47" s="179">
        <v>217</v>
      </c>
      <c r="G47" s="179">
        <v>221</v>
      </c>
      <c r="H47" s="180">
        <v>77.84</v>
      </c>
      <c r="I47" s="180">
        <v>2491</v>
      </c>
    </row>
    <row r="48" spans="1:9" x14ac:dyDescent="0.2">
      <c r="A48" s="169"/>
      <c r="B48" s="102" t="s">
        <v>46</v>
      </c>
      <c r="C48" s="102" t="s">
        <v>0</v>
      </c>
      <c r="D48" s="177">
        <v>1</v>
      </c>
      <c r="E48" s="177">
        <v>8</v>
      </c>
      <c r="F48" s="177">
        <v>176</v>
      </c>
      <c r="G48" s="177">
        <v>185</v>
      </c>
      <c r="H48" s="178">
        <v>64.63</v>
      </c>
      <c r="I48" s="178">
        <v>2068</v>
      </c>
    </row>
    <row r="49" spans="1:9" x14ac:dyDescent="0.2">
      <c r="A49" s="169"/>
      <c r="B49" s="103" t="s">
        <v>47</v>
      </c>
      <c r="C49" s="103" t="s">
        <v>0</v>
      </c>
      <c r="D49" s="179">
        <v>1</v>
      </c>
      <c r="E49" s="179">
        <v>4</v>
      </c>
      <c r="F49" s="179">
        <v>156</v>
      </c>
      <c r="G49" s="179">
        <v>161</v>
      </c>
      <c r="H49" s="180">
        <v>57.09</v>
      </c>
      <c r="I49" s="180">
        <v>1827</v>
      </c>
    </row>
    <row r="50" spans="1:9" x14ac:dyDescent="0.2">
      <c r="A50" s="169"/>
      <c r="B50" s="102" t="s">
        <v>48</v>
      </c>
      <c r="C50" s="102" t="s">
        <v>0</v>
      </c>
      <c r="D50" s="177">
        <v>2</v>
      </c>
      <c r="E50" s="177">
        <v>6</v>
      </c>
      <c r="F50" s="177">
        <v>238</v>
      </c>
      <c r="G50" s="177">
        <v>246</v>
      </c>
      <c r="H50" s="178">
        <v>77.06</v>
      </c>
      <c r="I50" s="178">
        <v>2466</v>
      </c>
    </row>
    <row r="51" spans="1:9" x14ac:dyDescent="0.2">
      <c r="A51" s="169"/>
      <c r="B51" s="103" t="s">
        <v>49</v>
      </c>
      <c r="C51" s="103" t="s">
        <v>0</v>
      </c>
      <c r="D51" s="179">
        <v>0</v>
      </c>
      <c r="E51" s="179">
        <v>15</v>
      </c>
      <c r="F51" s="179">
        <v>244</v>
      </c>
      <c r="G51" s="179">
        <v>259</v>
      </c>
      <c r="H51" s="180">
        <v>90.44</v>
      </c>
      <c r="I51" s="180">
        <v>2894</v>
      </c>
    </row>
    <row r="52" spans="1:9" x14ac:dyDescent="0.2">
      <c r="A52" s="169"/>
      <c r="B52" s="102" t="s">
        <v>50</v>
      </c>
      <c r="C52" s="102" t="s">
        <v>0</v>
      </c>
      <c r="D52" s="177">
        <v>4</v>
      </c>
      <c r="E52" s="177">
        <v>10</v>
      </c>
      <c r="F52" s="177">
        <v>293</v>
      </c>
      <c r="G52" s="177">
        <v>307</v>
      </c>
      <c r="H52" s="178">
        <v>96.56</v>
      </c>
      <c r="I52" s="178">
        <v>3090</v>
      </c>
    </row>
    <row r="53" spans="1:9" x14ac:dyDescent="0.2">
      <c r="A53" s="169"/>
      <c r="B53" s="103" t="s">
        <v>51</v>
      </c>
      <c r="C53" s="103" t="s">
        <v>0</v>
      </c>
      <c r="D53" s="179">
        <v>3</v>
      </c>
      <c r="E53" s="179">
        <v>9</v>
      </c>
      <c r="F53" s="179">
        <v>302</v>
      </c>
      <c r="G53" s="179">
        <v>314</v>
      </c>
      <c r="H53" s="180">
        <v>91.34</v>
      </c>
      <c r="I53" s="180">
        <v>2923</v>
      </c>
    </row>
    <row r="54" spans="1:9" x14ac:dyDescent="0.2">
      <c r="A54" s="168">
        <v>2020</v>
      </c>
      <c r="B54" s="102" t="s">
        <v>40</v>
      </c>
      <c r="C54" s="102" t="s">
        <v>0</v>
      </c>
      <c r="D54" s="177">
        <v>1</v>
      </c>
      <c r="E54" s="177">
        <v>19</v>
      </c>
      <c r="F54" s="177">
        <v>162</v>
      </c>
      <c r="G54" s="177">
        <v>182</v>
      </c>
      <c r="H54" s="178">
        <v>78.41</v>
      </c>
      <c r="I54" s="178">
        <v>2509</v>
      </c>
    </row>
    <row r="55" spans="1:9" x14ac:dyDescent="0.2">
      <c r="A55" s="168"/>
      <c r="B55" s="103" t="s">
        <v>41</v>
      </c>
      <c r="C55" s="103" t="s">
        <v>0</v>
      </c>
      <c r="D55" s="179">
        <v>5</v>
      </c>
      <c r="E55" s="179">
        <v>13</v>
      </c>
      <c r="F55" s="179">
        <v>144</v>
      </c>
      <c r="G55" s="179">
        <v>162</v>
      </c>
      <c r="H55" s="180">
        <v>74.81</v>
      </c>
      <c r="I55" s="180">
        <v>2394</v>
      </c>
    </row>
    <row r="56" spans="1:9" x14ac:dyDescent="0.2">
      <c r="A56" s="168"/>
      <c r="B56" s="102" t="s">
        <v>42</v>
      </c>
      <c r="C56" s="102" t="s">
        <v>0</v>
      </c>
      <c r="D56" s="177">
        <v>4</v>
      </c>
      <c r="E56" s="177">
        <v>23</v>
      </c>
      <c r="F56" s="177">
        <v>109</v>
      </c>
      <c r="G56" s="177">
        <v>136</v>
      </c>
      <c r="H56" s="178">
        <v>50.84</v>
      </c>
      <c r="I56" s="178">
        <v>1627</v>
      </c>
    </row>
    <row r="57" spans="1:9" x14ac:dyDescent="0.2">
      <c r="A57" s="168"/>
      <c r="B57" s="103" t="s">
        <v>43</v>
      </c>
      <c r="C57" s="103" t="s">
        <v>0</v>
      </c>
      <c r="D57" s="179">
        <v>2</v>
      </c>
      <c r="E57" s="179">
        <v>10</v>
      </c>
      <c r="F57" s="179">
        <v>142</v>
      </c>
      <c r="G57" s="179">
        <v>154</v>
      </c>
      <c r="H57" s="180">
        <v>34.53</v>
      </c>
      <c r="I57" s="180">
        <v>1105</v>
      </c>
    </row>
    <row r="58" spans="1:9" x14ac:dyDescent="0.2">
      <c r="A58" s="168"/>
      <c r="B58" s="102" t="s">
        <v>44</v>
      </c>
      <c r="C58" s="102" t="s">
        <v>0</v>
      </c>
      <c r="D58" s="177">
        <v>4</v>
      </c>
      <c r="E58" s="177">
        <v>6</v>
      </c>
      <c r="F58" s="177">
        <v>87</v>
      </c>
      <c r="G58" s="177">
        <v>97</v>
      </c>
      <c r="H58" s="181">
        <v>36.94</v>
      </c>
      <c r="I58" s="178">
        <v>1182</v>
      </c>
    </row>
    <row r="59" spans="1:9" x14ac:dyDescent="0.2">
      <c r="A59" s="168"/>
      <c r="B59" s="103" t="s">
        <v>45</v>
      </c>
      <c r="C59" s="103" t="s">
        <v>0</v>
      </c>
      <c r="D59" s="179">
        <v>1</v>
      </c>
      <c r="E59" s="179">
        <v>16</v>
      </c>
      <c r="F59" s="179">
        <v>137</v>
      </c>
      <c r="G59" s="179">
        <v>154</v>
      </c>
      <c r="H59" s="182">
        <v>52.69</v>
      </c>
      <c r="I59" s="180">
        <v>1686</v>
      </c>
    </row>
    <row r="60" spans="1:9" x14ac:dyDescent="0.2">
      <c r="A60" s="168"/>
      <c r="B60" s="102" t="s">
        <v>46</v>
      </c>
      <c r="C60" s="102" t="s">
        <v>0</v>
      </c>
      <c r="D60" s="177">
        <v>0</v>
      </c>
      <c r="E60" s="177">
        <v>11</v>
      </c>
      <c r="F60" s="177">
        <v>172</v>
      </c>
      <c r="G60" s="177">
        <v>183</v>
      </c>
      <c r="H60" s="181">
        <v>55.19</v>
      </c>
      <c r="I60" s="178">
        <v>1766</v>
      </c>
    </row>
    <row r="61" spans="1:9" x14ac:dyDescent="0.2">
      <c r="A61" s="168"/>
      <c r="B61" s="103" t="s">
        <v>47</v>
      </c>
      <c r="C61" s="103" t="s">
        <v>0</v>
      </c>
      <c r="D61" s="179">
        <v>3</v>
      </c>
      <c r="E61" s="179">
        <v>9</v>
      </c>
      <c r="F61" s="179">
        <v>161</v>
      </c>
      <c r="G61" s="179">
        <v>173</v>
      </c>
      <c r="H61" s="182">
        <v>56.38</v>
      </c>
      <c r="I61" s="180">
        <v>1804</v>
      </c>
    </row>
    <row r="62" spans="1:9" x14ac:dyDescent="0.2">
      <c r="A62" s="168"/>
      <c r="B62" s="102" t="s">
        <v>48</v>
      </c>
      <c r="C62" s="102" t="s">
        <v>0</v>
      </c>
      <c r="D62" s="177">
        <v>6</v>
      </c>
      <c r="E62" s="177">
        <v>3</v>
      </c>
      <c r="F62" s="177">
        <v>138</v>
      </c>
      <c r="G62" s="177">
        <v>147</v>
      </c>
      <c r="H62" s="181">
        <v>49.19</v>
      </c>
      <c r="I62" s="178">
        <v>1574</v>
      </c>
    </row>
    <row r="63" spans="1:9" x14ac:dyDescent="0.2">
      <c r="A63" s="168"/>
      <c r="B63" s="103" t="s">
        <v>49</v>
      </c>
      <c r="C63" s="103" t="s">
        <v>0</v>
      </c>
      <c r="D63" s="179">
        <v>4</v>
      </c>
      <c r="E63" s="179">
        <v>7</v>
      </c>
      <c r="F63" s="179">
        <v>154</v>
      </c>
      <c r="G63" s="179">
        <v>165</v>
      </c>
      <c r="H63" s="182">
        <v>64.75</v>
      </c>
      <c r="I63" s="180">
        <v>2072</v>
      </c>
    </row>
    <row r="64" spans="1:9" x14ac:dyDescent="0.2">
      <c r="A64" s="168"/>
      <c r="B64" s="102" t="s">
        <v>50</v>
      </c>
      <c r="C64" s="102" t="s">
        <v>0</v>
      </c>
      <c r="D64" s="177">
        <v>3</v>
      </c>
      <c r="E64" s="177">
        <v>7</v>
      </c>
      <c r="F64" s="177">
        <v>191</v>
      </c>
      <c r="G64" s="177">
        <v>201</v>
      </c>
      <c r="H64" s="181">
        <v>75.06</v>
      </c>
      <c r="I64" s="178">
        <v>2402</v>
      </c>
    </row>
    <row r="65" spans="1:9" x14ac:dyDescent="0.2">
      <c r="A65" s="168"/>
      <c r="B65" s="103" t="s">
        <v>51</v>
      </c>
      <c r="C65" s="103" t="s">
        <v>0</v>
      </c>
      <c r="D65" s="179">
        <v>6</v>
      </c>
      <c r="E65" s="179">
        <v>15</v>
      </c>
      <c r="F65" s="179">
        <v>324</v>
      </c>
      <c r="G65" s="179">
        <v>345</v>
      </c>
      <c r="H65" s="182">
        <v>110.09</v>
      </c>
      <c r="I65" s="180">
        <v>3523</v>
      </c>
    </row>
  </sheetData>
  <mergeCells count="6">
    <mergeCell ref="A6:A17"/>
    <mergeCell ref="A18:A29"/>
    <mergeCell ref="A30:A41"/>
    <mergeCell ref="A42:A53"/>
    <mergeCell ref="A54:A65"/>
    <mergeCell ref="H1:I1"/>
  </mergeCells>
  <hyperlinks>
    <hyperlink ref="H1:I1" location="Index!A1" display="Regresar al Índice" xr:uid="{1263F36E-A56F-4944-8F16-16B6FA724729}"/>
  </hyperlinks>
  <pageMargins left="0.7" right="0.7" top="0.75" bottom="0.75" header="0.3" footer="0.3"/>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C88CF-BA7E-47D5-AE25-483D9C1F4278}">
  <sheetPr codeName="Hoja152"/>
  <dimension ref="A1:I39"/>
  <sheetViews>
    <sheetView workbookViewId="0">
      <selection activeCell="A9" sqref="A9"/>
    </sheetView>
  </sheetViews>
  <sheetFormatPr baseColWidth="10" defaultRowHeight="12.75" x14ac:dyDescent="0.2"/>
  <cols>
    <col min="1" max="16384" width="11.42578125" style="170"/>
  </cols>
  <sheetData>
    <row r="1" spans="1:9" ht="15" x14ac:dyDescent="0.25">
      <c r="A1" t="s">
        <v>1426</v>
      </c>
      <c r="H1" s="568" t="s">
        <v>39</v>
      </c>
      <c r="I1" s="568"/>
    </row>
    <row r="2" spans="1:9" x14ac:dyDescent="0.2">
      <c r="A2" s="119" t="s">
        <v>690</v>
      </c>
    </row>
    <row r="6" spans="1:9" x14ac:dyDescent="0.2">
      <c r="B6" s="170" t="s">
        <v>697</v>
      </c>
      <c r="C6" s="170" t="s">
        <v>691</v>
      </c>
      <c r="D6" s="170" t="s">
        <v>692</v>
      </c>
      <c r="E6" s="170" t="s">
        <v>693</v>
      </c>
    </row>
    <row r="7" spans="1:9" x14ac:dyDescent="0.2">
      <c r="A7" s="170" t="s">
        <v>3</v>
      </c>
      <c r="B7" s="170">
        <v>44</v>
      </c>
      <c r="C7" s="170">
        <v>0</v>
      </c>
      <c r="D7" s="170">
        <v>2</v>
      </c>
      <c r="E7" s="170">
        <v>42</v>
      </c>
    </row>
    <row r="8" spans="1:9" x14ac:dyDescent="0.2">
      <c r="A8" s="170" t="s">
        <v>4</v>
      </c>
      <c r="B8" s="170">
        <v>67</v>
      </c>
      <c r="C8" s="170">
        <v>0</v>
      </c>
      <c r="D8" s="170">
        <v>5</v>
      </c>
      <c r="E8" s="170">
        <v>62</v>
      </c>
    </row>
    <row r="9" spans="1:9" x14ac:dyDescent="0.2">
      <c r="A9" s="170" t="s">
        <v>5</v>
      </c>
      <c r="B9" s="170">
        <v>47</v>
      </c>
      <c r="C9" s="170">
        <v>0</v>
      </c>
      <c r="D9" s="170">
        <v>0</v>
      </c>
      <c r="E9" s="170">
        <v>47</v>
      </c>
    </row>
    <row r="10" spans="1:9" x14ac:dyDescent="0.2">
      <c r="A10" s="170" t="s">
        <v>6</v>
      </c>
      <c r="B10" s="170">
        <v>4</v>
      </c>
      <c r="C10" s="170">
        <v>0</v>
      </c>
      <c r="D10" s="170">
        <v>0</v>
      </c>
      <c r="E10" s="170">
        <v>4</v>
      </c>
    </row>
    <row r="11" spans="1:9" x14ac:dyDescent="0.2">
      <c r="A11" s="170" t="s">
        <v>10</v>
      </c>
      <c r="B11" s="170">
        <v>74</v>
      </c>
      <c r="C11" s="170">
        <v>0</v>
      </c>
      <c r="D11" s="170">
        <v>7</v>
      </c>
      <c r="E11" s="170">
        <v>67</v>
      </c>
    </row>
    <row r="12" spans="1:9" x14ac:dyDescent="0.2">
      <c r="A12" s="170" t="s">
        <v>11</v>
      </c>
      <c r="B12" s="170">
        <v>27</v>
      </c>
      <c r="C12" s="170">
        <v>0</v>
      </c>
      <c r="D12" s="170">
        <v>0</v>
      </c>
      <c r="E12" s="170">
        <v>27</v>
      </c>
    </row>
    <row r="13" spans="1:9" x14ac:dyDescent="0.2">
      <c r="A13" s="170" t="s">
        <v>7</v>
      </c>
      <c r="B13" s="170">
        <v>18</v>
      </c>
      <c r="C13" s="170">
        <v>0</v>
      </c>
      <c r="D13" s="170">
        <v>0</v>
      </c>
      <c r="E13" s="170">
        <v>18</v>
      </c>
    </row>
    <row r="14" spans="1:9" x14ac:dyDescent="0.2">
      <c r="A14" s="170" t="s">
        <v>8</v>
      </c>
      <c r="B14" s="170">
        <v>72</v>
      </c>
      <c r="C14" s="170">
        <v>0</v>
      </c>
      <c r="D14" s="170">
        <v>3</v>
      </c>
      <c r="E14" s="170">
        <v>69</v>
      </c>
    </row>
    <row r="15" spans="1:9" x14ac:dyDescent="0.2">
      <c r="A15" s="170" t="s">
        <v>9</v>
      </c>
      <c r="B15" s="170">
        <v>834</v>
      </c>
      <c r="C15" s="170">
        <v>11</v>
      </c>
      <c r="D15" s="170">
        <v>83</v>
      </c>
      <c r="E15" s="170">
        <v>740</v>
      </c>
    </row>
    <row r="16" spans="1:9" x14ac:dyDescent="0.2">
      <c r="A16" s="170" t="s">
        <v>12</v>
      </c>
      <c r="B16" s="170">
        <v>13</v>
      </c>
      <c r="C16" s="170">
        <v>0</v>
      </c>
      <c r="D16" s="170">
        <v>0</v>
      </c>
      <c r="E16" s="170">
        <v>13</v>
      </c>
    </row>
    <row r="17" spans="1:5" x14ac:dyDescent="0.2">
      <c r="A17" s="170" t="s">
        <v>14</v>
      </c>
      <c r="B17" s="170">
        <v>112</v>
      </c>
      <c r="C17" s="170">
        <v>0</v>
      </c>
      <c r="D17" s="170">
        <v>3</v>
      </c>
      <c r="E17" s="170">
        <v>109</v>
      </c>
    </row>
    <row r="18" spans="1:5" x14ac:dyDescent="0.2">
      <c r="A18" s="170" t="s">
        <v>15</v>
      </c>
      <c r="B18" s="170">
        <v>11</v>
      </c>
      <c r="C18" s="170">
        <v>0</v>
      </c>
      <c r="D18" s="170">
        <v>0</v>
      </c>
      <c r="E18" s="170">
        <v>11</v>
      </c>
    </row>
    <row r="19" spans="1:5" x14ac:dyDescent="0.2">
      <c r="A19" s="170" t="s">
        <v>16</v>
      </c>
      <c r="B19" s="170">
        <v>40</v>
      </c>
      <c r="C19" s="170">
        <v>0</v>
      </c>
      <c r="D19" s="170">
        <v>0</v>
      </c>
      <c r="E19" s="170">
        <v>40</v>
      </c>
    </row>
    <row r="20" spans="1:5" x14ac:dyDescent="0.2">
      <c r="A20" s="183" t="s">
        <v>0</v>
      </c>
      <c r="B20" s="183">
        <v>345</v>
      </c>
      <c r="C20" s="183">
        <v>6</v>
      </c>
      <c r="D20" s="183">
        <v>15</v>
      </c>
      <c r="E20" s="183">
        <v>324</v>
      </c>
    </row>
    <row r="21" spans="1:5" x14ac:dyDescent="0.2">
      <c r="A21" s="170" t="s">
        <v>13</v>
      </c>
      <c r="B21" s="170">
        <v>593</v>
      </c>
      <c r="C21" s="170">
        <v>35</v>
      </c>
      <c r="D21" s="170">
        <v>30</v>
      </c>
      <c r="E21" s="170">
        <v>528</v>
      </c>
    </row>
    <row r="22" spans="1:5" x14ac:dyDescent="0.2">
      <c r="A22" s="170" t="s">
        <v>17</v>
      </c>
      <c r="B22" s="170">
        <v>142</v>
      </c>
      <c r="C22" s="170">
        <v>1</v>
      </c>
      <c r="D22" s="170">
        <v>5</v>
      </c>
      <c r="E22" s="170">
        <v>136</v>
      </c>
    </row>
    <row r="23" spans="1:5" x14ac:dyDescent="0.2">
      <c r="A23" s="170" t="s">
        <v>18</v>
      </c>
      <c r="B23" s="170">
        <v>49</v>
      </c>
      <c r="C23" s="170">
        <v>1</v>
      </c>
      <c r="D23" s="170">
        <v>5</v>
      </c>
      <c r="E23" s="170">
        <v>43</v>
      </c>
    </row>
    <row r="24" spans="1:5" x14ac:dyDescent="0.2">
      <c r="A24" s="170" t="s">
        <v>19</v>
      </c>
      <c r="B24" s="170">
        <v>1</v>
      </c>
      <c r="C24" s="170">
        <v>0</v>
      </c>
      <c r="D24" s="170">
        <v>0</v>
      </c>
      <c r="E24" s="170">
        <v>1</v>
      </c>
    </row>
    <row r="25" spans="1:5" x14ac:dyDescent="0.2">
      <c r="A25" s="170" t="s">
        <v>20</v>
      </c>
      <c r="B25" s="170">
        <v>339</v>
      </c>
      <c r="C25" s="170">
        <v>8</v>
      </c>
      <c r="D25" s="170">
        <v>9</v>
      </c>
      <c r="E25" s="170">
        <v>322</v>
      </c>
    </row>
    <row r="26" spans="1:5" x14ac:dyDescent="0.2">
      <c r="A26" s="170" t="s">
        <v>21</v>
      </c>
      <c r="B26" s="170">
        <v>21</v>
      </c>
      <c r="C26" s="170">
        <v>1</v>
      </c>
      <c r="D26" s="170">
        <v>1</v>
      </c>
      <c r="E26" s="170">
        <v>19</v>
      </c>
    </row>
    <row r="27" spans="1:5" x14ac:dyDescent="0.2">
      <c r="A27" s="170" t="s">
        <v>22</v>
      </c>
      <c r="B27" s="170">
        <v>128</v>
      </c>
      <c r="C27" s="170">
        <v>4</v>
      </c>
      <c r="D27" s="170">
        <v>4</v>
      </c>
      <c r="E27" s="170">
        <v>120</v>
      </c>
    </row>
    <row r="28" spans="1:5" x14ac:dyDescent="0.2">
      <c r="A28" s="170" t="s">
        <v>23</v>
      </c>
      <c r="B28" s="170">
        <v>85</v>
      </c>
      <c r="C28" s="170">
        <v>0</v>
      </c>
      <c r="D28" s="170">
        <v>14</v>
      </c>
      <c r="E28" s="170">
        <v>71</v>
      </c>
    </row>
    <row r="29" spans="1:5" x14ac:dyDescent="0.2">
      <c r="A29" s="170" t="s">
        <v>24</v>
      </c>
      <c r="B29" s="170">
        <v>17</v>
      </c>
      <c r="C29" s="170">
        <v>0</v>
      </c>
      <c r="D29" s="170">
        <v>2</v>
      </c>
      <c r="E29" s="170">
        <v>15</v>
      </c>
    </row>
    <row r="30" spans="1:5" x14ac:dyDescent="0.2">
      <c r="A30" s="170" t="s">
        <v>25</v>
      </c>
      <c r="B30" s="170">
        <v>44</v>
      </c>
      <c r="C30" s="170">
        <v>0</v>
      </c>
      <c r="D30" s="170">
        <v>3</v>
      </c>
      <c r="E30" s="170">
        <v>41</v>
      </c>
    </row>
    <row r="31" spans="1:5" x14ac:dyDescent="0.2">
      <c r="A31" s="170" t="s">
        <v>26</v>
      </c>
      <c r="B31" s="170">
        <v>104</v>
      </c>
      <c r="C31" s="170">
        <v>0</v>
      </c>
      <c r="D31" s="170">
        <v>2</v>
      </c>
      <c r="E31" s="170">
        <v>102</v>
      </c>
    </row>
    <row r="32" spans="1:5" x14ac:dyDescent="0.2">
      <c r="A32" s="170" t="s">
        <v>27</v>
      </c>
      <c r="B32" s="170">
        <v>51</v>
      </c>
      <c r="C32" s="170">
        <v>1</v>
      </c>
      <c r="D32" s="170">
        <v>0</v>
      </c>
      <c r="E32" s="170">
        <v>50</v>
      </c>
    </row>
    <row r="33" spans="1:5" x14ac:dyDescent="0.2">
      <c r="A33" s="170" t="s">
        <v>28</v>
      </c>
      <c r="B33" s="170">
        <v>5</v>
      </c>
      <c r="C33" s="170">
        <v>0</v>
      </c>
      <c r="D33" s="170">
        <v>1</v>
      </c>
      <c r="E33" s="170">
        <v>4</v>
      </c>
    </row>
    <row r="34" spans="1:5" x14ac:dyDescent="0.2">
      <c r="A34" s="170" t="s">
        <v>29</v>
      </c>
      <c r="B34" s="170">
        <v>43</v>
      </c>
      <c r="C34" s="170">
        <v>0</v>
      </c>
      <c r="D34" s="170">
        <v>0</v>
      </c>
      <c r="E34" s="170">
        <v>43</v>
      </c>
    </row>
    <row r="35" spans="1:5" x14ac:dyDescent="0.2">
      <c r="A35" s="170" t="s">
        <v>30</v>
      </c>
      <c r="B35" s="170">
        <v>17</v>
      </c>
      <c r="C35" s="170">
        <v>0</v>
      </c>
      <c r="D35" s="170">
        <v>0</v>
      </c>
      <c r="E35" s="170">
        <v>17</v>
      </c>
    </row>
    <row r="36" spans="1:5" x14ac:dyDescent="0.2">
      <c r="A36" s="170" t="s">
        <v>31</v>
      </c>
      <c r="B36" s="170">
        <v>109</v>
      </c>
      <c r="C36" s="170">
        <v>1</v>
      </c>
      <c r="D36" s="170">
        <v>5</v>
      </c>
      <c r="E36" s="170">
        <v>103</v>
      </c>
    </row>
    <row r="37" spans="1:5" x14ac:dyDescent="0.2">
      <c r="A37" s="170" t="s">
        <v>32</v>
      </c>
      <c r="B37" s="170">
        <v>55</v>
      </c>
      <c r="C37" s="170">
        <v>1</v>
      </c>
      <c r="D37" s="170">
        <v>2</v>
      </c>
      <c r="E37" s="170">
        <v>52</v>
      </c>
    </row>
    <row r="38" spans="1:5" x14ac:dyDescent="0.2">
      <c r="A38" s="170" t="s">
        <v>33</v>
      </c>
      <c r="B38" s="170">
        <v>12</v>
      </c>
      <c r="C38" s="170">
        <v>0</v>
      </c>
      <c r="D38" s="170">
        <v>0</v>
      </c>
      <c r="E38" s="170">
        <v>12</v>
      </c>
    </row>
    <row r="39" spans="1:5" x14ac:dyDescent="0.2">
      <c r="A39" s="104" t="s">
        <v>1</v>
      </c>
      <c r="B39" s="106">
        <v>3523</v>
      </c>
      <c r="C39" s="106">
        <v>70</v>
      </c>
      <c r="D39" s="106">
        <v>201</v>
      </c>
      <c r="E39" s="106">
        <v>3252</v>
      </c>
    </row>
  </sheetData>
  <mergeCells count="1">
    <mergeCell ref="H1:I1"/>
  </mergeCells>
  <hyperlinks>
    <hyperlink ref="H1:I1" location="Index!A1" display="Regresar al Índice" xr:uid="{3CC74F64-4A53-40F7-80AA-BAB2D6583A3E}"/>
  </hyperlinks>
  <pageMargins left="0.7" right="0.7" top="0.75" bottom="0.75" header="0.3" footer="0.3"/>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A2EA9-5045-4373-9A0B-50B1EC850A48}">
  <sheetPr codeName="Hoja153"/>
  <dimension ref="A1:I39"/>
  <sheetViews>
    <sheetView workbookViewId="0">
      <selection activeCell="A9" sqref="A9"/>
    </sheetView>
  </sheetViews>
  <sheetFormatPr baseColWidth="10" defaultRowHeight="12.75" x14ac:dyDescent="0.2"/>
  <cols>
    <col min="1" max="16384" width="11.42578125" style="170"/>
  </cols>
  <sheetData>
    <row r="1" spans="1:9" ht="15" x14ac:dyDescent="0.25">
      <c r="A1" t="s">
        <v>1427</v>
      </c>
      <c r="H1" s="568" t="s">
        <v>39</v>
      </c>
      <c r="I1" s="568"/>
    </row>
    <row r="2" spans="1:9" x14ac:dyDescent="0.2">
      <c r="A2" s="119" t="s">
        <v>690</v>
      </c>
    </row>
    <row r="6" spans="1:9" x14ac:dyDescent="0.2">
      <c r="B6" s="170" t="s">
        <v>697</v>
      </c>
      <c r="C6" s="170" t="s">
        <v>691</v>
      </c>
      <c r="D6" s="170" t="s">
        <v>692</v>
      </c>
      <c r="E6" s="170" t="s">
        <v>693</v>
      </c>
    </row>
    <row r="7" spans="1:9" x14ac:dyDescent="0.2">
      <c r="A7" s="170" t="s">
        <v>19</v>
      </c>
      <c r="B7" s="170">
        <v>1</v>
      </c>
      <c r="C7" s="170">
        <v>0</v>
      </c>
      <c r="D7" s="170">
        <v>0</v>
      </c>
      <c r="E7" s="170">
        <v>1</v>
      </c>
    </row>
    <row r="8" spans="1:9" x14ac:dyDescent="0.2">
      <c r="A8" s="170" t="s">
        <v>6</v>
      </c>
      <c r="B8" s="170">
        <v>4</v>
      </c>
      <c r="C8" s="170">
        <v>0</v>
      </c>
      <c r="D8" s="170">
        <v>0</v>
      </c>
      <c r="E8" s="170">
        <v>4</v>
      </c>
    </row>
    <row r="9" spans="1:9" x14ac:dyDescent="0.2">
      <c r="A9" s="170" t="s">
        <v>28</v>
      </c>
      <c r="B9" s="170">
        <v>5</v>
      </c>
      <c r="C9" s="170">
        <v>0</v>
      </c>
      <c r="D9" s="170">
        <v>1</v>
      </c>
      <c r="E9" s="170">
        <v>4</v>
      </c>
    </row>
    <row r="10" spans="1:9" x14ac:dyDescent="0.2">
      <c r="A10" s="170" t="s">
        <v>15</v>
      </c>
      <c r="B10" s="170">
        <v>11</v>
      </c>
      <c r="C10" s="170">
        <v>0</v>
      </c>
      <c r="D10" s="170">
        <v>0</v>
      </c>
      <c r="E10" s="170">
        <v>11</v>
      </c>
    </row>
    <row r="11" spans="1:9" x14ac:dyDescent="0.2">
      <c r="A11" s="170" t="s">
        <v>33</v>
      </c>
      <c r="B11" s="170">
        <v>12</v>
      </c>
      <c r="C11" s="170">
        <v>0</v>
      </c>
      <c r="D11" s="170">
        <v>0</v>
      </c>
      <c r="E11" s="170">
        <v>12</v>
      </c>
    </row>
    <row r="12" spans="1:9" x14ac:dyDescent="0.2">
      <c r="A12" s="170" t="s">
        <v>12</v>
      </c>
      <c r="B12" s="170">
        <v>13</v>
      </c>
      <c r="C12" s="170">
        <v>0</v>
      </c>
      <c r="D12" s="170">
        <v>0</v>
      </c>
      <c r="E12" s="170">
        <v>13</v>
      </c>
    </row>
    <row r="13" spans="1:9" x14ac:dyDescent="0.2">
      <c r="A13" s="170" t="s">
        <v>24</v>
      </c>
      <c r="B13" s="170">
        <v>17</v>
      </c>
      <c r="C13" s="170">
        <v>0</v>
      </c>
      <c r="D13" s="170">
        <v>2</v>
      </c>
      <c r="E13" s="170">
        <v>15</v>
      </c>
    </row>
    <row r="14" spans="1:9" x14ac:dyDescent="0.2">
      <c r="A14" s="170" t="s">
        <v>30</v>
      </c>
      <c r="B14" s="170">
        <v>17</v>
      </c>
      <c r="C14" s="170">
        <v>0</v>
      </c>
      <c r="D14" s="170">
        <v>0</v>
      </c>
      <c r="E14" s="170">
        <v>17</v>
      </c>
    </row>
    <row r="15" spans="1:9" x14ac:dyDescent="0.2">
      <c r="A15" s="170" t="s">
        <v>7</v>
      </c>
      <c r="B15" s="170">
        <v>18</v>
      </c>
      <c r="C15" s="170">
        <v>0</v>
      </c>
      <c r="D15" s="170">
        <v>0</v>
      </c>
      <c r="E15" s="170">
        <v>18</v>
      </c>
    </row>
    <row r="16" spans="1:9" x14ac:dyDescent="0.2">
      <c r="A16" s="170" t="s">
        <v>21</v>
      </c>
      <c r="B16" s="170">
        <v>21</v>
      </c>
      <c r="C16" s="170">
        <v>1</v>
      </c>
      <c r="D16" s="170">
        <v>1</v>
      </c>
      <c r="E16" s="170">
        <v>19</v>
      </c>
    </row>
    <row r="17" spans="1:5" x14ac:dyDescent="0.2">
      <c r="A17" s="170" t="s">
        <v>11</v>
      </c>
      <c r="B17" s="170">
        <v>27</v>
      </c>
      <c r="C17" s="170">
        <v>0</v>
      </c>
      <c r="D17" s="170">
        <v>0</v>
      </c>
      <c r="E17" s="170">
        <v>27</v>
      </c>
    </row>
    <row r="18" spans="1:5" x14ac:dyDescent="0.2">
      <c r="A18" s="170" t="s">
        <v>16</v>
      </c>
      <c r="B18" s="170">
        <v>40</v>
      </c>
      <c r="C18" s="170">
        <v>0</v>
      </c>
      <c r="D18" s="170">
        <v>0</v>
      </c>
      <c r="E18" s="170">
        <v>40</v>
      </c>
    </row>
    <row r="19" spans="1:5" x14ac:dyDescent="0.2">
      <c r="A19" s="170" t="s">
        <v>29</v>
      </c>
      <c r="B19" s="170">
        <v>43</v>
      </c>
      <c r="C19" s="170">
        <v>0</v>
      </c>
      <c r="D19" s="170">
        <v>0</v>
      </c>
      <c r="E19" s="170">
        <v>43</v>
      </c>
    </row>
    <row r="20" spans="1:5" x14ac:dyDescent="0.2">
      <c r="A20" s="170" t="s">
        <v>3</v>
      </c>
      <c r="B20" s="170">
        <v>44</v>
      </c>
      <c r="C20" s="170">
        <v>0</v>
      </c>
      <c r="D20" s="170">
        <v>2</v>
      </c>
      <c r="E20" s="170">
        <v>42</v>
      </c>
    </row>
    <row r="21" spans="1:5" x14ac:dyDescent="0.2">
      <c r="A21" s="170" t="s">
        <v>25</v>
      </c>
      <c r="B21" s="170">
        <v>44</v>
      </c>
      <c r="C21" s="170">
        <v>0</v>
      </c>
      <c r="D21" s="170">
        <v>3</v>
      </c>
      <c r="E21" s="170">
        <v>41</v>
      </c>
    </row>
    <row r="22" spans="1:5" x14ac:dyDescent="0.2">
      <c r="A22" s="170" t="s">
        <v>5</v>
      </c>
      <c r="B22" s="170">
        <v>47</v>
      </c>
      <c r="C22" s="170">
        <v>0</v>
      </c>
      <c r="D22" s="170">
        <v>0</v>
      </c>
      <c r="E22" s="170">
        <v>47</v>
      </c>
    </row>
    <row r="23" spans="1:5" x14ac:dyDescent="0.2">
      <c r="A23" s="170" t="s">
        <v>18</v>
      </c>
      <c r="B23" s="170">
        <v>49</v>
      </c>
      <c r="C23" s="170">
        <v>1</v>
      </c>
      <c r="D23" s="170">
        <v>5</v>
      </c>
      <c r="E23" s="170">
        <v>43</v>
      </c>
    </row>
    <row r="24" spans="1:5" x14ac:dyDescent="0.2">
      <c r="A24" s="170" t="s">
        <v>27</v>
      </c>
      <c r="B24" s="170">
        <v>51</v>
      </c>
      <c r="C24" s="170">
        <v>1</v>
      </c>
      <c r="D24" s="170">
        <v>0</v>
      </c>
      <c r="E24" s="170">
        <v>50</v>
      </c>
    </row>
    <row r="25" spans="1:5" x14ac:dyDescent="0.2">
      <c r="A25" s="170" t="s">
        <v>32</v>
      </c>
      <c r="B25" s="170">
        <v>55</v>
      </c>
      <c r="C25" s="170">
        <v>1</v>
      </c>
      <c r="D25" s="170">
        <v>2</v>
      </c>
      <c r="E25" s="170">
        <v>52</v>
      </c>
    </row>
    <row r="26" spans="1:5" x14ac:dyDescent="0.2">
      <c r="A26" s="170" t="s">
        <v>4</v>
      </c>
      <c r="B26" s="170">
        <v>67</v>
      </c>
      <c r="C26" s="170">
        <v>0</v>
      </c>
      <c r="D26" s="170">
        <v>5</v>
      </c>
      <c r="E26" s="170">
        <v>62</v>
      </c>
    </row>
    <row r="27" spans="1:5" x14ac:dyDescent="0.2">
      <c r="A27" s="170" t="s">
        <v>8</v>
      </c>
      <c r="B27" s="170">
        <v>72</v>
      </c>
      <c r="C27" s="170">
        <v>0</v>
      </c>
      <c r="D27" s="170">
        <v>3</v>
      </c>
      <c r="E27" s="170">
        <v>69</v>
      </c>
    </row>
    <row r="28" spans="1:5" x14ac:dyDescent="0.2">
      <c r="A28" s="170" t="s">
        <v>10</v>
      </c>
      <c r="B28" s="170">
        <v>74</v>
      </c>
      <c r="C28" s="170">
        <v>0</v>
      </c>
      <c r="D28" s="170">
        <v>7</v>
      </c>
      <c r="E28" s="170">
        <v>67</v>
      </c>
    </row>
    <row r="29" spans="1:5" x14ac:dyDescent="0.2">
      <c r="A29" s="170" t="s">
        <v>23</v>
      </c>
      <c r="B29" s="170">
        <v>85</v>
      </c>
      <c r="C29" s="170">
        <v>0</v>
      </c>
      <c r="D29" s="170">
        <v>14</v>
      </c>
      <c r="E29" s="170">
        <v>71</v>
      </c>
    </row>
    <row r="30" spans="1:5" x14ac:dyDescent="0.2">
      <c r="A30" s="170" t="s">
        <v>26</v>
      </c>
      <c r="B30" s="170">
        <v>104</v>
      </c>
      <c r="C30" s="170">
        <v>0</v>
      </c>
      <c r="D30" s="170">
        <v>2</v>
      </c>
      <c r="E30" s="170">
        <v>102</v>
      </c>
    </row>
    <row r="31" spans="1:5" x14ac:dyDescent="0.2">
      <c r="A31" s="170" t="s">
        <v>31</v>
      </c>
      <c r="B31" s="170">
        <v>109</v>
      </c>
      <c r="C31" s="170">
        <v>1</v>
      </c>
      <c r="D31" s="170">
        <v>5</v>
      </c>
      <c r="E31" s="170">
        <v>103</v>
      </c>
    </row>
    <row r="32" spans="1:5" x14ac:dyDescent="0.2">
      <c r="A32" s="170" t="s">
        <v>14</v>
      </c>
      <c r="B32" s="170">
        <v>112</v>
      </c>
      <c r="C32" s="170">
        <v>0</v>
      </c>
      <c r="D32" s="170">
        <v>3</v>
      </c>
      <c r="E32" s="170">
        <v>109</v>
      </c>
    </row>
    <row r="33" spans="1:5" x14ac:dyDescent="0.2">
      <c r="A33" s="170" t="s">
        <v>22</v>
      </c>
      <c r="B33" s="170">
        <v>128</v>
      </c>
      <c r="C33" s="170">
        <v>4</v>
      </c>
      <c r="D33" s="170">
        <v>4</v>
      </c>
      <c r="E33" s="170">
        <v>120</v>
      </c>
    </row>
    <row r="34" spans="1:5" x14ac:dyDescent="0.2">
      <c r="A34" s="170" t="s">
        <v>17</v>
      </c>
      <c r="B34" s="170">
        <v>142</v>
      </c>
      <c r="C34" s="170">
        <v>1</v>
      </c>
      <c r="D34" s="170">
        <v>5</v>
      </c>
      <c r="E34" s="170">
        <v>136</v>
      </c>
    </row>
    <row r="35" spans="1:5" x14ac:dyDescent="0.2">
      <c r="A35" s="170" t="s">
        <v>20</v>
      </c>
      <c r="B35" s="170">
        <v>339</v>
      </c>
      <c r="C35" s="170">
        <v>8</v>
      </c>
      <c r="D35" s="170">
        <v>9</v>
      </c>
      <c r="E35" s="170">
        <v>322</v>
      </c>
    </row>
    <row r="36" spans="1:5" x14ac:dyDescent="0.2">
      <c r="A36" s="170" t="s">
        <v>0</v>
      </c>
      <c r="B36" s="170">
        <v>345</v>
      </c>
      <c r="C36" s="170">
        <v>6</v>
      </c>
      <c r="D36" s="170">
        <v>15</v>
      </c>
      <c r="E36" s="170">
        <v>324</v>
      </c>
    </row>
    <row r="37" spans="1:5" x14ac:dyDescent="0.2">
      <c r="A37" s="170" t="s">
        <v>13</v>
      </c>
      <c r="B37" s="170">
        <v>593</v>
      </c>
      <c r="C37" s="170">
        <v>35</v>
      </c>
      <c r="D37" s="170">
        <v>30</v>
      </c>
      <c r="E37" s="170">
        <v>528</v>
      </c>
    </row>
    <row r="38" spans="1:5" x14ac:dyDescent="0.2">
      <c r="A38" s="170" t="s">
        <v>9</v>
      </c>
      <c r="B38" s="170">
        <v>834</v>
      </c>
      <c r="C38" s="170">
        <v>11</v>
      </c>
      <c r="D38" s="170">
        <v>83</v>
      </c>
      <c r="E38" s="170">
        <v>740</v>
      </c>
    </row>
    <row r="39" spans="1:5" x14ac:dyDescent="0.2">
      <c r="A39" s="104" t="s">
        <v>1</v>
      </c>
      <c r="B39" s="106">
        <v>3523</v>
      </c>
      <c r="C39" s="106">
        <v>70</v>
      </c>
      <c r="D39" s="106">
        <v>201</v>
      </c>
      <c r="E39" s="106">
        <v>3252</v>
      </c>
    </row>
  </sheetData>
  <mergeCells count="1">
    <mergeCell ref="H1:I1"/>
  </mergeCells>
  <hyperlinks>
    <hyperlink ref="H1:I1" location="Index!A1" display="Regresar al Índice" xr:uid="{77D79F20-ADA3-48E9-A33A-03D2BD3611F2}"/>
  </hyperlinks>
  <pageMargins left="0.7" right="0.7" top="0.75" bottom="0.75" header="0.3" footer="0.3"/>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A7906-42B2-4EF5-ACA5-C1264A1CE66C}">
  <sheetPr codeName="Hoja154"/>
  <dimension ref="A1:I39"/>
  <sheetViews>
    <sheetView workbookViewId="0">
      <selection activeCell="A9" sqref="A9"/>
    </sheetView>
  </sheetViews>
  <sheetFormatPr baseColWidth="10" defaultRowHeight="12.75" x14ac:dyDescent="0.2"/>
  <cols>
    <col min="1" max="16384" width="11.42578125" style="170"/>
  </cols>
  <sheetData>
    <row r="1" spans="1:9" ht="15" x14ac:dyDescent="0.25">
      <c r="A1" t="s">
        <v>1428</v>
      </c>
      <c r="H1" s="568" t="s">
        <v>39</v>
      </c>
      <c r="I1" s="568"/>
    </row>
    <row r="2" spans="1:9" x14ac:dyDescent="0.2">
      <c r="A2" s="119" t="s">
        <v>1238</v>
      </c>
    </row>
    <row r="6" spans="1:9" x14ac:dyDescent="0.2">
      <c r="B6" s="170" t="s">
        <v>698</v>
      </c>
      <c r="C6" s="170" t="s">
        <v>697</v>
      </c>
      <c r="D6" s="170" t="s">
        <v>699</v>
      </c>
    </row>
    <row r="7" spans="1:9" x14ac:dyDescent="0.2">
      <c r="A7" s="170" t="s">
        <v>19</v>
      </c>
      <c r="B7" s="184">
        <v>1235456</v>
      </c>
      <c r="C7" s="170">
        <v>1</v>
      </c>
      <c r="D7" s="172">
        <v>0.8094177372565271</v>
      </c>
    </row>
    <row r="8" spans="1:9" x14ac:dyDescent="0.2">
      <c r="A8" s="170" t="s">
        <v>28</v>
      </c>
      <c r="B8" s="184">
        <v>2402598</v>
      </c>
      <c r="C8" s="170">
        <v>5</v>
      </c>
      <c r="D8" s="172">
        <v>2.0810805636232108</v>
      </c>
    </row>
    <row r="9" spans="1:9" x14ac:dyDescent="0.2">
      <c r="A9" s="170" t="s">
        <v>15</v>
      </c>
      <c r="B9" s="184">
        <v>3540685</v>
      </c>
      <c r="C9" s="170">
        <v>11</v>
      </c>
      <c r="D9" s="172">
        <v>3.106743469130973</v>
      </c>
    </row>
    <row r="10" spans="1:9" x14ac:dyDescent="0.2">
      <c r="A10" s="170" t="s">
        <v>7</v>
      </c>
      <c r="B10" s="184">
        <v>5543828</v>
      </c>
      <c r="C10" s="170">
        <v>18</v>
      </c>
      <c r="D10" s="172">
        <v>3.2468539788752468</v>
      </c>
    </row>
    <row r="11" spans="1:9" x14ac:dyDescent="0.2">
      <c r="A11" s="170" t="s">
        <v>6</v>
      </c>
      <c r="B11" s="184">
        <v>928363</v>
      </c>
      <c r="C11" s="170">
        <v>4</v>
      </c>
      <c r="D11" s="172">
        <v>4.308659436018023</v>
      </c>
    </row>
    <row r="12" spans="1:9" x14ac:dyDescent="0.2">
      <c r="A12" s="170" t="s">
        <v>21</v>
      </c>
      <c r="B12" s="184">
        <v>4132148</v>
      </c>
      <c r="C12" s="170">
        <v>21</v>
      </c>
      <c r="D12" s="172">
        <v>5.0821025771584178</v>
      </c>
    </row>
    <row r="13" spans="1:9" x14ac:dyDescent="0.2">
      <c r="A13" s="170" t="s">
        <v>12</v>
      </c>
      <c r="B13" s="184">
        <v>1832650</v>
      </c>
      <c r="C13" s="170">
        <v>13</v>
      </c>
      <c r="D13" s="172">
        <v>7.0935530515919565</v>
      </c>
    </row>
    <row r="14" spans="1:9" x14ac:dyDescent="0.2">
      <c r="A14" s="170" t="s">
        <v>33</v>
      </c>
      <c r="B14" s="184">
        <v>1622138</v>
      </c>
      <c r="C14" s="170">
        <v>12</v>
      </c>
      <c r="D14" s="172">
        <v>7.3976443434528996</v>
      </c>
    </row>
    <row r="15" spans="1:9" x14ac:dyDescent="0.2">
      <c r="A15" s="170" t="s">
        <v>24</v>
      </c>
      <c r="B15" s="184">
        <v>1857985</v>
      </c>
      <c r="C15" s="170">
        <v>17</v>
      </c>
      <c r="D15" s="172">
        <v>9.1496971181145152</v>
      </c>
    </row>
    <row r="16" spans="1:9" x14ac:dyDescent="0.2">
      <c r="A16" s="170" t="s">
        <v>29</v>
      </c>
      <c r="B16" s="184">
        <v>3527735</v>
      </c>
      <c r="C16" s="170">
        <v>43</v>
      </c>
      <c r="D16" s="172">
        <v>12.189124183080645</v>
      </c>
    </row>
    <row r="17" spans="1:4" x14ac:dyDescent="0.2">
      <c r="A17" s="170" t="s">
        <v>30</v>
      </c>
      <c r="B17" s="184">
        <v>1342977</v>
      </c>
      <c r="C17" s="170">
        <v>17</v>
      </c>
      <c r="D17" s="172">
        <v>12.658444634569319</v>
      </c>
    </row>
    <row r="18" spans="1:4" x14ac:dyDescent="0.2">
      <c r="A18" s="170" t="s">
        <v>16</v>
      </c>
      <c r="B18" s="184">
        <v>3082841</v>
      </c>
      <c r="C18" s="170">
        <v>40</v>
      </c>
      <c r="D18" s="172">
        <v>12.975044772013867</v>
      </c>
    </row>
    <row r="19" spans="1:4" x14ac:dyDescent="0.2">
      <c r="A19" s="170" t="s">
        <v>31</v>
      </c>
      <c r="B19" s="184">
        <v>8062579</v>
      </c>
      <c r="C19" s="170">
        <v>109</v>
      </c>
      <c r="D19" s="172">
        <v>13.519247377297015</v>
      </c>
    </row>
    <row r="20" spans="1:4" x14ac:dyDescent="0.2">
      <c r="A20" s="170" t="s">
        <v>25</v>
      </c>
      <c r="B20" s="184">
        <v>2822255</v>
      </c>
      <c r="C20" s="170">
        <v>44</v>
      </c>
      <c r="D20" s="172">
        <v>15.590370111843189</v>
      </c>
    </row>
    <row r="21" spans="1:4" x14ac:dyDescent="0.2">
      <c r="A21" s="170" t="s">
        <v>27</v>
      </c>
      <c r="B21" s="184">
        <v>2944840</v>
      </c>
      <c r="C21" s="170">
        <v>51</v>
      </c>
      <c r="D21" s="172">
        <v>17.318428165876583</v>
      </c>
    </row>
    <row r="22" spans="1:4" x14ac:dyDescent="0.2">
      <c r="A22" s="170" t="s">
        <v>4</v>
      </c>
      <c r="B22" s="184">
        <v>3769020</v>
      </c>
      <c r="C22" s="170">
        <v>67</v>
      </c>
      <c r="D22" s="172">
        <v>17.776504237175711</v>
      </c>
    </row>
    <row r="23" spans="1:4" x14ac:dyDescent="0.2">
      <c r="A23" s="170" t="s">
        <v>14</v>
      </c>
      <c r="B23" s="184">
        <v>6166934</v>
      </c>
      <c r="C23" s="170">
        <v>112</v>
      </c>
      <c r="D23" s="172">
        <v>18.161374842020361</v>
      </c>
    </row>
    <row r="24" spans="1:4" x14ac:dyDescent="0.2">
      <c r="A24" s="170" t="s">
        <v>8</v>
      </c>
      <c r="B24" s="184">
        <v>3741869</v>
      </c>
      <c r="C24" s="170">
        <v>72</v>
      </c>
      <c r="D24" s="172">
        <v>19.241721182649634</v>
      </c>
    </row>
    <row r="25" spans="1:4" x14ac:dyDescent="0.2">
      <c r="A25" s="170" t="s">
        <v>22</v>
      </c>
      <c r="B25" s="184">
        <v>6583278</v>
      </c>
      <c r="C25" s="170">
        <v>128</v>
      </c>
      <c r="D25" s="172">
        <v>19.443201396021859</v>
      </c>
    </row>
    <row r="26" spans="1:4" x14ac:dyDescent="0.2">
      <c r="A26" s="170" t="s">
        <v>10</v>
      </c>
      <c r="B26" s="184">
        <v>3146771</v>
      </c>
      <c r="C26" s="170">
        <v>74</v>
      </c>
      <c r="D26" s="172">
        <v>23.516169432094042</v>
      </c>
    </row>
    <row r="27" spans="1:4" x14ac:dyDescent="0.2">
      <c r="A27" s="170" t="s">
        <v>32</v>
      </c>
      <c r="B27" s="184">
        <v>2320898</v>
      </c>
      <c r="C27" s="170">
        <v>55</v>
      </c>
      <c r="D27" s="172">
        <v>23.697723898249727</v>
      </c>
    </row>
    <row r="28" spans="1:4" x14ac:dyDescent="0.2">
      <c r="A28" s="170" t="s">
        <v>18</v>
      </c>
      <c r="B28" s="184">
        <v>1971520</v>
      </c>
      <c r="C28" s="170">
        <v>49</v>
      </c>
      <c r="D28" s="172">
        <v>24.853919818211327</v>
      </c>
    </row>
    <row r="29" spans="1:4" x14ac:dyDescent="0.2">
      <c r="A29" s="170" t="s">
        <v>17</v>
      </c>
      <c r="B29" s="184">
        <v>4748846</v>
      </c>
      <c r="C29" s="170">
        <v>142</v>
      </c>
      <c r="D29" s="172">
        <v>29.9020014546692</v>
      </c>
    </row>
    <row r="30" spans="1:4" x14ac:dyDescent="0.2">
      <c r="A30" s="170" t="s">
        <v>3</v>
      </c>
      <c r="B30" s="184">
        <v>1425607</v>
      </c>
      <c r="C30" s="170">
        <v>44</v>
      </c>
      <c r="D30" s="172">
        <v>30.864045981816865</v>
      </c>
    </row>
    <row r="31" spans="1:4" x14ac:dyDescent="0.2">
      <c r="A31" s="170" t="s">
        <v>26</v>
      </c>
      <c r="B31" s="184">
        <v>3026943</v>
      </c>
      <c r="C31" s="170">
        <v>104</v>
      </c>
      <c r="D31" s="172">
        <v>34.358096601092257</v>
      </c>
    </row>
    <row r="32" spans="1:4" x14ac:dyDescent="0.2">
      <c r="A32" s="170" t="s">
        <v>13</v>
      </c>
      <c r="B32" s="184">
        <v>16992418</v>
      </c>
      <c r="C32" s="170">
        <v>593</v>
      </c>
      <c r="D32" s="172">
        <v>34.89791741234238</v>
      </c>
    </row>
    <row r="33" spans="1:4" x14ac:dyDescent="0.2">
      <c r="A33" s="170" t="s">
        <v>23</v>
      </c>
      <c r="B33" s="184">
        <v>2368467</v>
      </c>
      <c r="C33" s="170">
        <v>85</v>
      </c>
      <c r="D33" s="172">
        <v>35.888192657951322</v>
      </c>
    </row>
    <row r="34" spans="1:4" x14ac:dyDescent="0.2">
      <c r="A34" s="170" t="s">
        <v>11</v>
      </c>
      <c r="B34" s="184">
        <v>731391</v>
      </c>
      <c r="C34" s="170">
        <v>27</v>
      </c>
      <c r="D34" s="172">
        <v>36.915958768975827</v>
      </c>
    </row>
    <row r="35" spans="1:4" x14ac:dyDescent="0.2">
      <c r="A35" s="170" t="s">
        <v>0</v>
      </c>
      <c r="B35" s="184">
        <v>8348151</v>
      </c>
      <c r="C35" s="170">
        <v>345</v>
      </c>
      <c r="D35" s="172">
        <v>41.326516494490818</v>
      </c>
    </row>
    <row r="36" spans="1:4" x14ac:dyDescent="0.2">
      <c r="A36" s="170" t="s">
        <v>20</v>
      </c>
      <c r="B36" s="184">
        <v>5784442</v>
      </c>
      <c r="C36" s="170">
        <v>339</v>
      </c>
      <c r="D36" s="172">
        <v>58.605480009999233</v>
      </c>
    </row>
    <row r="37" spans="1:4" x14ac:dyDescent="0.2">
      <c r="A37" s="170" t="s">
        <v>5</v>
      </c>
      <c r="B37" s="184">
        <v>798447</v>
      </c>
      <c r="C37" s="170">
        <v>47</v>
      </c>
      <c r="D37" s="172">
        <v>58.864270264651253</v>
      </c>
    </row>
    <row r="38" spans="1:4" x14ac:dyDescent="0.2">
      <c r="A38" s="170" t="s">
        <v>9</v>
      </c>
      <c r="B38" s="184">
        <v>9209944</v>
      </c>
      <c r="C38" s="170">
        <v>834</v>
      </c>
      <c r="D38" s="172">
        <v>90.554296529924613</v>
      </c>
    </row>
    <row r="39" spans="1:4" x14ac:dyDescent="0.2">
      <c r="A39" s="104" t="s">
        <v>1</v>
      </c>
      <c r="B39" s="105">
        <v>126014024</v>
      </c>
      <c r="C39" s="106">
        <v>3523</v>
      </c>
      <c r="D39" s="107">
        <v>27.957205778937748</v>
      </c>
    </row>
  </sheetData>
  <mergeCells count="1">
    <mergeCell ref="H1:I1"/>
  </mergeCells>
  <hyperlinks>
    <hyperlink ref="H1:I1" location="Index!A1" display="Regresar al Índice" xr:uid="{3DFCFC81-C93C-4329-A254-E5C469469CF2}"/>
  </hyperlinks>
  <pageMargins left="0.7" right="0.7" top="0.75" bottom="0.75" header="0.3" footer="0.3"/>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760C-1A50-4B3F-A6E4-971544C54F9D}">
  <sheetPr codeName="Hoja155"/>
  <dimension ref="A1:P35"/>
  <sheetViews>
    <sheetView zoomScaleNormal="100" workbookViewId="0">
      <selection activeCell="A9" sqref="A9"/>
    </sheetView>
  </sheetViews>
  <sheetFormatPr baseColWidth="10" defaultColWidth="11.42578125" defaultRowHeight="12.75" x14ac:dyDescent="0.2"/>
  <cols>
    <col min="1" max="16384" width="11.42578125" style="170"/>
  </cols>
  <sheetData>
    <row r="1" spans="1:16" ht="15" x14ac:dyDescent="0.25">
      <c r="A1" t="s">
        <v>1429</v>
      </c>
      <c r="H1" s="568" t="s">
        <v>39</v>
      </c>
      <c r="I1" s="568"/>
    </row>
    <row r="2" spans="1:16" x14ac:dyDescent="0.2">
      <c r="A2" s="97" t="s">
        <v>448</v>
      </c>
    </row>
    <row r="3" spans="1:16" x14ac:dyDescent="0.2">
      <c r="E3" s="99"/>
    </row>
    <row r="4" spans="1:16" x14ac:dyDescent="0.2">
      <c r="A4" s="170" t="s">
        <v>449</v>
      </c>
    </row>
    <row r="5" spans="1:16" x14ac:dyDescent="0.2">
      <c r="A5" s="170" t="s">
        <v>54</v>
      </c>
      <c r="B5" s="381" t="s">
        <v>1173</v>
      </c>
      <c r="C5" s="184">
        <v>120914</v>
      </c>
    </row>
    <row r="6" spans="1:16" x14ac:dyDescent="0.2">
      <c r="A6" s="170" t="s">
        <v>54</v>
      </c>
      <c r="B6" s="381" t="s">
        <v>1174</v>
      </c>
      <c r="C6" s="184">
        <v>116925</v>
      </c>
      <c r="O6" s="381"/>
      <c r="P6" s="184"/>
    </row>
    <row r="7" spans="1:16" x14ac:dyDescent="0.2">
      <c r="A7" s="170" t="s">
        <v>54</v>
      </c>
      <c r="B7" s="381" t="s">
        <v>1175</v>
      </c>
      <c r="C7" s="184">
        <v>110157</v>
      </c>
      <c r="O7" s="381"/>
      <c r="P7" s="184"/>
    </row>
    <row r="8" spans="1:16" x14ac:dyDescent="0.2">
      <c r="A8" s="170" t="s">
        <v>54</v>
      </c>
      <c r="B8" s="381" t="s">
        <v>1176</v>
      </c>
      <c r="C8" s="184">
        <v>112026</v>
      </c>
      <c r="P8" s="184"/>
    </row>
    <row r="9" spans="1:16" x14ac:dyDescent="0.2">
      <c r="A9" s="170" t="s">
        <v>54</v>
      </c>
      <c r="B9" s="170" t="s">
        <v>1177</v>
      </c>
      <c r="C9" s="184">
        <v>115786</v>
      </c>
      <c r="O9" s="171"/>
      <c r="P9" s="383"/>
    </row>
    <row r="10" spans="1:16" x14ac:dyDescent="0.2">
      <c r="A10" s="170" t="s">
        <v>54</v>
      </c>
      <c r="B10" s="170" t="s">
        <v>1178</v>
      </c>
      <c r="C10" s="184">
        <v>110140</v>
      </c>
      <c r="O10" s="381"/>
      <c r="P10" s="184"/>
    </row>
    <row r="11" spans="1:16" x14ac:dyDescent="0.2">
      <c r="A11" s="170" t="s">
        <v>54</v>
      </c>
      <c r="B11" s="170" t="s">
        <v>1179</v>
      </c>
      <c r="C11" s="184">
        <v>101782</v>
      </c>
      <c r="O11" s="171"/>
      <c r="P11" s="383"/>
    </row>
    <row r="12" spans="1:16" x14ac:dyDescent="0.2">
      <c r="A12" s="170" t="s">
        <v>54</v>
      </c>
      <c r="B12" s="170" t="s">
        <v>1180</v>
      </c>
      <c r="C12" s="184">
        <v>93098</v>
      </c>
      <c r="O12" s="381"/>
      <c r="P12" s="184"/>
    </row>
    <row r="13" spans="1:16" x14ac:dyDescent="0.2">
      <c r="A13" s="170" t="s">
        <v>54</v>
      </c>
      <c r="B13" s="170" t="s">
        <v>1181</v>
      </c>
      <c r="C13" s="184">
        <v>93658</v>
      </c>
      <c r="P13" s="184"/>
    </row>
    <row r="14" spans="1:16" x14ac:dyDescent="0.2">
      <c r="A14" s="170" t="s">
        <v>54</v>
      </c>
      <c r="B14" s="170" t="s">
        <v>1182</v>
      </c>
      <c r="C14" s="184">
        <v>91435</v>
      </c>
      <c r="O14" s="171"/>
      <c r="P14" s="383"/>
    </row>
    <row r="15" spans="1:16" x14ac:dyDescent="0.2">
      <c r="A15" s="170" t="s">
        <v>54</v>
      </c>
      <c r="B15" s="170" t="s">
        <v>1183</v>
      </c>
      <c r="C15" s="184">
        <v>102524</v>
      </c>
      <c r="P15" s="184"/>
    </row>
    <row r="16" spans="1:16" x14ac:dyDescent="0.2">
      <c r="A16" s="171" t="s">
        <v>54</v>
      </c>
      <c r="B16" s="171" t="s">
        <v>1184</v>
      </c>
      <c r="C16" s="383">
        <v>113603</v>
      </c>
      <c r="P16" s="184"/>
    </row>
    <row r="17" spans="1:16" x14ac:dyDescent="0.2">
      <c r="A17" s="171" t="s">
        <v>54</v>
      </c>
      <c r="B17" s="171" t="s">
        <v>1185</v>
      </c>
      <c r="C17" s="383">
        <v>110680</v>
      </c>
      <c r="E17" s="97" t="s">
        <v>448</v>
      </c>
      <c r="P17" s="184"/>
    </row>
    <row r="18" spans="1:16" x14ac:dyDescent="0.2">
      <c r="A18" s="171" t="s">
        <v>54</v>
      </c>
      <c r="B18" s="171" t="s">
        <v>1186</v>
      </c>
      <c r="C18" s="383">
        <v>103761</v>
      </c>
      <c r="E18" s="97" t="s">
        <v>1239</v>
      </c>
      <c r="P18" s="184"/>
    </row>
    <row r="19" spans="1:16" x14ac:dyDescent="0.2">
      <c r="A19" s="381">
        <v>44166</v>
      </c>
      <c r="B19" s="383">
        <v>125111</v>
      </c>
      <c r="C19" s="171"/>
      <c r="P19" s="184"/>
    </row>
    <row r="20" spans="1:16" x14ac:dyDescent="0.2">
      <c r="C20" s="184">
        <f>C18-B19</f>
        <v>-21350</v>
      </c>
      <c r="D20" s="187"/>
      <c r="E20" s="184"/>
    </row>
    <row r="21" spans="1:16" x14ac:dyDescent="0.2">
      <c r="C21" s="187">
        <f>C18/C17-1</f>
        <v>-6.2513552584026022E-2</v>
      </c>
      <c r="D21" s="186"/>
      <c r="E21" s="187"/>
      <c r="F21" s="184"/>
    </row>
    <row r="22" spans="1:16" x14ac:dyDescent="0.2">
      <c r="A22" s="10" t="s">
        <v>450</v>
      </c>
      <c r="E22" s="187"/>
      <c r="F22" s="184"/>
    </row>
    <row r="23" spans="1:16" x14ac:dyDescent="0.2">
      <c r="E23" s="187"/>
      <c r="F23" s="383"/>
    </row>
    <row r="24" spans="1:16" x14ac:dyDescent="0.2">
      <c r="B24" s="381"/>
      <c r="E24" s="184"/>
      <c r="F24" s="184"/>
      <c r="H24" s="184"/>
      <c r="L24" s="171"/>
    </row>
    <row r="25" spans="1:16" x14ac:dyDescent="0.2">
      <c r="B25" s="381"/>
      <c r="E25" s="186"/>
      <c r="H25" s="184"/>
    </row>
    <row r="26" spans="1:16" x14ac:dyDescent="0.2">
      <c r="B26" s="381"/>
      <c r="E26" s="186"/>
      <c r="F26" s="184"/>
    </row>
    <row r="27" spans="1:16" x14ac:dyDescent="0.2">
      <c r="B27" s="381"/>
      <c r="E27" s="184"/>
      <c r="F27" s="184"/>
    </row>
    <row r="28" spans="1:16" x14ac:dyDescent="0.2">
      <c r="E28" s="187"/>
      <c r="F28" s="184"/>
    </row>
    <row r="29" spans="1:16" x14ac:dyDescent="0.2">
      <c r="E29" s="184"/>
      <c r="F29" s="184"/>
    </row>
    <row r="30" spans="1:16" x14ac:dyDescent="0.2">
      <c r="E30" s="383"/>
      <c r="F30" s="184"/>
    </row>
    <row r="31" spans="1:16" x14ac:dyDescent="0.2">
      <c r="E31" s="184"/>
      <c r="F31" s="184"/>
    </row>
    <row r="32" spans="1:16" x14ac:dyDescent="0.2">
      <c r="E32" s="184"/>
      <c r="F32" s="184"/>
    </row>
    <row r="33" spans="5:6" x14ac:dyDescent="0.2">
      <c r="E33" s="184"/>
      <c r="F33" s="184"/>
    </row>
    <row r="34" spans="5:6" x14ac:dyDescent="0.2">
      <c r="E34" s="184"/>
      <c r="F34" s="184"/>
    </row>
    <row r="35" spans="5:6" x14ac:dyDescent="0.2">
      <c r="E35" s="184"/>
    </row>
  </sheetData>
  <mergeCells count="1">
    <mergeCell ref="H1:I1"/>
  </mergeCells>
  <hyperlinks>
    <hyperlink ref="A22" r:id="rId1" location="Datos_abiertos" xr:uid="{BCDFC355-BE32-49AC-866E-02E01E767AFC}"/>
    <hyperlink ref="H1:I1" location="Index!A1" display="Regresar al Índice" xr:uid="{B3D52601-964A-4DE0-8BE3-5F81320E9071}"/>
  </hyperlinks>
  <pageMargins left="0.7" right="0.7" top="0.75" bottom="0.75" header="0.3" footer="0.3"/>
  <pageSetup paperSize="9" orientation="portrait" horizontalDpi="300" r:id="rId2"/>
  <drawing r:id="rId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D126-A8AC-4F4A-A168-A541C837CB70}">
  <sheetPr codeName="Hoja156"/>
  <dimension ref="A1:P41"/>
  <sheetViews>
    <sheetView zoomScaleNormal="100" workbookViewId="0">
      <selection activeCell="A9" sqref="A9"/>
    </sheetView>
  </sheetViews>
  <sheetFormatPr baseColWidth="10" defaultColWidth="11.42578125" defaultRowHeight="12.75" x14ac:dyDescent="0.2"/>
  <cols>
    <col min="1" max="16384" width="11.42578125" style="170"/>
  </cols>
  <sheetData>
    <row r="1" spans="1:16" ht="15" x14ac:dyDescent="0.25">
      <c r="A1" t="s">
        <v>1430</v>
      </c>
      <c r="H1" s="568" t="s">
        <v>39</v>
      </c>
      <c r="I1" s="568"/>
    </row>
    <row r="2" spans="1:16" x14ac:dyDescent="0.2">
      <c r="A2" s="97" t="s">
        <v>448</v>
      </c>
    </row>
    <row r="3" spans="1:16" x14ac:dyDescent="0.2">
      <c r="O3" s="184"/>
    </row>
    <row r="4" spans="1:16" x14ac:dyDescent="0.2">
      <c r="E4" s="100" t="s">
        <v>1240</v>
      </c>
      <c r="O4" s="184"/>
    </row>
    <row r="5" spans="1:16" x14ac:dyDescent="0.2">
      <c r="A5" s="170" t="s">
        <v>451</v>
      </c>
      <c r="O5" s="184"/>
    </row>
    <row r="6" spans="1:16" x14ac:dyDescent="0.2">
      <c r="A6" s="170" t="s">
        <v>54</v>
      </c>
      <c r="B6" s="381" t="s">
        <v>1173</v>
      </c>
      <c r="C6" s="184">
        <v>14737</v>
      </c>
      <c r="P6" s="184"/>
    </row>
    <row r="7" spans="1:16" x14ac:dyDescent="0.2">
      <c r="A7" s="170" t="s">
        <v>54</v>
      </c>
      <c r="B7" s="381" t="s">
        <v>1174</v>
      </c>
      <c r="C7" s="184">
        <v>14927</v>
      </c>
      <c r="O7" s="381"/>
      <c r="P7" s="184"/>
    </row>
    <row r="8" spans="1:16" x14ac:dyDescent="0.2">
      <c r="A8" s="170" t="s">
        <v>54</v>
      </c>
      <c r="B8" s="381" t="s">
        <v>1175</v>
      </c>
      <c r="C8" s="184">
        <v>14981</v>
      </c>
      <c r="O8" s="171"/>
      <c r="P8" s="383"/>
    </row>
    <row r="9" spans="1:16" x14ac:dyDescent="0.2">
      <c r="A9" s="170" t="s">
        <v>54</v>
      </c>
      <c r="B9" s="381" t="s">
        <v>1176</v>
      </c>
      <c r="C9" s="184">
        <v>15705</v>
      </c>
      <c r="O9" s="381"/>
      <c r="P9" s="184"/>
    </row>
    <row r="10" spans="1:16" x14ac:dyDescent="0.2">
      <c r="A10" s="170" t="s">
        <v>54</v>
      </c>
      <c r="B10" s="170" t="s">
        <v>1177</v>
      </c>
      <c r="C10" s="184">
        <v>16328</v>
      </c>
      <c r="O10" s="381"/>
      <c r="P10" s="184"/>
    </row>
    <row r="11" spans="1:16" x14ac:dyDescent="0.2">
      <c r="A11" s="170" t="s">
        <v>54</v>
      </c>
      <c r="B11" s="170" t="s">
        <v>1178</v>
      </c>
      <c r="C11" s="184">
        <v>14755</v>
      </c>
      <c r="O11" s="171"/>
      <c r="P11" s="383"/>
    </row>
    <row r="12" spans="1:16" x14ac:dyDescent="0.2">
      <c r="A12" s="170" t="s">
        <v>54</v>
      </c>
      <c r="B12" s="170" t="s">
        <v>1179</v>
      </c>
      <c r="C12" s="184">
        <v>13059</v>
      </c>
      <c r="P12" s="184"/>
    </row>
    <row r="13" spans="1:16" x14ac:dyDescent="0.2">
      <c r="A13" s="170" t="s">
        <v>54</v>
      </c>
      <c r="B13" s="170" t="s">
        <v>1180</v>
      </c>
      <c r="C13" s="184">
        <v>11818</v>
      </c>
      <c r="O13" s="381"/>
      <c r="P13" s="184"/>
    </row>
    <row r="14" spans="1:16" x14ac:dyDescent="0.2">
      <c r="A14" s="170" t="s">
        <v>54</v>
      </c>
      <c r="B14" s="170" t="s">
        <v>1181</v>
      </c>
      <c r="C14" s="184">
        <v>11692</v>
      </c>
      <c r="O14" s="171"/>
      <c r="P14" s="383"/>
    </row>
    <row r="15" spans="1:16" x14ac:dyDescent="0.2">
      <c r="A15" s="170" t="s">
        <v>54</v>
      </c>
      <c r="B15" s="170" t="s">
        <v>1182</v>
      </c>
      <c r="C15" s="184">
        <v>11825</v>
      </c>
      <c r="P15" s="184"/>
    </row>
    <row r="16" spans="1:16" x14ac:dyDescent="0.2">
      <c r="A16" s="170" t="s">
        <v>54</v>
      </c>
      <c r="B16" s="170" t="s">
        <v>1183</v>
      </c>
      <c r="C16" s="184">
        <v>12497</v>
      </c>
      <c r="P16" s="184"/>
    </row>
    <row r="17" spans="1:16" x14ac:dyDescent="0.2">
      <c r="A17" s="171" t="s">
        <v>54</v>
      </c>
      <c r="B17" s="171" t="s">
        <v>1184</v>
      </c>
      <c r="C17" s="383">
        <v>14581</v>
      </c>
      <c r="D17" s="187">
        <f>C19/C18-1</f>
        <v>-1.7654476670870167E-2</v>
      </c>
      <c r="E17" s="186"/>
      <c r="P17" s="184"/>
    </row>
    <row r="18" spans="1:16" x14ac:dyDescent="0.2">
      <c r="A18" s="171" t="s">
        <v>54</v>
      </c>
      <c r="B18" s="171" t="s">
        <v>1185</v>
      </c>
      <c r="C18" s="383">
        <v>15067</v>
      </c>
      <c r="F18" s="96"/>
      <c r="N18" s="184"/>
      <c r="P18" s="184"/>
    </row>
    <row r="19" spans="1:16" x14ac:dyDescent="0.2">
      <c r="A19" s="171" t="s">
        <v>54</v>
      </c>
      <c r="B19" s="171" t="s">
        <v>1186</v>
      </c>
      <c r="C19" s="383">
        <v>14801</v>
      </c>
      <c r="N19" s="184"/>
      <c r="P19" s="184"/>
    </row>
    <row r="20" spans="1:16" x14ac:dyDescent="0.2">
      <c r="A20" s="381">
        <v>44166</v>
      </c>
      <c r="B20" s="184">
        <v>17586</v>
      </c>
      <c r="F20" s="184"/>
      <c r="N20" s="184"/>
      <c r="O20" s="184"/>
    </row>
    <row r="21" spans="1:16" x14ac:dyDescent="0.2">
      <c r="C21" s="184">
        <f>C19-B20</f>
        <v>-2785</v>
      </c>
      <c r="E21" s="186"/>
      <c r="F21" s="94"/>
      <c r="G21" s="94"/>
      <c r="N21" s="184"/>
    </row>
    <row r="22" spans="1:16" x14ac:dyDescent="0.2">
      <c r="N22" s="184"/>
    </row>
    <row r="23" spans="1:16" x14ac:dyDescent="0.2">
      <c r="O23" s="184"/>
    </row>
    <row r="24" spans="1:16" x14ac:dyDescent="0.2">
      <c r="N24" s="184"/>
      <c r="P24" s="184"/>
    </row>
    <row r="25" spans="1:16" x14ac:dyDescent="0.2">
      <c r="N25" s="383"/>
      <c r="P25" s="184"/>
    </row>
    <row r="26" spans="1:16" x14ac:dyDescent="0.2">
      <c r="B26" s="381"/>
      <c r="E26" s="170" t="s">
        <v>448</v>
      </c>
      <c r="N26" s="184"/>
      <c r="O26" s="171"/>
      <c r="P26" s="383"/>
    </row>
    <row r="27" spans="1:16" ht="38.25" customHeight="1" x14ac:dyDescent="0.2">
      <c r="B27" s="381"/>
      <c r="E27" s="185" t="s">
        <v>1241</v>
      </c>
      <c r="F27" s="185"/>
      <c r="G27" s="185"/>
      <c r="H27" s="185"/>
      <c r="I27" s="185"/>
      <c r="J27" s="185"/>
      <c r="K27" s="185"/>
      <c r="L27" s="185"/>
      <c r="M27" s="185"/>
      <c r="N27" s="184"/>
      <c r="P27" s="184"/>
    </row>
    <row r="28" spans="1:16" x14ac:dyDescent="0.2">
      <c r="B28" s="381"/>
      <c r="N28" s="184"/>
      <c r="P28" s="184"/>
    </row>
    <row r="29" spans="1:16" x14ac:dyDescent="0.2">
      <c r="N29" s="184"/>
      <c r="P29" s="184"/>
    </row>
    <row r="30" spans="1:16" x14ac:dyDescent="0.2">
      <c r="B30" s="381"/>
      <c r="E30" s="381"/>
      <c r="F30" s="184"/>
      <c r="N30" s="184"/>
      <c r="O30" s="184"/>
    </row>
    <row r="31" spans="1:16" x14ac:dyDescent="0.2">
      <c r="E31" s="381"/>
      <c r="F31" s="184"/>
      <c r="N31" s="184"/>
      <c r="O31" s="184"/>
    </row>
    <row r="32" spans="1:16" x14ac:dyDescent="0.2">
      <c r="F32" s="184"/>
    </row>
    <row r="33" spans="5:6" x14ac:dyDescent="0.2">
      <c r="E33" s="171"/>
      <c r="F33" s="383"/>
    </row>
    <row r="34" spans="5:6" x14ac:dyDescent="0.2">
      <c r="E34" s="381"/>
      <c r="F34" s="184"/>
    </row>
    <row r="35" spans="5:6" x14ac:dyDescent="0.2">
      <c r="E35" s="381"/>
      <c r="F35" s="184"/>
    </row>
    <row r="36" spans="5:6" x14ac:dyDescent="0.2">
      <c r="F36" s="184"/>
    </row>
    <row r="37" spans="5:6" x14ac:dyDescent="0.2">
      <c r="F37" s="184"/>
    </row>
    <row r="38" spans="5:6" x14ac:dyDescent="0.2">
      <c r="F38" s="184"/>
    </row>
    <row r="39" spans="5:6" x14ac:dyDescent="0.2">
      <c r="F39" s="184"/>
    </row>
    <row r="40" spans="5:6" x14ac:dyDescent="0.2">
      <c r="F40" s="184"/>
    </row>
    <row r="41" spans="5:6" x14ac:dyDescent="0.2">
      <c r="F41" s="184"/>
    </row>
  </sheetData>
  <mergeCells count="2">
    <mergeCell ref="E27:M27"/>
    <mergeCell ref="H1:I1"/>
  </mergeCells>
  <hyperlinks>
    <hyperlink ref="H1:I1" location="Index!A1" display="Regresar al Índice" xr:uid="{E6EB567F-9155-4FE8-9A28-7CA375783103}"/>
  </hyperlinks>
  <pageMargins left="0.7" right="0.7" top="0.75" bottom="0.75" header="0.3" footer="0.3"/>
  <pageSetup orientation="portrait" horizontalDpi="4294967295" verticalDpi="4294967295"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93C4C-364F-4545-9FDA-250A45606553}">
  <sheetPr codeName="Hoja157"/>
  <dimension ref="A1:P31"/>
  <sheetViews>
    <sheetView zoomScaleNormal="100" workbookViewId="0">
      <selection activeCell="A9" sqref="A9"/>
    </sheetView>
  </sheetViews>
  <sheetFormatPr baseColWidth="10" defaultColWidth="11.42578125" defaultRowHeight="12.75" x14ac:dyDescent="0.2"/>
  <cols>
    <col min="1" max="1" width="11.42578125" style="170"/>
    <col min="2" max="2" width="14" style="170" customWidth="1"/>
    <col min="3" max="14" width="11.42578125" style="170"/>
    <col min="15" max="15" width="13.28515625" style="170" customWidth="1"/>
    <col min="16" max="16384" width="11.42578125" style="170"/>
  </cols>
  <sheetData>
    <row r="1" spans="1:16" ht="15" x14ac:dyDescent="0.25">
      <c r="A1" t="s">
        <v>1431</v>
      </c>
      <c r="H1" s="568" t="s">
        <v>39</v>
      </c>
      <c r="I1" s="568"/>
    </row>
    <row r="2" spans="1:16" x14ac:dyDescent="0.2">
      <c r="A2" s="100" t="s">
        <v>448</v>
      </c>
    </row>
    <row r="3" spans="1:16" x14ac:dyDescent="0.2">
      <c r="E3" s="99"/>
      <c r="O3" s="381"/>
      <c r="P3" s="184"/>
    </row>
    <row r="4" spans="1:16" x14ac:dyDescent="0.2">
      <c r="A4" s="170" t="s">
        <v>449</v>
      </c>
      <c r="O4" s="381"/>
      <c r="P4" s="184"/>
    </row>
    <row r="5" spans="1:16" x14ac:dyDescent="0.2">
      <c r="A5" s="170" t="s">
        <v>54</v>
      </c>
      <c r="B5" s="381" t="s">
        <v>1242</v>
      </c>
      <c r="C5" s="184">
        <v>1413735</v>
      </c>
      <c r="O5" s="381"/>
      <c r="P5" s="184"/>
    </row>
    <row r="6" spans="1:16" x14ac:dyDescent="0.2">
      <c r="A6" s="170" t="s">
        <v>54</v>
      </c>
      <c r="B6" s="381" t="s">
        <v>1243</v>
      </c>
      <c r="C6" s="184">
        <v>1324054</v>
      </c>
      <c r="O6" s="381"/>
      <c r="P6" s="184"/>
    </row>
    <row r="7" spans="1:16" ht="15" customHeight="1" x14ac:dyDescent="0.2">
      <c r="A7" s="170" t="s">
        <v>54</v>
      </c>
      <c r="B7" s="381" t="s">
        <v>1244</v>
      </c>
      <c r="C7" s="184">
        <v>1352529</v>
      </c>
      <c r="O7" s="381"/>
      <c r="P7" s="184"/>
    </row>
    <row r="8" spans="1:16" ht="15" customHeight="1" x14ac:dyDescent="0.2">
      <c r="A8" s="170" t="s">
        <v>54</v>
      </c>
      <c r="B8" s="381" t="s">
        <v>1245</v>
      </c>
      <c r="C8" s="184">
        <v>1393912</v>
      </c>
      <c r="O8" s="382"/>
      <c r="P8" s="383"/>
    </row>
    <row r="9" spans="1:16" ht="15" customHeight="1" x14ac:dyDescent="0.2">
      <c r="A9" s="170" t="s">
        <v>54</v>
      </c>
      <c r="B9" s="381" t="s">
        <v>1246</v>
      </c>
      <c r="C9" s="184">
        <v>1371884</v>
      </c>
      <c r="O9" s="381"/>
      <c r="P9" s="184"/>
    </row>
    <row r="10" spans="1:16" ht="15" customHeight="1" x14ac:dyDescent="0.2">
      <c r="A10" s="170" t="s">
        <v>54</v>
      </c>
      <c r="B10" s="381" t="s">
        <v>1247</v>
      </c>
      <c r="C10" s="184">
        <v>1276568</v>
      </c>
      <c r="O10" s="382"/>
      <c r="P10" s="383"/>
    </row>
    <row r="11" spans="1:16" ht="15" customHeight="1" x14ac:dyDescent="0.2">
      <c r="A11" s="170" t="s">
        <v>54</v>
      </c>
      <c r="B11" s="381" t="s">
        <v>1248</v>
      </c>
      <c r="C11" s="184">
        <v>1109846</v>
      </c>
      <c r="O11" s="381"/>
      <c r="P11" s="184"/>
    </row>
    <row r="12" spans="1:16" ht="15" customHeight="1" x14ac:dyDescent="0.2">
      <c r="A12" s="170" t="s">
        <v>54</v>
      </c>
      <c r="B12" s="381" t="s">
        <v>1249</v>
      </c>
      <c r="C12" s="184">
        <v>1068608</v>
      </c>
      <c r="O12" s="381"/>
      <c r="P12" s="184"/>
    </row>
    <row r="13" spans="1:16" ht="14.25" customHeight="1" x14ac:dyDescent="0.2">
      <c r="A13" s="170" t="s">
        <v>54</v>
      </c>
      <c r="B13" s="381" t="s">
        <v>1250</v>
      </c>
      <c r="C13" s="184">
        <v>1132486</v>
      </c>
      <c r="O13" s="381"/>
      <c r="P13" s="184"/>
    </row>
    <row r="14" spans="1:16" ht="14.25" customHeight="1" x14ac:dyDescent="0.2">
      <c r="A14" s="170" t="s">
        <v>54</v>
      </c>
      <c r="B14" s="381" t="s">
        <v>1251</v>
      </c>
      <c r="C14" s="184">
        <v>1153138</v>
      </c>
      <c r="O14" s="381"/>
      <c r="P14" s="184"/>
    </row>
    <row r="15" spans="1:16" x14ac:dyDescent="0.2">
      <c r="A15" s="170" t="s">
        <v>54</v>
      </c>
      <c r="B15" s="381" t="s">
        <v>1252</v>
      </c>
      <c r="C15" s="184">
        <v>1251973</v>
      </c>
      <c r="O15" s="381"/>
      <c r="P15" s="184"/>
    </row>
    <row r="16" spans="1:16" ht="14.25" customHeight="1" x14ac:dyDescent="0.2">
      <c r="A16" s="170" t="s">
        <v>54</v>
      </c>
      <c r="B16" s="382" t="s">
        <v>1253</v>
      </c>
      <c r="C16" s="383">
        <v>1316843</v>
      </c>
    </row>
    <row r="17" spans="1:16" ht="14.25" customHeight="1" x14ac:dyDescent="0.2">
      <c r="A17" s="171" t="s">
        <v>54</v>
      </c>
      <c r="B17" s="382" t="s">
        <v>1254</v>
      </c>
      <c r="C17" s="383">
        <v>1268733</v>
      </c>
      <c r="D17" s="187">
        <f>C17/C16-1</f>
        <v>-3.6534347678500723E-2</v>
      </c>
      <c r="O17" s="381"/>
      <c r="P17" s="184"/>
    </row>
    <row r="18" spans="1:16" ht="14.25" customHeight="1" x14ac:dyDescent="0.2">
      <c r="A18" s="381"/>
      <c r="B18" s="184"/>
      <c r="L18" s="184"/>
      <c r="M18" s="385"/>
      <c r="N18" s="184"/>
      <c r="O18" s="381"/>
      <c r="P18" s="184"/>
    </row>
    <row r="19" spans="1:16" ht="14.25" customHeight="1" x14ac:dyDescent="0.2">
      <c r="B19" s="381"/>
      <c r="C19" s="184"/>
      <c r="L19" s="184"/>
      <c r="M19" s="385"/>
      <c r="N19" s="383"/>
    </row>
    <row r="20" spans="1:16" ht="14.25" customHeight="1" x14ac:dyDescent="0.2">
      <c r="L20" s="184"/>
      <c r="M20" s="385"/>
      <c r="N20" s="184"/>
    </row>
    <row r="21" spans="1:16" ht="14.25" customHeight="1" x14ac:dyDescent="0.2">
      <c r="L21" s="184"/>
    </row>
    <row r="22" spans="1:16" x14ac:dyDescent="0.2">
      <c r="L22" s="184"/>
      <c r="M22" s="385"/>
      <c r="N22" s="184"/>
      <c r="O22" s="381"/>
      <c r="P22" s="184"/>
    </row>
    <row r="23" spans="1:16" ht="14.25" customHeight="1" x14ac:dyDescent="0.2">
      <c r="B23" s="381"/>
      <c r="L23" s="383"/>
      <c r="M23" s="385"/>
      <c r="N23" s="184"/>
    </row>
    <row r="24" spans="1:16" ht="14.25" customHeight="1" x14ac:dyDescent="0.2">
      <c r="B24" s="381"/>
      <c r="E24" s="97" t="s">
        <v>448</v>
      </c>
      <c r="L24" s="184"/>
    </row>
    <row r="25" spans="1:16" x14ac:dyDescent="0.2">
      <c r="E25" s="97"/>
      <c r="L25" s="184"/>
      <c r="M25" s="385"/>
      <c r="N25" s="184"/>
      <c r="O25" s="381"/>
      <c r="P25" s="184"/>
    </row>
    <row r="26" spans="1:16" ht="15" customHeight="1" x14ac:dyDescent="0.2">
      <c r="L26" s="184"/>
      <c r="M26" s="385"/>
      <c r="N26" s="184"/>
      <c r="O26" s="381"/>
      <c r="P26" s="184"/>
    </row>
    <row r="27" spans="1:16" ht="15" customHeight="1" x14ac:dyDescent="0.2">
      <c r="B27" s="381"/>
      <c r="L27" s="184"/>
      <c r="M27" s="385"/>
      <c r="N27" s="184"/>
      <c r="O27" s="381"/>
      <c r="P27" s="184"/>
    </row>
    <row r="28" spans="1:16" ht="15" customHeight="1" x14ac:dyDescent="0.2">
      <c r="B28" s="381"/>
      <c r="L28" s="184"/>
      <c r="M28" s="385"/>
      <c r="N28" s="184"/>
      <c r="O28" s="381"/>
      <c r="P28" s="184"/>
    </row>
    <row r="29" spans="1:16" x14ac:dyDescent="0.2">
      <c r="L29" s="184"/>
      <c r="M29" s="385"/>
      <c r="N29" s="184"/>
    </row>
    <row r="30" spans="1:16" x14ac:dyDescent="0.2">
      <c r="M30" s="385"/>
      <c r="N30" s="184"/>
    </row>
    <row r="31" spans="1:16" x14ac:dyDescent="0.2">
      <c r="M31" s="385"/>
      <c r="N31" s="184"/>
    </row>
  </sheetData>
  <mergeCells count="1">
    <mergeCell ref="H1:I1"/>
  </mergeCells>
  <hyperlinks>
    <hyperlink ref="H1:I1" location="Index!A1" display="Regresar al Índice" xr:uid="{A01B6DDE-6F77-4C01-AFB6-CEA527FA3136}"/>
  </hyperlinks>
  <pageMargins left="0.7" right="0.7" top="0.75" bottom="0.75" header="0.3" footer="0.3"/>
  <pageSetup paperSize="9" orientation="portrait" horizontalDpi="300"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7910E-0B87-43B8-A091-2800A576CCF6}">
  <sheetPr codeName="Hoja172"/>
  <dimension ref="A1:I13"/>
  <sheetViews>
    <sheetView workbookViewId="0">
      <selection activeCell="A9" sqref="A9"/>
    </sheetView>
  </sheetViews>
  <sheetFormatPr baseColWidth="10" defaultRowHeight="12.75" x14ac:dyDescent="0.2"/>
  <cols>
    <col min="1" max="16384" width="11.42578125" style="3"/>
  </cols>
  <sheetData>
    <row r="1" spans="1:9" ht="15" x14ac:dyDescent="0.25">
      <c r="A1" s="3" t="s">
        <v>1302</v>
      </c>
      <c r="H1" s="570" t="s">
        <v>39</v>
      </c>
      <c r="I1" s="570"/>
    </row>
    <row r="5" spans="1:9" x14ac:dyDescent="0.2">
      <c r="A5" s="170" t="s">
        <v>873</v>
      </c>
      <c r="B5" s="170" t="s">
        <v>294</v>
      </c>
      <c r="C5" s="170" t="s">
        <v>294</v>
      </c>
      <c r="D5" s="170" t="s">
        <v>293</v>
      </c>
      <c r="E5" s="170" t="s">
        <v>293</v>
      </c>
    </row>
    <row r="6" spans="1:9" x14ac:dyDescent="0.2">
      <c r="A6" s="170" t="s">
        <v>285</v>
      </c>
      <c r="B6" s="95">
        <v>0</v>
      </c>
      <c r="C6" s="89">
        <f>B6/$B$13</f>
        <v>0</v>
      </c>
      <c r="D6" s="95">
        <v>79666</v>
      </c>
      <c r="E6" s="89">
        <f>D6/$D$13</f>
        <v>0.14022642944145997</v>
      </c>
    </row>
    <row r="7" spans="1:9" x14ac:dyDescent="0.2">
      <c r="A7" s="170" t="s">
        <v>874</v>
      </c>
      <c r="B7" s="95">
        <v>20453</v>
      </c>
      <c r="C7" s="89">
        <f>B7/$B$13</f>
        <v>6.5446249152043418E-2</v>
      </c>
      <c r="D7" s="95">
        <v>52515</v>
      </c>
      <c r="E7" s="89">
        <f>D7/$D$13</f>
        <v>9.243580626764579E-2</v>
      </c>
    </row>
    <row r="8" spans="1:9" x14ac:dyDescent="0.2">
      <c r="A8" s="170" t="s">
        <v>284</v>
      </c>
      <c r="B8" s="95">
        <v>163295</v>
      </c>
      <c r="C8" s="89">
        <f>B8/$B$13</f>
        <v>0.52251724711694758</v>
      </c>
      <c r="D8" s="95">
        <v>141940</v>
      </c>
      <c r="E8" s="89">
        <f>D8/$D$13</f>
        <v>0.24983982370045976</v>
      </c>
    </row>
    <row r="9" spans="1:9" x14ac:dyDescent="0.2">
      <c r="A9" s="170" t="s">
        <v>289</v>
      </c>
      <c r="B9" s="95">
        <v>125281</v>
      </c>
      <c r="C9" s="89">
        <f>B9/$B$13</f>
        <v>0.40087867501183938</v>
      </c>
      <c r="D9" s="95">
        <v>199037</v>
      </c>
      <c r="E9" s="89">
        <f>D9/$D$13</f>
        <v>0.35034077067682406</v>
      </c>
    </row>
    <row r="10" spans="1:9" x14ac:dyDescent="0.2">
      <c r="A10" s="170" t="s">
        <v>361</v>
      </c>
      <c r="B10" s="95">
        <v>0</v>
      </c>
      <c r="C10" s="89">
        <f>B10/$B$13</f>
        <v>0</v>
      </c>
      <c r="D10" s="95">
        <v>0</v>
      </c>
      <c r="E10" s="89">
        <f>D10/$D$13</f>
        <v>0</v>
      </c>
    </row>
    <row r="11" spans="1:9" x14ac:dyDescent="0.2">
      <c r="A11" s="170" t="s">
        <v>875</v>
      </c>
      <c r="B11" s="95">
        <v>3487</v>
      </c>
      <c r="C11" s="89">
        <f>B11/$B$13</f>
        <v>1.1157828719169578E-2</v>
      </c>
      <c r="D11" s="95">
        <v>94966</v>
      </c>
      <c r="E11" s="89">
        <f>D11/$D$13</f>
        <v>0.1671571699136104</v>
      </c>
    </row>
    <row r="12" spans="1:9" x14ac:dyDescent="0.2">
      <c r="A12" s="170" t="s">
        <v>866</v>
      </c>
      <c r="B12" s="95">
        <v>0</v>
      </c>
      <c r="C12" s="89">
        <f>B12/$B$13</f>
        <v>0</v>
      </c>
      <c r="D12" s="95">
        <v>0</v>
      </c>
      <c r="E12" s="89">
        <f>D12/$D$13</f>
        <v>0</v>
      </c>
    </row>
    <row r="13" spans="1:9" x14ac:dyDescent="0.2">
      <c r="A13" s="170" t="s">
        <v>54</v>
      </c>
      <c r="B13" s="95">
        <f>SUM(B6:B12)</f>
        <v>312516</v>
      </c>
      <c r="C13" s="89">
        <f>SUM(C6:C12)</f>
        <v>1</v>
      </c>
      <c r="D13" s="95">
        <f>SUM(D6:D12)</f>
        <v>568124</v>
      </c>
      <c r="E13" s="89">
        <f>SUM(E6:E12)</f>
        <v>1</v>
      </c>
    </row>
  </sheetData>
  <mergeCells count="1">
    <mergeCell ref="H1:I1"/>
  </mergeCells>
  <hyperlinks>
    <hyperlink ref="H1:I1" location="Index!A1" display="Regresar al Índice" xr:uid="{DFB904C8-5EB6-40E5-9C7C-043301995D51}"/>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A6A9E-9784-4735-8DB6-5B292AF16374}">
  <sheetPr codeName="Hoja158"/>
  <dimension ref="A1:P30"/>
  <sheetViews>
    <sheetView workbookViewId="0">
      <selection activeCell="A9" sqref="A9"/>
    </sheetView>
  </sheetViews>
  <sheetFormatPr baseColWidth="10" defaultColWidth="11.42578125" defaultRowHeight="12.75" x14ac:dyDescent="0.2"/>
  <cols>
    <col min="1" max="1" width="11.42578125" style="170"/>
    <col min="2" max="2" width="15.5703125" style="170" customWidth="1"/>
    <col min="3" max="4" width="11.42578125" style="170"/>
    <col min="5" max="5" width="11.85546875" style="170" bestFit="1" customWidth="1"/>
    <col min="6" max="14" width="11.42578125" style="170"/>
    <col min="15" max="15" width="13" style="170" bestFit="1" customWidth="1"/>
    <col min="16" max="16384" width="11.42578125" style="170"/>
  </cols>
  <sheetData>
    <row r="1" spans="1:16" ht="15" x14ac:dyDescent="0.25">
      <c r="A1" t="s">
        <v>1432</v>
      </c>
      <c r="H1" s="568" t="s">
        <v>39</v>
      </c>
      <c r="I1" s="568"/>
    </row>
    <row r="2" spans="1:16" x14ac:dyDescent="0.2">
      <c r="A2" s="97" t="s">
        <v>448</v>
      </c>
    </row>
    <row r="4" spans="1:16" x14ac:dyDescent="0.2">
      <c r="E4" s="100" t="s">
        <v>1255</v>
      </c>
    </row>
    <row r="5" spans="1:16" x14ac:dyDescent="0.2">
      <c r="A5" s="170" t="s">
        <v>451</v>
      </c>
      <c r="O5" s="381"/>
      <c r="P5" s="184"/>
    </row>
    <row r="6" spans="1:16" ht="15" customHeight="1" x14ac:dyDescent="0.2">
      <c r="A6" s="170" t="s">
        <v>54</v>
      </c>
      <c r="B6" s="381" t="s">
        <v>1242</v>
      </c>
      <c r="C6" s="184">
        <v>172975</v>
      </c>
      <c r="O6" s="381"/>
      <c r="P6" s="184"/>
    </row>
    <row r="7" spans="1:16" ht="14.25" customHeight="1" x14ac:dyDescent="0.2">
      <c r="A7" s="170" t="s">
        <v>54</v>
      </c>
      <c r="B7" s="381" t="s">
        <v>1243</v>
      </c>
      <c r="C7" s="184">
        <v>171882</v>
      </c>
      <c r="O7" s="381"/>
      <c r="P7" s="184"/>
    </row>
    <row r="8" spans="1:16" ht="14.25" customHeight="1" x14ac:dyDescent="0.2">
      <c r="A8" s="170" t="s">
        <v>54</v>
      </c>
      <c r="B8" s="381" t="s">
        <v>1244</v>
      </c>
      <c r="C8" s="184">
        <v>184111</v>
      </c>
      <c r="O8" s="382"/>
      <c r="P8" s="383"/>
    </row>
    <row r="9" spans="1:16" ht="14.25" customHeight="1" x14ac:dyDescent="0.2">
      <c r="A9" s="170" t="s">
        <v>54</v>
      </c>
      <c r="B9" s="381" t="s">
        <v>1245</v>
      </c>
      <c r="C9" s="184">
        <v>189388</v>
      </c>
      <c r="O9" s="381"/>
      <c r="P9" s="184"/>
    </row>
    <row r="10" spans="1:16" ht="14.25" customHeight="1" x14ac:dyDescent="0.2">
      <c r="A10" s="170" t="s">
        <v>54</v>
      </c>
      <c r="B10" s="381" t="s">
        <v>1246</v>
      </c>
      <c r="C10" s="184">
        <v>185315</v>
      </c>
      <c r="O10" s="381"/>
      <c r="P10" s="184"/>
    </row>
    <row r="11" spans="1:16" x14ac:dyDescent="0.2">
      <c r="A11" s="170" t="s">
        <v>54</v>
      </c>
      <c r="B11" s="381" t="s">
        <v>1247</v>
      </c>
      <c r="C11" s="184">
        <v>165869</v>
      </c>
      <c r="O11" s="382"/>
      <c r="P11" s="383"/>
    </row>
    <row r="12" spans="1:16" ht="14.25" customHeight="1" x14ac:dyDescent="0.2">
      <c r="A12" s="170" t="s">
        <v>54</v>
      </c>
      <c r="B12" s="381" t="s">
        <v>1248</v>
      </c>
      <c r="C12" s="184">
        <v>140982</v>
      </c>
      <c r="O12" s="381"/>
      <c r="P12" s="184"/>
    </row>
    <row r="13" spans="1:16" x14ac:dyDescent="0.2">
      <c r="A13" s="170" t="s">
        <v>54</v>
      </c>
      <c r="B13" s="381" t="s">
        <v>1249</v>
      </c>
      <c r="C13" s="184">
        <v>134610</v>
      </c>
      <c r="O13" s="381"/>
      <c r="P13" s="184"/>
    </row>
    <row r="14" spans="1:16" x14ac:dyDescent="0.2">
      <c r="A14" s="170" t="s">
        <v>54</v>
      </c>
      <c r="B14" s="381" t="s">
        <v>1250</v>
      </c>
      <c r="C14" s="184">
        <v>139887</v>
      </c>
      <c r="O14" s="381"/>
      <c r="P14" s="184"/>
    </row>
    <row r="15" spans="1:16" x14ac:dyDescent="0.2">
      <c r="A15" s="170" t="s">
        <v>54</v>
      </c>
      <c r="B15" s="381" t="s">
        <v>1251</v>
      </c>
      <c r="C15" s="184">
        <v>142402</v>
      </c>
      <c r="O15" s="381"/>
      <c r="P15" s="184"/>
    </row>
    <row r="16" spans="1:16" x14ac:dyDescent="0.2">
      <c r="A16" s="170" t="s">
        <v>54</v>
      </c>
      <c r="B16" s="381" t="s">
        <v>1252</v>
      </c>
      <c r="C16" s="184">
        <v>157896</v>
      </c>
      <c r="O16" s="381"/>
      <c r="P16" s="184"/>
    </row>
    <row r="17" spans="1:16" x14ac:dyDescent="0.2">
      <c r="A17" s="170" t="s">
        <v>54</v>
      </c>
      <c r="B17" s="382" t="s">
        <v>1253</v>
      </c>
      <c r="C17" s="383">
        <v>171368</v>
      </c>
      <c r="N17" s="184"/>
      <c r="O17" s="381"/>
      <c r="P17" s="184"/>
    </row>
    <row r="18" spans="1:16" x14ac:dyDescent="0.2">
      <c r="A18" s="171" t="s">
        <v>54</v>
      </c>
      <c r="B18" s="382" t="s">
        <v>1254</v>
      </c>
      <c r="C18" s="383">
        <v>173857</v>
      </c>
      <c r="D18" s="187">
        <f>C18/C17-1</f>
        <v>1.4524298585500306E-2</v>
      </c>
      <c r="E18" s="384"/>
      <c r="N18" s="184"/>
      <c r="O18" s="381"/>
      <c r="P18" s="184"/>
    </row>
    <row r="19" spans="1:16" x14ac:dyDescent="0.2">
      <c r="A19" s="381"/>
      <c r="B19" s="184"/>
      <c r="C19" s="184"/>
      <c r="D19" s="187"/>
      <c r="G19" s="187"/>
      <c r="N19" s="184"/>
      <c r="O19" s="382"/>
      <c r="P19" s="383"/>
    </row>
    <row r="20" spans="1:16" x14ac:dyDescent="0.2">
      <c r="B20" s="381"/>
      <c r="C20" s="184"/>
      <c r="N20" s="184"/>
    </row>
    <row r="21" spans="1:16" x14ac:dyDescent="0.2">
      <c r="N21" s="184"/>
    </row>
    <row r="22" spans="1:16" x14ac:dyDescent="0.2">
      <c r="N22" s="383"/>
    </row>
    <row r="23" spans="1:16" x14ac:dyDescent="0.2">
      <c r="N23" s="184"/>
    </row>
    <row r="24" spans="1:16" x14ac:dyDescent="0.2">
      <c r="N24" s="184"/>
    </row>
    <row r="25" spans="1:16" x14ac:dyDescent="0.2">
      <c r="B25" s="381"/>
      <c r="E25" s="170" t="s">
        <v>448</v>
      </c>
      <c r="N25" s="184"/>
    </row>
    <row r="26" spans="1:16" ht="38.25" customHeight="1" x14ac:dyDescent="0.2">
      <c r="B26" s="381"/>
      <c r="E26" s="185" t="s">
        <v>1256</v>
      </c>
      <c r="F26" s="185"/>
      <c r="G26" s="185"/>
      <c r="H26" s="185"/>
      <c r="I26" s="185"/>
      <c r="J26" s="185"/>
      <c r="K26" s="185"/>
      <c r="L26" s="185"/>
      <c r="M26" s="185"/>
      <c r="N26" s="184"/>
    </row>
    <row r="27" spans="1:16" x14ac:dyDescent="0.2">
      <c r="B27" s="381"/>
      <c r="N27" s="184"/>
    </row>
    <row r="28" spans="1:16" x14ac:dyDescent="0.2">
      <c r="N28" s="184"/>
    </row>
    <row r="29" spans="1:16" x14ac:dyDescent="0.2">
      <c r="B29" s="381"/>
      <c r="N29" s="381"/>
    </row>
    <row r="30" spans="1:16" x14ac:dyDescent="0.2">
      <c r="N30" s="381"/>
    </row>
  </sheetData>
  <mergeCells count="2">
    <mergeCell ref="E26:M26"/>
    <mergeCell ref="H1:I1"/>
  </mergeCells>
  <hyperlinks>
    <hyperlink ref="H1:I1" location="Index!A1" display="Regresar al Índice" xr:uid="{524C47FD-7753-4428-B046-E8D97DDA9E47}"/>
  </hyperlinks>
  <pageMargins left="0.7" right="0.7" top="0.75" bottom="0.75" header="0.3" footer="0.3"/>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024AF-4F1D-4A7A-AECD-9A50FCDC2899}">
  <sheetPr codeName="Hoja159"/>
  <dimension ref="A1:I44"/>
  <sheetViews>
    <sheetView zoomScaleNormal="100" workbookViewId="0">
      <selection activeCell="A9" sqref="A9"/>
    </sheetView>
  </sheetViews>
  <sheetFormatPr baseColWidth="10" defaultColWidth="11.42578125" defaultRowHeight="12.75" x14ac:dyDescent="0.2"/>
  <cols>
    <col min="1" max="1" width="25" style="170" customWidth="1"/>
    <col min="2" max="12" width="11.42578125" style="170"/>
    <col min="13" max="13" width="5.140625" style="170" customWidth="1"/>
    <col min="14" max="16384" width="11.42578125" style="170"/>
  </cols>
  <sheetData>
    <row r="1" spans="1:9" ht="15" x14ac:dyDescent="0.25">
      <c r="A1" t="s">
        <v>1433</v>
      </c>
      <c r="H1" s="568" t="s">
        <v>39</v>
      </c>
      <c r="I1" s="568"/>
    </row>
    <row r="2" spans="1:9" x14ac:dyDescent="0.2">
      <c r="A2" s="97" t="s">
        <v>448</v>
      </c>
    </row>
    <row r="4" spans="1:9" x14ac:dyDescent="0.2">
      <c r="A4" s="99" t="s">
        <v>452</v>
      </c>
      <c r="E4" s="100" t="s">
        <v>1257</v>
      </c>
    </row>
    <row r="5" spans="1:9" x14ac:dyDescent="0.2">
      <c r="A5" s="99" t="s">
        <v>453</v>
      </c>
    </row>
    <row r="6" spans="1:9" x14ac:dyDescent="0.2">
      <c r="A6" s="109" t="s">
        <v>1258</v>
      </c>
    </row>
    <row r="8" spans="1:9" ht="38.25" x14ac:dyDescent="0.2">
      <c r="A8" s="111" t="s">
        <v>454</v>
      </c>
      <c r="B8" s="112" t="s">
        <v>455</v>
      </c>
      <c r="C8" s="112" t="s">
        <v>456</v>
      </c>
      <c r="D8" s="112" t="s">
        <v>1259</v>
      </c>
    </row>
    <row r="9" spans="1:9" x14ac:dyDescent="0.2">
      <c r="A9" s="376" t="s">
        <v>4</v>
      </c>
      <c r="B9" s="379">
        <v>91</v>
      </c>
      <c r="C9" s="366">
        <f t="shared" ref="C9:C39" si="0">B9/B$40</f>
        <v>1.9524126241712975E-3</v>
      </c>
      <c r="D9" s="376">
        <f t="shared" ref="D9:D39" si="1">RANK(B9,B$9:B$39)</f>
        <v>31</v>
      </c>
    </row>
    <row r="10" spans="1:9" x14ac:dyDescent="0.2">
      <c r="A10" s="376" t="s">
        <v>30</v>
      </c>
      <c r="B10" s="379">
        <v>131</v>
      </c>
      <c r="C10" s="366">
        <f t="shared" si="0"/>
        <v>2.8106159754553843E-3</v>
      </c>
      <c r="D10" s="376">
        <f t="shared" si="1"/>
        <v>30</v>
      </c>
    </row>
    <row r="11" spans="1:9" x14ac:dyDescent="0.2">
      <c r="A11" s="377" t="s">
        <v>24</v>
      </c>
      <c r="B11" s="380">
        <v>212</v>
      </c>
      <c r="C11" s="366">
        <f t="shared" si="0"/>
        <v>4.5484777618056598E-3</v>
      </c>
      <c r="D11" s="376">
        <f t="shared" si="1"/>
        <v>29</v>
      </c>
    </row>
    <row r="12" spans="1:9" x14ac:dyDescent="0.2">
      <c r="A12" s="377" t="s">
        <v>5</v>
      </c>
      <c r="B12" s="380">
        <v>219</v>
      </c>
      <c r="C12" s="366">
        <f t="shared" si="0"/>
        <v>4.6986633482803747E-3</v>
      </c>
      <c r="D12" s="376">
        <f t="shared" si="1"/>
        <v>28</v>
      </c>
    </row>
    <row r="13" spans="1:9" x14ac:dyDescent="0.2">
      <c r="A13" s="376" t="s">
        <v>20</v>
      </c>
      <c r="B13" s="379">
        <v>230</v>
      </c>
      <c r="C13" s="366">
        <f t="shared" si="0"/>
        <v>4.9346692698834993E-3</v>
      </c>
      <c r="D13" s="376">
        <f t="shared" si="1"/>
        <v>27</v>
      </c>
    </row>
    <row r="14" spans="1:9" x14ac:dyDescent="0.2">
      <c r="A14" s="377" t="s">
        <v>6</v>
      </c>
      <c r="B14" s="380">
        <v>268</v>
      </c>
      <c r="C14" s="366">
        <f t="shared" si="0"/>
        <v>5.7499624536033814E-3</v>
      </c>
      <c r="D14" s="376">
        <f t="shared" si="1"/>
        <v>26</v>
      </c>
    </row>
    <row r="15" spans="1:9" x14ac:dyDescent="0.2">
      <c r="A15" s="377" t="s">
        <v>11</v>
      </c>
      <c r="B15" s="380">
        <v>303</v>
      </c>
      <c r="C15" s="366">
        <f t="shared" si="0"/>
        <v>6.5008903859769575E-3</v>
      </c>
      <c r="D15" s="376">
        <f t="shared" si="1"/>
        <v>25</v>
      </c>
    </row>
    <row r="16" spans="1:9" x14ac:dyDescent="0.2">
      <c r="A16" s="377" t="s">
        <v>32</v>
      </c>
      <c r="B16" s="380">
        <v>317</v>
      </c>
      <c r="C16" s="366">
        <f t="shared" si="0"/>
        <v>6.8012615589263872E-3</v>
      </c>
      <c r="D16" s="376">
        <f t="shared" si="1"/>
        <v>24</v>
      </c>
    </row>
    <row r="17" spans="1:4" x14ac:dyDescent="0.2">
      <c r="A17" s="376" t="s">
        <v>18</v>
      </c>
      <c r="B17" s="379">
        <v>329</v>
      </c>
      <c r="C17" s="366">
        <f t="shared" si="0"/>
        <v>7.0587225643116138E-3</v>
      </c>
      <c r="D17" s="376">
        <f t="shared" si="1"/>
        <v>23</v>
      </c>
    </row>
    <row r="18" spans="1:4" x14ac:dyDescent="0.2">
      <c r="A18" s="377" t="s">
        <v>19</v>
      </c>
      <c r="B18" s="380">
        <v>491</v>
      </c>
      <c r="C18" s="366">
        <f t="shared" si="0"/>
        <v>1.0534446137012165E-2</v>
      </c>
      <c r="D18" s="376">
        <f t="shared" si="1"/>
        <v>22</v>
      </c>
    </row>
    <row r="19" spans="1:4" x14ac:dyDescent="0.2">
      <c r="A19" s="376" t="s">
        <v>27</v>
      </c>
      <c r="B19" s="379">
        <v>520</v>
      </c>
      <c r="C19" s="366">
        <f t="shared" si="0"/>
        <v>1.1156643566693127E-2</v>
      </c>
      <c r="D19" s="376">
        <f t="shared" si="1"/>
        <v>21</v>
      </c>
    </row>
    <row r="20" spans="1:4" x14ac:dyDescent="0.2">
      <c r="A20" s="376" t="s">
        <v>26</v>
      </c>
      <c r="B20" s="379">
        <v>584</v>
      </c>
      <c r="C20" s="366">
        <f t="shared" si="0"/>
        <v>1.2529768928747667E-2</v>
      </c>
      <c r="D20" s="376">
        <f t="shared" si="1"/>
        <v>20</v>
      </c>
    </row>
    <row r="21" spans="1:4" x14ac:dyDescent="0.2">
      <c r="A21" s="376" t="s">
        <v>21</v>
      </c>
      <c r="B21" s="379">
        <v>683</v>
      </c>
      <c r="C21" s="366">
        <f t="shared" si="0"/>
        <v>1.4653822223175782E-2</v>
      </c>
      <c r="D21" s="376">
        <f t="shared" si="1"/>
        <v>19</v>
      </c>
    </row>
    <row r="22" spans="1:4" x14ac:dyDescent="0.2">
      <c r="A22" s="377" t="s">
        <v>28</v>
      </c>
      <c r="B22" s="380">
        <v>720</v>
      </c>
      <c r="C22" s="366">
        <f t="shared" si="0"/>
        <v>1.5447660323113562E-2</v>
      </c>
      <c r="D22" s="376">
        <f t="shared" si="1"/>
        <v>18</v>
      </c>
    </row>
    <row r="23" spans="1:4" x14ac:dyDescent="0.2">
      <c r="A23" s="377" t="s">
        <v>29</v>
      </c>
      <c r="B23" s="380">
        <v>747</v>
      </c>
      <c r="C23" s="366">
        <f t="shared" si="0"/>
        <v>1.6026947585230319E-2</v>
      </c>
      <c r="D23" s="376">
        <f t="shared" si="1"/>
        <v>17</v>
      </c>
    </row>
    <row r="24" spans="1:4" x14ac:dyDescent="0.2">
      <c r="A24" s="377" t="s">
        <v>33</v>
      </c>
      <c r="B24" s="380">
        <v>888</v>
      </c>
      <c r="C24" s="366">
        <f t="shared" si="0"/>
        <v>1.9052114398506726E-2</v>
      </c>
      <c r="D24" s="376">
        <f t="shared" si="1"/>
        <v>16</v>
      </c>
    </row>
    <row r="25" spans="1:4" x14ac:dyDescent="0.2">
      <c r="A25" s="377" t="s">
        <v>3</v>
      </c>
      <c r="B25" s="380">
        <v>1073</v>
      </c>
      <c r="C25" s="366">
        <f t="shared" si="0"/>
        <v>2.3021304898195628E-2</v>
      </c>
      <c r="D25" s="376">
        <f t="shared" si="1"/>
        <v>15</v>
      </c>
    </row>
    <row r="26" spans="1:4" x14ac:dyDescent="0.2">
      <c r="A26" s="377" t="s">
        <v>12</v>
      </c>
      <c r="B26" s="380">
        <v>1075</v>
      </c>
      <c r="C26" s="378">
        <f t="shared" si="0"/>
        <v>2.3064215065759831E-2</v>
      </c>
      <c r="D26" s="377">
        <f t="shared" si="1"/>
        <v>14</v>
      </c>
    </row>
    <row r="27" spans="1:4" x14ac:dyDescent="0.2">
      <c r="A27" s="376" t="s">
        <v>25</v>
      </c>
      <c r="B27" s="379">
        <v>1114</v>
      </c>
      <c r="C27" s="366">
        <f t="shared" si="0"/>
        <v>2.3900963333261815E-2</v>
      </c>
      <c r="D27" s="376">
        <f t="shared" si="1"/>
        <v>13</v>
      </c>
    </row>
    <row r="28" spans="1:4" x14ac:dyDescent="0.2">
      <c r="A28" s="376" t="s">
        <v>23</v>
      </c>
      <c r="B28" s="379">
        <v>1130</v>
      </c>
      <c r="C28" s="366">
        <f t="shared" si="0"/>
        <v>2.424424467377545E-2</v>
      </c>
      <c r="D28" s="376">
        <f t="shared" si="1"/>
        <v>12</v>
      </c>
    </row>
    <row r="29" spans="1:4" x14ac:dyDescent="0.2">
      <c r="A29" s="376" t="s">
        <v>16</v>
      </c>
      <c r="B29" s="379">
        <v>1238</v>
      </c>
      <c r="C29" s="366">
        <f t="shared" si="0"/>
        <v>2.6561393722242484E-2</v>
      </c>
      <c r="D29" s="376">
        <f t="shared" si="1"/>
        <v>11</v>
      </c>
    </row>
    <row r="30" spans="1:4" x14ac:dyDescent="0.2">
      <c r="A30" s="377" t="s">
        <v>15</v>
      </c>
      <c r="B30" s="380">
        <v>1332</v>
      </c>
      <c r="C30" s="366">
        <f t="shared" si="0"/>
        <v>2.8578171597760091E-2</v>
      </c>
      <c r="D30" s="376">
        <f t="shared" si="1"/>
        <v>10</v>
      </c>
    </row>
    <row r="31" spans="1:4" x14ac:dyDescent="0.2">
      <c r="A31" s="376" t="s">
        <v>22</v>
      </c>
      <c r="B31" s="379">
        <v>1466</v>
      </c>
      <c r="C31" s="366">
        <f t="shared" si="0"/>
        <v>3.1453152824561778E-2</v>
      </c>
      <c r="D31" s="376">
        <f t="shared" si="1"/>
        <v>9</v>
      </c>
    </row>
    <row r="32" spans="1:4" x14ac:dyDescent="0.2">
      <c r="A32" s="377" t="s">
        <v>7</v>
      </c>
      <c r="B32" s="380">
        <v>1644</v>
      </c>
      <c r="C32" s="366">
        <f t="shared" si="0"/>
        <v>3.5272157737775964E-2</v>
      </c>
      <c r="D32" s="376">
        <f t="shared" si="1"/>
        <v>8</v>
      </c>
    </row>
    <row r="33" spans="1:8" x14ac:dyDescent="0.2">
      <c r="A33" s="376" t="s">
        <v>31</v>
      </c>
      <c r="B33" s="379">
        <v>2180</v>
      </c>
      <c r="C33" s="366">
        <f t="shared" si="0"/>
        <v>4.6772082644982726E-2</v>
      </c>
      <c r="D33" s="376">
        <f t="shared" si="1"/>
        <v>7</v>
      </c>
    </row>
    <row r="34" spans="1:8" x14ac:dyDescent="0.2">
      <c r="A34" s="376" t="s">
        <v>8</v>
      </c>
      <c r="B34" s="379">
        <v>2200</v>
      </c>
      <c r="C34" s="366">
        <f t="shared" si="0"/>
        <v>4.720118432062477E-2</v>
      </c>
      <c r="D34" s="376">
        <f t="shared" si="1"/>
        <v>6</v>
      </c>
    </row>
    <row r="35" spans="1:8" x14ac:dyDescent="0.2">
      <c r="A35" s="376" t="s">
        <v>10</v>
      </c>
      <c r="B35" s="379">
        <v>2653</v>
      </c>
      <c r="C35" s="366">
        <f t="shared" si="0"/>
        <v>5.6920337273917057E-2</v>
      </c>
      <c r="D35" s="376">
        <f t="shared" si="1"/>
        <v>5</v>
      </c>
    </row>
    <row r="36" spans="1:8" x14ac:dyDescent="0.2">
      <c r="A36" s="376" t="s">
        <v>13</v>
      </c>
      <c r="B36" s="379">
        <v>3656</v>
      </c>
      <c r="C36" s="366">
        <f t="shared" si="0"/>
        <v>7.8439786307365533E-2</v>
      </c>
      <c r="D36" s="376">
        <f t="shared" si="1"/>
        <v>4</v>
      </c>
    </row>
    <row r="37" spans="1:8" x14ac:dyDescent="0.2">
      <c r="A37" s="377" t="s">
        <v>14</v>
      </c>
      <c r="B37" s="380">
        <v>3923</v>
      </c>
      <c r="C37" s="366">
        <f t="shared" si="0"/>
        <v>8.4168293677186812E-2</v>
      </c>
      <c r="D37" s="376">
        <f t="shared" si="1"/>
        <v>3</v>
      </c>
    </row>
    <row r="38" spans="1:8" x14ac:dyDescent="0.2">
      <c r="A38" s="377" t="s">
        <v>17</v>
      </c>
      <c r="B38" s="380">
        <v>5374</v>
      </c>
      <c r="C38" s="366">
        <f t="shared" si="0"/>
        <v>0.11529962024501705</v>
      </c>
      <c r="D38" s="376">
        <f t="shared" si="1"/>
        <v>2</v>
      </c>
    </row>
    <row r="39" spans="1:8" x14ac:dyDescent="0.2">
      <c r="A39" s="113" t="s">
        <v>0</v>
      </c>
      <c r="B39" s="118">
        <v>9818</v>
      </c>
      <c r="C39" s="114">
        <f t="shared" si="0"/>
        <v>0.21064601257267909</v>
      </c>
      <c r="D39" s="113">
        <f t="shared" si="1"/>
        <v>1</v>
      </c>
    </row>
    <row r="40" spans="1:8" x14ac:dyDescent="0.2">
      <c r="A40" s="115" t="s">
        <v>457</v>
      </c>
      <c r="B40" s="116">
        <f>SUM(B9:B39)</f>
        <v>46609</v>
      </c>
      <c r="C40" s="117">
        <f>SUM(C9:C39)</f>
        <v>1</v>
      </c>
      <c r="D40" s="115"/>
    </row>
    <row r="42" spans="1:8" x14ac:dyDescent="0.2">
      <c r="A42" s="170" t="s">
        <v>448</v>
      </c>
    </row>
    <row r="43" spans="1:8" ht="33" customHeight="1" x14ac:dyDescent="0.2">
      <c r="A43" s="185" t="s">
        <v>458</v>
      </c>
      <c r="B43" s="185"/>
      <c r="C43" s="185"/>
      <c r="D43" s="185"/>
      <c r="E43" s="185"/>
      <c r="F43" s="185"/>
      <c r="G43" s="185"/>
      <c r="H43" s="185"/>
    </row>
    <row r="44" spans="1:8" x14ac:dyDescent="0.2">
      <c r="A44" s="372" t="s">
        <v>1260</v>
      </c>
    </row>
  </sheetData>
  <mergeCells count="2">
    <mergeCell ref="A43:H43"/>
    <mergeCell ref="H1:I1"/>
  </mergeCells>
  <hyperlinks>
    <hyperlink ref="H1:I1" location="Index!A1" display="Regresar al Índice" xr:uid="{C14D6325-9610-45FF-A135-CBCB94AE8E4B}"/>
  </hyperlinks>
  <pageMargins left="0.7" right="0.7" top="0.75" bottom="0.75" header="0.3" footer="0.3"/>
  <pageSetup paperSize="9" orientation="portrait" horizontalDpi="300"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7ECEC-6B4E-41E6-87EA-2A7347E49C7C}">
  <sheetPr codeName="Hoja160"/>
  <dimension ref="A1:I45"/>
  <sheetViews>
    <sheetView workbookViewId="0">
      <selection activeCell="A9" sqref="A9"/>
    </sheetView>
  </sheetViews>
  <sheetFormatPr baseColWidth="10" defaultColWidth="11.42578125" defaultRowHeight="12.75" x14ac:dyDescent="0.2"/>
  <cols>
    <col min="1" max="1" width="25" style="170" customWidth="1"/>
    <col min="2" max="16384" width="11.42578125" style="170"/>
  </cols>
  <sheetData>
    <row r="1" spans="1:9" ht="15" x14ac:dyDescent="0.25">
      <c r="A1" t="s">
        <v>1434</v>
      </c>
      <c r="H1" s="568" t="s">
        <v>39</v>
      </c>
      <c r="I1" s="568"/>
    </row>
    <row r="2" spans="1:9" x14ac:dyDescent="0.2">
      <c r="A2" s="97" t="s">
        <v>448</v>
      </c>
    </row>
    <row r="5" spans="1:9" x14ac:dyDescent="0.2">
      <c r="A5" s="99" t="s">
        <v>459</v>
      </c>
      <c r="E5" s="100" t="s">
        <v>1261</v>
      </c>
    </row>
    <row r="6" spans="1:9" x14ac:dyDescent="0.2">
      <c r="A6" s="99" t="s">
        <v>453</v>
      </c>
    </row>
    <row r="7" spans="1:9" x14ac:dyDescent="0.2">
      <c r="A7" s="109" t="s">
        <v>1258</v>
      </c>
      <c r="C7" s="170" t="s">
        <v>34</v>
      </c>
    </row>
    <row r="9" spans="1:9" ht="38.25" x14ac:dyDescent="0.2">
      <c r="A9" s="111" t="s">
        <v>454</v>
      </c>
      <c r="B9" s="112" t="s">
        <v>455</v>
      </c>
      <c r="C9" s="112" t="s">
        <v>456</v>
      </c>
      <c r="D9" s="112" t="s">
        <v>1259</v>
      </c>
    </row>
    <row r="10" spans="1:9" x14ac:dyDescent="0.2">
      <c r="A10" s="376" t="s">
        <v>4</v>
      </c>
      <c r="B10" s="379">
        <v>14</v>
      </c>
      <c r="C10" s="366">
        <f t="shared" ref="C10:C40" si="0">B10/B$41</f>
        <v>4.7727815088807827E-4</v>
      </c>
      <c r="D10" s="376">
        <f t="shared" ref="D10:D40" si="1">RANK(B10,B$10:B$40)</f>
        <v>30</v>
      </c>
    </row>
    <row r="11" spans="1:9" x14ac:dyDescent="0.2">
      <c r="A11" s="376" t="s">
        <v>5</v>
      </c>
      <c r="B11" s="379">
        <v>14</v>
      </c>
      <c r="C11" s="366">
        <f t="shared" si="0"/>
        <v>4.7727815088807827E-4</v>
      </c>
      <c r="D11" s="376">
        <f t="shared" si="1"/>
        <v>30</v>
      </c>
    </row>
    <row r="12" spans="1:9" x14ac:dyDescent="0.2">
      <c r="A12" s="376" t="s">
        <v>20</v>
      </c>
      <c r="B12" s="379">
        <v>26</v>
      </c>
      <c r="C12" s="366">
        <f t="shared" si="0"/>
        <v>8.863737087921454E-4</v>
      </c>
      <c r="D12" s="376">
        <f t="shared" si="1"/>
        <v>29</v>
      </c>
    </row>
    <row r="13" spans="1:9" x14ac:dyDescent="0.2">
      <c r="A13" s="376" t="s">
        <v>12</v>
      </c>
      <c r="B13" s="379">
        <v>28</v>
      </c>
      <c r="C13" s="366">
        <f t="shared" si="0"/>
        <v>9.5455630177615654E-4</v>
      </c>
      <c r="D13" s="376">
        <f t="shared" si="1"/>
        <v>28</v>
      </c>
    </row>
    <row r="14" spans="1:9" x14ac:dyDescent="0.2">
      <c r="A14" s="376" t="s">
        <v>28</v>
      </c>
      <c r="B14" s="379">
        <v>38</v>
      </c>
      <c r="C14" s="366">
        <f t="shared" si="0"/>
        <v>1.2954692666962125E-3</v>
      </c>
      <c r="D14" s="376">
        <f t="shared" si="1"/>
        <v>27</v>
      </c>
    </row>
    <row r="15" spans="1:9" x14ac:dyDescent="0.2">
      <c r="A15" s="376" t="s">
        <v>7</v>
      </c>
      <c r="B15" s="379">
        <v>65</v>
      </c>
      <c r="C15" s="366">
        <f t="shared" si="0"/>
        <v>2.2159342719803633E-3</v>
      </c>
      <c r="D15" s="376">
        <f t="shared" si="1"/>
        <v>26</v>
      </c>
    </row>
    <row r="16" spans="1:9" x14ac:dyDescent="0.2">
      <c r="A16" s="376" t="s">
        <v>29</v>
      </c>
      <c r="B16" s="379">
        <v>75</v>
      </c>
      <c r="C16" s="366">
        <f t="shared" si="0"/>
        <v>2.5568472369004195E-3</v>
      </c>
      <c r="D16" s="376">
        <f t="shared" si="1"/>
        <v>25</v>
      </c>
    </row>
    <row r="17" spans="1:4" x14ac:dyDescent="0.2">
      <c r="A17" s="376" t="s">
        <v>8</v>
      </c>
      <c r="B17" s="379">
        <v>129</v>
      </c>
      <c r="C17" s="366">
        <f t="shared" si="0"/>
        <v>4.3977772474687211E-3</v>
      </c>
      <c r="D17" s="376">
        <f t="shared" si="1"/>
        <v>24</v>
      </c>
    </row>
    <row r="18" spans="1:4" x14ac:dyDescent="0.2">
      <c r="A18" s="376" t="s">
        <v>21</v>
      </c>
      <c r="B18" s="379">
        <v>199</v>
      </c>
      <c r="C18" s="366">
        <f t="shared" si="0"/>
        <v>6.7841680019091128E-3</v>
      </c>
      <c r="D18" s="376">
        <f t="shared" si="1"/>
        <v>23</v>
      </c>
    </row>
    <row r="19" spans="1:4" x14ac:dyDescent="0.2">
      <c r="A19" s="376" t="s">
        <v>26</v>
      </c>
      <c r="B19" s="379">
        <v>206</v>
      </c>
      <c r="C19" s="366">
        <f t="shared" si="0"/>
        <v>7.0228070773531515E-3</v>
      </c>
      <c r="D19" s="376">
        <f t="shared" si="1"/>
        <v>22</v>
      </c>
    </row>
    <row r="20" spans="1:4" x14ac:dyDescent="0.2">
      <c r="A20" s="376" t="s">
        <v>30</v>
      </c>
      <c r="B20" s="379">
        <v>246</v>
      </c>
      <c r="C20" s="366">
        <f t="shared" si="0"/>
        <v>8.3864589370333757E-3</v>
      </c>
      <c r="D20" s="376">
        <f t="shared" si="1"/>
        <v>21</v>
      </c>
    </row>
    <row r="21" spans="1:4" x14ac:dyDescent="0.2">
      <c r="A21" s="376" t="s">
        <v>6</v>
      </c>
      <c r="B21" s="379">
        <v>249</v>
      </c>
      <c r="C21" s="366">
        <f t="shared" si="0"/>
        <v>8.4887328265093927E-3</v>
      </c>
      <c r="D21" s="376">
        <f t="shared" si="1"/>
        <v>20</v>
      </c>
    </row>
    <row r="22" spans="1:4" x14ac:dyDescent="0.2">
      <c r="A22" s="377" t="s">
        <v>10</v>
      </c>
      <c r="B22" s="380">
        <v>340</v>
      </c>
      <c r="C22" s="366">
        <f t="shared" si="0"/>
        <v>1.1591040807281901E-2</v>
      </c>
      <c r="D22" s="376">
        <f t="shared" si="1"/>
        <v>19</v>
      </c>
    </row>
    <row r="23" spans="1:4" x14ac:dyDescent="0.2">
      <c r="A23" s="376" t="s">
        <v>27</v>
      </c>
      <c r="B23" s="379">
        <v>342</v>
      </c>
      <c r="C23" s="366">
        <f t="shared" si="0"/>
        <v>1.1659223400265912E-2</v>
      </c>
      <c r="D23" s="376">
        <f t="shared" si="1"/>
        <v>18</v>
      </c>
    </row>
    <row r="24" spans="1:4" x14ac:dyDescent="0.2">
      <c r="A24" s="376" t="s">
        <v>19</v>
      </c>
      <c r="B24" s="379">
        <v>345</v>
      </c>
      <c r="C24" s="366">
        <f t="shared" si="0"/>
        <v>1.1761497289741929E-2</v>
      </c>
      <c r="D24" s="376">
        <f t="shared" si="1"/>
        <v>17</v>
      </c>
    </row>
    <row r="25" spans="1:4" x14ac:dyDescent="0.2">
      <c r="A25" s="376" t="s">
        <v>24</v>
      </c>
      <c r="B25" s="379">
        <v>400</v>
      </c>
      <c r="C25" s="366">
        <f t="shared" si="0"/>
        <v>1.3636518596802236E-2</v>
      </c>
      <c r="D25" s="376">
        <f t="shared" si="1"/>
        <v>16</v>
      </c>
    </row>
    <row r="26" spans="1:4" x14ac:dyDescent="0.2">
      <c r="A26" s="377" t="s">
        <v>33</v>
      </c>
      <c r="B26" s="380">
        <v>411</v>
      </c>
      <c r="C26" s="366">
        <f t="shared" si="0"/>
        <v>1.4011522858214298E-2</v>
      </c>
      <c r="D26" s="376">
        <f t="shared" si="1"/>
        <v>15</v>
      </c>
    </row>
    <row r="27" spans="1:4" x14ac:dyDescent="0.2">
      <c r="A27" s="376" t="s">
        <v>11</v>
      </c>
      <c r="B27" s="379">
        <v>441</v>
      </c>
      <c r="C27" s="366">
        <f t="shared" si="0"/>
        <v>1.5034261752974466E-2</v>
      </c>
      <c r="D27" s="376">
        <f t="shared" si="1"/>
        <v>14</v>
      </c>
    </row>
    <row r="28" spans="1:4" x14ac:dyDescent="0.2">
      <c r="A28" s="376" t="s">
        <v>25</v>
      </c>
      <c r="B28" s="379">
        <v>601</v>
      </c>
      <c r="C28" s="366">
        <f t="shared" si="0"/>
        <v>2.0488869191695361E-2</v>
      </c>
      <c r="D28" s="376">
        <f t="shared" si="1"/>
        <v>13</v>
      </c>
    </row>
    <row r="29" spans="1:4" x14ac:dyDescent="0.2">
      <c r="A29" s="376" t="s">
        <v>16</v>
      </c>
      <c r="B29" s="379">
        <v>978</v>
      </c>
      <c r="C29" s="366">
        <f t="shared" si="0"/>
        <v>3.3341287969181468E-2</v>
      </c>
      <c r="D29" s="376">
        <f t="shared" si="1"/>
        <v>12</v>
      </c>
    </row>
    <row r="30" spans="1:4" x14ac:dyDescent="0.2">
      <c r="A30" s="376" t="s">
        <v>3</v>
      </c>
      <c r="B30" s="379">
        <v>982</v>
      </c>
      <c r="C30" s="366">
        <f t="shared" si="0"/>
        <v>3.3477653155149494E-2</v>
      </c>
      <c r="D30" s="376">
        <f t="shared" si="1"/>
        <v>11</v>
      </c>
    </row>
    <row r="31" spans="1:4" x14ac:dyDescent="0.2">
      <c r="A31" s="376" t="s">
        <v>15</v>
      </c>
      <c r="B31" s="379">
        <v>1020</v>
      </c>
      <c r="C31" s="366">
        <f t="shared" si="0"/>
        <v>3.4773122421845701E-2</v>
      </c>
      <c r="D31" s="376">
        <f t="shared" si="1"/>
        <v>10</v>
      </c>
    </row>
    <row r="32" spans="1:4" x14ac:dyDescent="0.2">
      <c r="A32" s="376" t="s">
        <v>18</v>
      </c>
      <c r="B32" s="379">
        <v>1081</v>
      </c>
      <c r="C32" s="366">
        <f t="shared" si="0"/>
        <v>3.6852691507858047E-2</v>
      </c>
      <c r="D32" s="376">
        <f t="shared" si="1"/>
        <v>9</v>
      </c>
    </row>
    <row r="33" spans="1:8" x14ac:dyDescent="0.2">
      <c r="A33" s="376" t="s">
        <v>23</v>
      </c>
      <c r="B33" s="379">
        <v>1318</v>
      </c>
      <c r="C33" s="366">
        <f t="shared" si="0"/>
        <v>4.4932328776463366E-2</v>
      </c>
      <c r="D33" s="376">
        <f t="shared" si="1"/>
        <v>8</v>
      </c>
    </row>
    <row r="34" spans="1:8" x14ac:dyDescent="0.2">
      <c r="A34" s="377" t="s">
        <v>31</v>
      </c>
      <c r="B34" s="380">
        <v>1488</v>
      </c>
      <c r="C34" s="366">
        <f t="shared" si="0"/>
        <v>5.0727849180104319E-2</v>
      </c>
      <c r="D34" s="376">
        <f t="shared" si="1"/>
        <v>7</v>
      </c>
    </row>
    <row r="35" spans="1:8" x14ac:dyDescent="0.2">
      <c r="A35" s="376" t="s">
        <v>17</v>
      </c>
      <c r="B35" s="379">
        <v>1903</v>
      </c>
      <c r="C35" s="366">
        <f t="shared" si="0"/>
        <v>6.4875737224286634E-2</v>
      </c>
      <c r="D35" s="376">
        <f t="shared" si="1"/>
        <v>6</v>
      </c>
    </row>
    <row r="36" spans="1:8" x14ac:dyDescent="0.2">
      <c r="A36" s="376" t="s">
        <v>22</v>
      </c>
      <c r="B36" s="379">
        <v>2154</v>
      </c>
      <c r="C36" s="366">
        <f t="shared" si="0"/>
        <v>7.3432652643780044E-2</v>
      </c>
      <c r="D36" s="376">
        <f t="shared" si="1"/>
        <v>5</v>
      </c>
    </row>
    <row r="37" spans="1:8" x14ac:dyDescent="0.2">
      <c r="A37" s="376" t="s">
        <v>14</v>
      </c>
      <c r="B37" s="379">
        <v>2378</v>
      </c>
      <c r="C37" s="366">
        <f t="shared" si="0"/>
        <v>8.1069103057989297E-2</v>
      </c>
      <c r="D37" s="376">
        <f t="shared" si="1"/>
        <v>4</v>
      </c>
    </row>
    <row r="38" spans="1:8" x14ac:dyDescent="0.2">
      <c r="A38" s="376" t="s">
        <v>32</v>
      </c>
      <c r="B38" s="379">
        <v>2554</v>
      </c>
      <c r="C38" s="366">
        <f t="shared" si="0"/>
        <v>8.7069171240582277E-2</v>
      </c>
      <c r="D38" s="376">
        <f t="shared" si="1"/>
        <v>3</v>
      </c>
    </row>
    <row r="39" spans="1:8" x14ac:dyDescent="0.2">
      <c r="A39" s="377" t="s">
        <v>13</v>
      </c>
      <c r="B39" s="380">
        <v>4353</v>
      </c>
      <c r="C39" s="378">
        <f t="shared" si="0"/>
        <v>0.14839941362970033</v>
      </c>
      <c r="D39" s="377">
        <f t="shared" si="1"/>
        <v>2</v>
      </c>
    </row>
    <row r="40" spans="1:8" x14ac:dyDescent="0.2">
      <c r="A40" s="113" t="s">
        <v>0</v>
      </c>
      <c r="B40" s="118">
        <v>4955</v>
      </c>
      <c r="C40" s="114">
        <f t="shared" si="0"/>
        <v>0.16892237411788771</v>
      </c>
      <c r="D40" s="113">
        <f t="shared" si="1"/>
        <v>1</v>
      </c>
    </row>
    <row r="41" spans="1:8" x14ac:dyDescent="0.2">
      <c r="A41" s="115" t="s">
        <v>457</v>
      </c>
      <c r="B41" s="116">
        <f>SUM(B10:B40)</f>
        <v>29333</v>
      </c>
      <c r="C41" s="117">
        <f>SUM(C10:C40)</f>
        <v>1</v>
      </c>
      <c r="D41" s="115"/>
    </row>
    <row r="43" spans="1:8" x14ac:dyDescent="0.2">
      <c r="A43" s="170" t="s">
        <v>448</v>
      </c>
    </row>
    <row r="44" spans="1:8" x14ac:dyDescent="0.2">
      <c r="A44" s="185" t="s">
        <v>458</v>
      </c>
      <c r="B44" s="185"/>
      <c r="C44" s="185"/>
      <c r="D44" s="185"/>
      <c r="E44" s="185"/>
      <c r="F44" s="185"/>
      <c r="G44" s="185"/>
      <c r="H44" s="185"/>
    </row>
    <row r="45" spans="1:8" x14ac:dyDescent="0.2">
      <c r="A45" s="372" t="s">
        <v>1260</v>
      </c>
    </row>
  </sheetData>
  <mergeCells count="2">
    <mergeCell ref="A44:H44"/>
    <mergeCell ref="H1:I1"/>
  </mergeCells>
  <hyperlinks>
    <hyperlink ref="H1:I1" location="Index!A1" display="Regresar al Índice" xr:uid="{2F32C9FC-F49E-41AF-9A40-9F334B253FE3}"/>
  </hyperlinks>
  <pageMargins left="0.7" right="0.7" top="0.75" bottom="0.75" header="0.3" footer="0.3"/>
  <pageSetup orientation="portrait" horizontalDpi="4294967295" verticalDpi="4294967295"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7FF58-4069-4FBC-A4E8-8A4F5B8895A9}">
  <sheetPr codeName="Hoja161"/>
  <dimension ref="A1:I45"/>
  <sheetViews>
    <sheetView workbookViewId="0">
      <selection activeCell="A9" sqref="A9"/>
    </sheetView>
  </sheetViews>
  <sheetFormatPr baseColWidth="10" defaultColWidth="11.42578125" defaultRowHeight="12.75" x14ac:dyDescent="0.2"/>
  <cols>
    <col min="1" max="1" width="25" style="170" customWidth="1"/>
    <col min="2" max="16384" width="11.42578125" style="170"/>
  </cols>
  <sheetData>
    <row r="1" spans="1:9" ht="15" x14ac:dyDescent="0.25">
      <c r="A1" t="s">
        <v>1435</v>
      </c>
      <c r="H1" s="568" t="s">
        <v>39</v>
      </c>
      <c r="I1" s="568"/>
    </row>
    <row r="2" spans="1:9" x14ac:dyDescent="0.2">
      <c r="A2" s="97" t="s">
        <v>448</v>
      </c>
    </row>
    <row r="5" spans="1:9" x14ac:dyDescent="0.2">
      <c r="A5" s="99" t="s">
        <v>460</v>
      </c>
      <c r="F5" s="100" t="s">
        <v>1262</v>
      </c>
    </row>
    <row r="6" spans="1:9" x14ac:dyDescent="0.2">
      <c r="A6" s="99" t="s">
        <v>453</v>
      </c>
    </row>
    <row r="7" spans="1:9" x14ac:dyDescent="0.2">
      <c r="A7" s="109" t="s">
        <v>1258</v>
      </c>
    </row>
    <row r="9" spans="1:9" ht="38.25" x14ac:dyDescent="0.2">
      <c r="A9" s="111" t="s">
        <v>454</v>
      </c>
      <c r="B9" s="112" t="s">
        <v>455</v>
      </c>
      <c r="C9" s="112" t="s">
        <v>456</v>
      </c>
      <c r="D9" s="112" t="s">
        <v>1259</v>
      </c>
    </row>
    <row r="10" spans="1:9" x14ac:dyDescent="0.2">
      <c r="A10" s="377" t="s">
        <v>4</v>
      </c>
      <c r="B10" s="377">
        <v>0</v>
      </c>
      <c r="C10" s="366">
        <f t="shared" ref="C10:C40" si="0">B10/B$41</f>
        <v>0</v>
      </c>
      <c r="D10" s="376">
        <f t="shared" ref="D10:D40" si="1">RANK(B10,B$10:B$40)</f>
        <v>19</v>
      </c>
    </row>
    <row r="11" spans="1:9" x14ac:dyDescent="0.2">
      <c r="A11" s="376" t="s">
        <v>5</v>
      </c>
      <c r="B11" s="376">
        <v>0</v>
      </c>
      <c r="C11" s="366">
        <f t="shared" si="0"/>
        <v>0</v>
      </c>
      <c r="D11" s="376">
        <f t="shared" si="1"/>
        <v>19</v>
      </c>
    </row>
    <row r="12" spans="1:9" x14ac:dyDescent="0.2">
      <c r="A12" s="377" t="s">
        <v>6</v>
      </c>
      <c r="B12" s="377">
        <v>0</v>
      </c>
      <c r="C12" s="366">
        <f t="shared" si="0"/>
        <v>0</v>
      </c>
      <c r="D12" s="376">
        <f t="shared" si="1"/>
        <v>19</v>
      </c>
    </row>
    <row r="13" spans="1:9" x14ac:dyDescent="0.2">
      <c r="A13" s="377" t="s">
        <v>7</v>
      </c>
      <c r="B13" s="377">
        <v>0</v>
      </c>
      <c r="C13" s="366">
        <f t="shared" si="0"/>
        <v>0</v>
      </c>
      <c r="D13" s="376">
        <f t="shared" si="1"/>
        <v>19</v>
      </c>
    </row>
    <row r="14" spans="1:9" x14ac:dyDescent="0.2">
      <c r="A14" s="377" t="s">
        <v>12</v>
      </c>
      <c r="B14" s="377">
        <v>0</v>
      </c>
      <c r="C14" s="366">
        <f t="shared" si="0"/>
        <v>0</v>
      </c>
      <c r="D14" s="376">
        <f t="shared" si="1"/>
        <v>19</v>
      </c>
    </row>
    <row r="15" spans="1:9" x14ac:dyDescent="0.2">
      <c r="A15" s="377" t="s">
        <v>15</v>
      </c>
      <c r="B15" s="377">
        <v>0</v>
      </c>
      <c r="C15" s="366">
        <f t="shared" si="0"/>
        <v>0</v>
      </c>
      <c r="D15" s="376">
        <f t="shared" si="1"/>
        <v>19</v>
      </c>
    </row>
    <row r="16" spans="1:9" x14ac:dyDescent="0.2">
      <c r="A16" s="377" t="s">
        <v>18</v>
      </c>
      <c r="B16" s="377">
        <v>0</v>
      </c>
      <c r="C16" s="366">
        <f t="shared" si="0"/>
        <v>0</v>
      </c>
      <c r="D16" s="376">
        <f t="shared" si="1"/>
        <v>19</v>
      </c>
    </row>
    <row r="17" spans="1:4" x14ac:dyDescent="0.2">
      <c r="A17" s="376" t="s">
        <v>19</v>
      </c>
      <c r="B17" s="376">
        <v>0</v>
      </c>
      <c r="C17" s="366">
        <f t="shared" si="0"/>
        <v>0</v>
      </c>
      <c r="D17" s="376">
        <f t="shared" si="1"/>
        <v>19</v>
      </c>
    </row>
    <row r="18" spans="1:4" x14ac:dyDescent="0.2">
      <c r="A18" s="376" t="s">
        <v>20</v>
      </c>
      <c r="B18" s="376">
        <v>0</v>
      </c>
      <c r="C18" s="366">
        <f t="shared" si="0"/>
        <v>0</v>
      </c>
      <c r="D18" s="376">
        <f t="shared" si="1"/>
        <v>19</v>
      </c>
    </row>
    <row r="19" spans="1:4" x14ac:dyDescent="0.2">
      <c r="A19" s="376" t="s">
        <v>27</v>
      </c>
      <c r="B19" s="376">
        <v>0</v>
      </c>
      <c r="C19" s="366">
        <f t="shared" si="0"/>
        <v>0</v>
      </c>
      <c r="D19" s="376">
        <f t="shared" si="1"/>
        <v>19</v>
      </c>
    </row>
    <row r="20" spans="1:4" x14ac:dyDescent="0.2">
      <c r="A20" s="377" t="s">
        <v>28</v>
      </c>
      <c r="B20" s="377">
        <v>0</v>
      </c>
      <c r="C20" s="366">
        <f t="shared" si="0"/>
        <v>0</v>
      </c>
      <c r="D20" s="376">
        <f t="shared" si="1"/>
        <v>19</v>
      </c>
    </row>
    <row r="21" spans="1:4" x14ac:dyDescent="0.2">
      <c r="A21" s="377" t="s">
        <v>30</v>
      </c>
      <c r="B21" s="377">
        <v>0</v>
      </c>
      <c r="C21" s="366">
        <f t="shared" si="0"/>
        <v>0</v>
      </c>
      <c r="D21" s="376">
        <f t="shared" si="1"/>
        <v>19</v>
      </c>
    </row>
    <row r="22" spans="1:4" x14ac:dyDescent="0.2">
      <c r="A22" s="377" t="s">
        <v>31</v>
      </c>
      <c r="B22" s="377">
        <v>0</v>
      </c>
      <c r="C22" s="366">
        <f t="shared" si="0"/>
        <v>0</v>
      </c>
      <c r="D22" s="376">
        <f t="shared" si="1"/>
        <v>19</v>
      </c>
    </row>
    <row r="23" spans="1:4" x14ac:dyDescent="0.2">
      <c r="A23" s="376" t="s">
        <v>10</v>
      </c>
      <c r="B23" s="376">
        <v>1</v>
      </c>
      <c r="C23" s="366">
        <f t="shared" si="0"/>
        <v>4.8543689320388345E-3</v>
      </c>
      <c r="D23" s="376">
        <f t="shared" si="1"/>
        <v>16</v>
      </c>
    </row>
    <row r="24" spans="1:4" x14ac:dyDescent="0.2">
      <c r="A24" s="376" t="s">
        <v>8</v>
      </c>
      <c r="B24" s="376">
        <v>1</v>
      </c>
      <c r="C24" s="366">
        <f t="shared" si="0"/>
        <v>4.8543689320388345E-3</v>
      </c>
      <c r="D24" s="376">
        <f t="shared" si="1"/>
        <v>16</v>
      </c>
    </row>
    <row r="25" spans="1:4" x14ac:dyDescent="0.2">
      <c r="A25" s="377" t="s">
        <v>29</v>
      </c>
      <c r="B25" s="377">
        <v>1</v>
      </c>
      <c r="C25" s="366">
        <f t="shared" si="0"/>
        <v>4.8543689320388345E-3</v>
      </c>
      <c r="D25" s="376">
        <f t="shared" si="1"/>
        <v>16</v>
      </c>
    </row>
    <row r="26" spans="1:4" x14ac:dyDescent="0.2">
      <c r="A26" s="376" t="s">
        <v>11</v>
      </c>
      <c r="B26" s="376">
        <v>2</v>
      </c>
      <c r="C26" s="366">
        <f t="shared" si="0"/>
        <v>9.7087378640776691E-3</v>
      </c>
      <c r="D26" s="376">
        <f t="shared" si="1"/>
        <v>12</v>
      </c>
    </row>
    <row r="27" spans="1:4" x14ac:dyDescent="0.2">
      <c r="A27" s="376" t="s">
        <v>21</v>
      </c>
      <c r="B27" s="376">
        <v>2</v>
      </c>
      <c r="C27" s="366">
        <f t="shared" si="0"/>
        <v>9.7087378640776691E-3</v>
      </c>
      <c r="D27" s="376">
        <f t="shared" si="1"/>
        <v>12</v>
      </c>
    </row>
    <row r="28" spans="1:4" x14ac:dyDescent="0.2">
      <c r="A28" s="376" t="s">
        <v>22</v>
      </c>
      <c r="B28" s="376">
        <v>2</v>
      </c>
      <c r="C28" s="366">
        <f t="shared" si="0"/>
        <v>9.7087378640776691E-3</v>
      </c>
      <c r="D28" s="376">
        <f t="shared" si="1"/>
        <v>12</v>
      </c>
    </row>
    <row r="29" spans="1:4" x14ac:dyDescent="0.2">
      <c r="A29" s="377" t="s">
        <v>24</v>
      </c>
      <c r="B29" s="377">
        <v>2</v>
      </c>
      <c r="C29" s="366">
        <f t="shared" si="0"/>
        <v>9.7087378640776691E-3</v>
      </c>
      <c r="D29" s="376">
        <f t="shared" si="1"/>
        <v>12</v>
      </c>
    </row>
    <row r="30" spans="1:4" x14ac:dyDescent="0.2">
      <c r="A30" s="376" t="s">
        <v>16</v>
      </c>
      <c r="B30" s="376">
        <v>3</v>
      </c>
      <c r="C30" s="366">
        <f t="shared" si="0"/>
        <v>1.4563106796116505E-2</v>
      </c>
      <c r="D30" s="376">
        <f t="shared" si="1"/>
        <v>9</v>
      </c>
    </row>
    <row r="31" spans="1:4" x14ac:dyDescent="0.2">
      <c r="A31" s="376" t="s">
        <v>25</v>
      </c>
      <c r="B31" s="376">
        <v>3</v>
      </c>
      <c r="C31" s="366">
        <f t="shared" si="0"/>
        <v>1.4563106796116505E-2</v>
      </c>
      <c r="D31" s="376">
        <f t="shared" si="1"/>
        <v>9</v>
      </c>
    </row>
    <row r="32" spans="1:4" x14ac:dyDescent="0.2">
      <c r="A32" s="376" t="s">
        <v>32</v>
      </c>
      <c r="B32" s="376">
        <v>3</v>
      </c>
      <c r="C32" s="366">
        <f t="shared" si="0"/>
        <v>1.4563106796116505E-2</v>
      </c>
      <c r="D32" s="376">
        <f t="shared" si="1"/>
        <v>9</v>
      </c>
    </row>
    <row r="33" spans="1:8" x14ac:dyDescent="0.2">
      <c r="A33" s="377" t="s">
        <v>17</v>
      </c>
      <c r="B33" s="377">
        <v>7</v>
      </c>
      <c r="C33" s="366">
        <f t="shared" si="0"/>
        <v>3.3980582524271843E-2</v>
      </c>
      <c r="D33" s="376">
        <f t="shared" si="1"/>
        <v>7</v>
      </c>
    </row>
    <row r="34" spans="1:8" x14ac:dyDescent="0.2">
      <c r="A34" s="376" t="s">
        <v>26</v>
      </c>
      <c r="B34" s="376">
        <v>7</v>
      </c>
      <c r="C34" s="366">
        <f t="shared" si="0"/>
        <v>3.3980582524271843E-2</v>
      </c>
      <c r="D34" s="376">
        <f t="shared" si="1"/>
        <v>7</v>
      </c>
    </row>
    <row r="35" spans="1:8" x14ac:dyDescent="0.2">
      <c r="A35" s="377" t="s">
        <v>33</v>
      </c>
      <c r="B35" s="377">
        <v>11</v>
      </c>
      <c r="C35" s="366">
        <f t="shared" si="0"/>
        <v>5.3398058252427182E-2</v>
      </c>
      <c r="D35" s="376">
        <f t="shared" si="1"/>
        <v>6</v>
      </c>
    </row>
    <row r="36" spans="1:8" x14ac:dyDescent="0.2">
      <c r="A36" s="377" t="s">
        <v>14</v>
      </c>
      <c r="B36" s="377">
        <v>13</v>
      </c>
      <c r="C36" s="378">
        <f t="shared" si="0"/>
        <v>6.3106796116504854E-2</v>
      </c>
      <c r="D36" s="377">
        <f t="shared" si="1"/>
        <v>5</v>
      </c>
    </row>
    <row r="37" spans="1:8" x14ac:dyDescent="0.2">
      <c r="A37" s="376" t="s">
        <v>23</v>
      </c>
      <c r="B37" s="376">
        <v>14</v>
      </c>
      <c r="C37" s="366">
        <f t="shared" si="0"/>
        <v>6.7961165048543687E-2</v>
      </c>
      <c r="D37" s="376">
        <f t="shared" si="1"/>
        <v>4</v>
      </c>
    </row>
    <row r="38" spans="1:8" x14ac:dyDescent="0.2">
      <c r="A38" s="113" t="s">
        <v>0</v>
      </c>
      <c r="B38" s="113">
        <v>23</v>
      </c>
      <c r="C38" s="114">
        <f t="shared" si="0"/>
        <v>0.11165048543689321</v>
      </c>
      <c r="D38" s="113">
        <f t="shared" si="1"/>
        <v>3</v>
      </c>
    </row>
    <row r="39" spans="1:8" x14ac:dyDescent="0.2">
      <c r="A39" s="376" t="s">
        <v>13</v>
      </c>
      <c r="B39" s="376">
        <v>47</v>
      </c>
      <c r="C39" s="366">
        <f t="shared" si="0"/>
        <v>0.22815533980582525</v>
      </c>
      <c r="D39" s="376">
        <f t="shared" si="1"/>
        <v>2</v>
      </c>
    </row>
    <row r="40" spans="1:8" x14ac:dyDescent="0.2">
      <c r="A40" s="376" t="s">
        <v>3</v>
      </c>
      <c r="B40" s="376">
        <v>64</v>
      </c>
      <c r="C40" s="366">
        <f t="shared" si="0"/>
        <v>0.31067961165048541</v>
      </c>
      <c r="D40" s="376">
        <f t="shared" si="1"/>
        <v>1</v>
      </c>
    </row>
    <row r="41" spans="1:8" x14ac:dyDescent="0.2">
      <c r="A41" s="115" t="s">
        <v>457</v>
      </c>
      <c r="B41" s="116">
        <f>SUM(B10:B40)</f>
        <v>206</v>
      </c>
      <c r="C41" s="117">
        <f>SUM(C10:C40)</f>
        <v>0.99999999999999989</v>
      </c>
      <c r="D41" s="115"/>
    </row>
    <row r="43" spans="1:8" x14ac:dyDescent="0.2">
      <c r="A43" s="170" t="s">
        <v>448</v>
      </c>
    </row>
    <row r="44" spans="1:8" x14ac:dyDescent="0.2">
      <c r="A44" s="185" t="s">
        <v>458</v>
      </c>
      <c r="B44" s="185"/>
      <c r="C44" s="185"/>
      <c r="D44" s="185"/>
      <c r="E44" s="185"/>
      <c r="F44" s="185"/>
      <c r="G44" s="185"/>
      <c r="H44" s="185"/>
    </row>
    <row r="45" spans="1:8" x14ac:dyDescent="0.2">
      <c r="A45" s="372" t="s">
        <v>1260</v>
      </c>
    </row>
  </sheetData>
  <mergeCells count="2">
    <mergeCell ref="A44:H44"/>
    <mergeCell ref="H1:I1"/>
  </mergeCells>
  <hyperlinks>
    <hyperlink ref="H1:I1" location="Index!A1" display="Regresar al Índice" xr:uid="{E3BA45D8-5500-4CED-88D5-C9F826427C81}"/>
  </hyperlinks>
  <pageMargins left="0.7" right="0.7" top="0.75" bottom="0.75" header="0.3" footer="0.3"/>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38695-3840-4A93-8DDB-7802BBAC22D5}">
  <sheetPr codeName="Hoja162"/>
  <dimension ref="A1:K45"/>
  <sheetViews>
    <sheetView zoomScaleNormal="100" workbookViewId="0">
      <selection activeCell="A9" sqref="A9"/>
    </sheetView>
  </sheetViews>
  <sheetFormatPr baseColWidth="10" defaultColWidth="11.42578125" defaultRowHeight="12.75" x14ac:dyDescent="0.2"/>
  <cols>
    <col min="1" max="1" width="25" style="170" customWidth="1"/>
    <col min="2" max="16384" width="11.42578125" style="170"/>
  </cols>
  <sheetData>
    <row r="1" spans="1:9" ht="15" x14ac:dyDescent="0.25">
      <c r="A1" t="s">
        <v>1436</v>
      </c>
      <c r="H1" s="568" t="s">
        <v>39</v>
      </c>
      <c r="I1" s="568"/>
    </row>
    <row r="2" spans="1:9" x14ac:dyDescent="0.2">
      <c r="A2" s="97" t="s">
        <v>448</v>
      </c>
    </row>
    <row r="5" spans="1:9" x14ac:dyDescent="0.2">
      <c r="A5" s="99" t="s">
        <v>461</v>
      </c>
      <c r="E5" s="100" t="s">
        <v>1263</v>
      </c>
    </row>
    <row r="6" spans="1:9" x14ac:dyDescent="0.2">
      <c r="A6" s="99" t="s">
        <v>453</v>
      </c>
    </row>
    <row r="7" spans="1:9" x14ac:dyDescent="0.2">
      <c r="A7" s="109" t="s">
        <v>1258</v>
      </c>
    </row>
    <row r="9" spans="1:9" ht="38.25" x14ac:dyDescent="0.2">
      <c r="A9" s="111" t="s">
        <v>454</v>
      </c>
      <c r="B9" s="112" t="s">
        <v>455</v>
      </c>
      <c r="C9" s="112" t="s">
        <v>456</v>
      </c>
      <c r="D9" s="112" t="s">
        <v>1259</v>
      </c>
    </row>
    <row r="10" spans="1:9" ht="15" customHeight="1" x14ac:dyDescent="0.2">
      <c r="A10" s="376" t="s">
        <v>5</v>
      </c>
      <c r="B10" s="376">
        <v>0</v>
      </c>
      <c r="C10" s="366">
        <f t="shared" ref="C10:C40" si="0">B10/B$41</f>
        <v>0</v>
      </c>
      <c r="D10" s="376">
        <f t="shared" ref="D10:D40" si="1">RANK(B10,B$10:B$40)</f>
        <v>13</v>
      </c>
    </row>
    <row r="11" spans="1:9" ht="15" customHeight="1" x14ac:dyDescent="0.2">
      <c r="A11" s="376" t="s">
        <v>6</v>
      </c>
      <c r="B11" s="376">
        <v>0</v>
      </c>
      <c r="C11" s="366">
        <f t="shared" si="0"/>
        <v>0</v>
      </c>
      <c r="D11" s="376">
        <f t="shared" si="1"/>
        <v>13</v>
      </c>
    </row>
    <row r="12" spans="1:9" ht="15" customHeight="1" x14ac:dyDescent="0.2">
      <c r="A12" s="376" t="s">
        <v>10</v>
      </c>
      <c r="B12" s="376">
        <v>0</v>
      </c>
      <c r="C12" s="366">
        <f t="shared" si="0"/>
        <v>0</v>
      </c>
      <c r="D12" s="376">
        <f t="shared" si="1"/>
        <v>13</v>
      </c>
    </row>
    <row r="13" spans="1:9" ht="15" customHeight="1" x14ac:dyDescent="0.2">
      <c r="A13" s="376" t="s">
        <v>7</v>
      </c>
      <c r="B13" s="376">
        <v>0</v>
      </c>
      <c r="C13" s="366">
        <f t="shared" si="0"/>
        <v>0</v>
      </c>
      <c r="D13" s="376">
        <f t="shared" si="1"/>
        <v>13</v>
      </c>
    </row>
    <row r="14" spans="1:9" ht="15" customHeight="1" x14ac:dyDescent="0.2">
      <c r="A14" s="376" t="s">
        <v>8</v>
      </c>
      <c r="B14" s="376">
        <v>0</v>
      </c>
      <c r="C14" s="366">
        <f t="shared" si="0"/>
        <v>0</v>
      </c>
      <c r="D14" s="376">
        <f t="shared" si="1"/>
        <v>13</v>
      </c>
    </row>
    <row r="15" spans="1:9" ht="15" customHeight="1" x14ac:dyDescent="0.2">
      <c r="A15" s="376" t="s">
        <v>12</v>
      </c>
      <c r="B15" s="376">
        <v>0</v>
      </c>
      <c r="C15" s="366">
        <f t="shared" si="0"/>
        <v>0</v>
      </c>
      <c r="D15" s="376">
        <f t="shared" si="1"/>
        <v>13</v>
      </c>
    </row>
    <row r="16" spans="1:9" ht="15" customHeight="1" x14ac:dyDescent="0.2">
      <c r="A16" s="377" t="s">
        <v>15</v>
      </c>
      <c r="B16" s="377">
        <v>0</v>
      </c>
      <c r="C16" s="366">
        <f t="shared" si="0"/>
        <v>0</v>
      </c>
      <c r="D16" s="376">
        <f t="shared" si="1"/>
        <v>13</v>
      </c>
    </row>
    <row r="17" spans="1:4" ht="15" customHeight="1" x14ac:dyDescent="0.2">
      <c r="A17" s="376" t="s">
        <v>16</v>
      </c>
      <c r="B17" s="376">
        <v>0</v>
      </c>
      <c r="C17" s="366">
        <f t="shared" si="0"/>
        <v>0</v>
      </c>
      <c r="D17" s="376">
        <f t="shared" si="1"/>
        <v>13</v>
      </c>
    </row>
    <row r="18" spans="1:4" ht="15" customHeight="1" x14ac:dyDescent="0.2">
      <c r="A18" s="376" t="s">
        <v>13</v>
      </c>
      <c r="B18" s="376">
        <v>0</v>
      </c>
      <c r="C18" s="366">
        <f t="shared" si="0"/>
        <v>0</v>
      </c>
      <c r="D18" s="376">
        <f t="shared" si="1"/>
        <v>13</v>
      </c>
    </row>
    <row r="19" spans="1:4" ht="15" customHeight="1" x14ac:dyDescent="0.2">
      <c r="A19" s="377" t="s">
        <v>18</v>
      </c>
      <c r="B19" s="377">
        <v>0</v>
      </c>
      <c r="C19" s="366">
        <f t="shared" si="0"/>
        <v>0</v>
      </c>
      <c r="D19" s="376">
        <f t="shared" si="1"/>
        <v>13</v>
      </c>
    </row>
    <row r="20" spans="1:4" ht="15" customHeight="1" x14ac:dyDescent="0.2">
      <c r="A20" s="377" t="s">
        <v>19</v>
      </c>
      <c r="B20" s="377">
        <v>0</v>
      </c>
      <c r="C20" s="366">
        <f t="shared" si="0"/>
        <v>0</v>
      </c>
      <c r="D20" s="376">
        <f t="shared" si="1"/>
        <v>13</v>
      </c>
    </row>
    <row r="21" spans="1:4" ht="15" customHeight="1" x14ac:dyDescent="0.2">
      <c r="A21" s="377" t="s">
        <v>22</v>
      </c>
      <c r="B21" s="377">
        <v>0</v>
      </c>
      <c r="C21" s="366">
        <f t="shared" si="0"/>
        <v>0</v>
      </c>
      <c r="D21" s="376">
        <f t="shared" si="1"/>
        <v>13</v>
      </c>
    </row>
    <row r="22" spans="1:4" ht="15" customHeight="1" x14ac:dyDescent="0.2">
      <c r="A22" s="376" t="s">
        <v>23</v>
      </c>
      <c r="B22" s="376">
        <v>0</v>
      </c>
      <c r="C22" s="366">
        <f t="shared" si="0"/>
        <v>0</v>
      </c>
      <c r="D22" s="376">
        <f t="shared" si="1"/>
        <v>13</v>
      </c>
    </row>
    <row r="23" spans="1:4" ht="15" customHeight="1" x14ac:dyDescent="0.2">
      <c r="A23" s="376" t="s">
        <v>24</v>
      </c>
      <c r="B23" s="376">
        <v>0</v>
      </c>
      <c r="C23" s="366">
        <f t="shared" si="0"/>
        <v>0</v>
      </c>
      <c r="D23" s="376">
        <f t="shared" si="1"/>
        <v>13</v>
      </c>
    </row>
    <row r="24" spans="1:4" ht="15" customHeight="1" x14ac:dyDescent="0.2">
      <c r="A24" s="376" t="s">
        <v>25</v>
      </c>
      <c r="B24" s="376">
        <v>0</v>
      </c>
      <c r="C24" s="366">
        <f t="shared" si="0"/>
        <v>0</v>
      </c>
      <c r="D24" s="376">
        <f t="shared" si="1"/>
        <v>13</v>
      </c>
    </row>
    <row r="25" spans="1:4" ht="15" customHeight="1" x14ac:dyDescent="0.2">
      <c r="A25" s="376" t="s">
        <v>28</v>
      </c>
      <c r="B25" s="376">
        <v>0</v>
      </c>
      <c r="C25" s="366">
        <f t="shared" si="0"/>
        <v>0</v>
      </c>
      <c r="D25" s="376">
        <f t="shared" si="1"/>
        <v>13</v>
      </c>
    </row>
    <row r="26" spans="1:4" ht="15" customHeight="1" x14ac:dyDescent="0.2">
      <c r="A26" s="376" t="s">
        <v>30</v>
      </c>
      <c r="B26" s="376">
        <v>0</v>
      </c>
      <c r="C26" s="366">
        <f t="shared" si="0"/>
        <v>0</v>
      </c>
      <c r="D26" s="376">
        <f t="shared" si="1"/>
        <v>13</v>
      </c>
    </row>
    <row r="27" spans="1:4" ht="15" customHeight="1" x14ac:dyDescent="0.2">
      <c r="A27" s="376" t="s">
        <v>31</v>
      </c>
      <c r="B27" s="376">
        <v>0</v>
      </c>
      <c r="C27" s="366">
        <f t="shared" si="0"/>
        <v>0</v>
      </c>
      <c r="D27" s="376">
        <f t="shared" si="1"/>
        <v>13</v>
      </c>
    </row>
    <row r="28" spans="1:4" ht="15" customHeight="1" x14ac:dyDescent="0.2">
      <c r="A28" s="377" t="s">
        <v>32</v>
      </c>
      <c r="B28" s="377">
        <v>0</v>
      </c>
      <c r="C28" s="366">
        <f t="shared" si="0"/>
        <v>0</v>
      </c>
      <c r="D28" s="376">
        <f t="shared" si="1"/>
        <v>13</v>
      </c>
    </row>
    <row r="29" spans="1:4" ht="15" customHeight="1" x14ac:dyDescent="0.2">
      <c r="A29" s="376" t="s">
        <v>11</v>
      </c>
      <c r="B29" s="376">
        <v>1</v>
      </c>
      <c r="C29" s="366">
        <f t="shared" si="0"/>
        <v>2.3255813953488372E-2</v>
      </c>
      <c r="D29" s="376">
        <f t="shared" si="1"/>
        <v>7</v>
      </c>
    </row>
    <row r="30" spans="1:4" ht="15" customHeight="1" x14ac:dyDescent="0.2">
      <c r="A30" s="376" t="s">
        <v>20</v>
      </c>
      <c r="B30" s="376">
        <v>1</v>
      </c>
      <c r="C30" s="366">
        <f t="shared" si="0"/>
        <v>2.3255813953488372E-2</v>
      </c>
      <c r="D30" s="376">
        <f t="shared" si="1"/>
        <v>7</v>
      </c>
    </row>
    <row r="31" spans="1:4" ht="15" customHeight="1" x14ac:dyDescent="0.2">
      <c r="A31" s="376" t="s">
        <v>21</v>
      </c>
      <c r="B31" s="376">
        <v>1</v>
      </c>
      <c r="C31" s="366">
        <f t="shared" si="0"/>
        <v>2.3255813953488372E-2</v>
      </c>
      <c r="D31" s="376">
        <f t="shared" si="1"/>
        <v>7</v>
      </c>
    </row>
    <row r="32" spans="1:4" ht="15" customHeight="1" x14ac:dyDescent="0.2">
      <c r="A32" s="376" t="s">
        <v>27</v>
      </c>
      <c r="B32" s="376">
        <v>1</v>
      </c>
      <c r="C32" s="366">
        <f t="shared" si="0"/>
        <v>2.3255813953488372E-2</v>
      </c>
      <c r="D32" s="376">
        <f t="shared" si="1"/>
        <v>7</v>
      </c>
    </row>
    <row r="33" spans="1:11" ht="15" customHeight="1" x14ac:dyDescent="0.2">
      <c r="A33" s="377" t="s">
        <v>29</v>
      </c>
      <c r="B33" s="377">
        <v>1</v>
      </c>
      <c r="C33" s="366">
        <f t="shared" si="0"/>
        <v>2.3255813953488372E-2</v>
      </c>
      <c r="D33" s="376">
        <f t="shared" si="1"/>
        <v>7</v>
      </c>
    </row>
    <row r="34" spans="1:11" ht="15" customHeight="1" x14ac:dyDescent="0.2">
      <c r="A34" s="377" t="s">
        <v>33</v>
      </c>
      <c r="B34" s="377">
        <v>1</v>
      </c>
      <c r="C34" s="366">
        <f t="shared" si="0"/>
        <v>2.3255813953488372E-2</v>
      </c>
      <c r="D34" s="376">
        <f t="shared" si="1"/>
        <v>7</v>
      </c>
    </row>
    <row r="35" spans="1:11" ht="15" customHeight="1" x14ac:dyDescent="0.2">
      <c r="A35" s="376" t="s">
        <v>3</v>
      </c>
      <c r="B35" s="376">
        <v>2</v>
      </c>
      <c r="C35" s="366">
        <f t="shared" si="0"/>
        <v>4.6511627906976744E-2</v>
      </c>
      <c r="D35" s="376">
        <f t="shared" si="1"/>
        <v>6</v>
      </c>
    </row>
    <row r="36" spans="1:11" ht="15" customHeight="1" x14ac:dyDescent="0.2">
      <c r="A36" s="377" t="s">
        <v>4</v>
      </c>
      <c r="B36" s="377">
        <v>3</v>
      </c>
      <c r="C36" s="378">
        <f t="shared" si="0"/>
        <v>6.9767441860465115E-2</v>
      </c>
      <c r="D36" s="377">
        <f t="shared" si="1"/>
        <v>5</v>
      </c>
    </row>
    <row r="37" spans="1:11" ht="15" customHeight="1" x14ac:dyDescent="0.2">
      <c r="A37" s="113" t="s">
        <v>0</v>
      </c>
      <c r="B37" s="113">
        <v>5</v>
      </c>
      <c r="C37" s="114">
        <f t="shared" si="0"/>
        <v>0.11627906976744186</v>
      </c>
      <c r="D37" s="113">
        <f t="shared" si="1"/>
        <v>4</v>
      </c>
    </row>
    <row r="38" spans="1:11" x14ac:dyDescent="0.2">
      <c r="A38" s="376" t="s">
        <v>26</v>
      </c>
      <c r="B38" s="376">
        <v>6</v>
      </c>
      <c r="C38" s="378">
        <f t="shared" si="0"/>
        <v>0.13953488372093023</v>
      </c>
      <c r="D38" s="377">
        <f t="shared" si="1"/>
        <v>3</v>
      </c>
    </row>
    <row r="39" spans="1:11" x14ac:dyDescent="0.2">
      <c r="A39" s="376" t="s">
        <v>17</v>
      </c>
      <c r="B39" s="376">
        <v>8</v>
      </c>
      <c r="C39" s="378">
        <f t="shared" si="0"/>
        <v>0.18604651162790697</v>
      </c>
      <c r="D39" s="377">
        <f t="shared" si="1"/>
        <v>2</v>
      </c>
    </row>
    <row r="40" spans="1:11" x14ac:dyDescent="0.2">
      <c r="A40" s="376" t="s">
        <v>14</v>
      </c>
      <c r="B40" s="376">
        <v>13</v>
      </c>
      <c r="C40" s="366">
        <f t="shared" si="0"/>
        <v>0.30232558139534882</v>
      </c>
      <c r="D40" s="376">
        <f t="shared" si="1"/>
        <v>1</v>
      </c>
    </row>
    <row r="41" spans="1:11" x14ac:dyDescent="0.2">
      <c r="A41" s="115" t="s">
        <v>457</v>
      </c>
      <c r="B41" s="116">
        <f>SUM(B10:B40)</f>
        <v>43</v>
      </c>
      <c r="C41" s="117">
        <f>SUM(C10:C40)</f>
        <v>1</v>
      </c>
      <c r="D41" s="115"/>
    </row>
    <row r="42" spans="1:11" x14ac:dyDescent="0.2">
      <c r="K42" s="187"/>
    </row>
    <row r="43" spans="1:11" x14ac:dyDescent="0.2">
      <c r="A43" s="170" t="s">
        <v>448</v>
      </c>
      <c r="K43" s="187"/>
    </row>
    <row r="44" spans="1:11" x14ac:dyDescent="0.2">
      <c r="A44" s="185" t="s">
        <v>458</v>
      </c>
      <c r="B44" s="185"/>
      <c r="C44" s="185"/>
      <c r="D44" s="185"/>
      <c r="E44" s="185"/>
      <c r="F44" s="185"/>
      <c r="G44" s="185"/>
      <c r="H44" s="185"/>
      <c r="K44" s="187"/>
    </row>
    <row r="45" spans="1:11" x14ac:dyDescent="0.2">
      <c r="A45" s="372" t="s">
        <v>1260</v>
      </c>
    </row>
  </sheetData>
  <mergeCells count="2">
    <mergeCell ref="A44:H44"/>
    <mergeCell ref="H1:I1"/>
  </mergeCells>
  <hyperlinks>
    <hyperlink ref="H1:I1" location="Index!A1" display="Regresar al Índice" xr:uid="{86302513-03D6-43FB-B400-FD38A8B81CE3}"/>
  </hyperlinks>
  <pageMargins left="0.7" right="0.7" top="0.75" bottom="0.75" header="0.3" footer="0.3"/>
  <pageSetup paperSize="9" orientation="portrait" horizontalDpi="300" verticalDpi="0" copies="0"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3535D-16D5-4E55-94A5-30547D6B0CC3}">
  <sheetPr codeName="Hoja163"/>
  <dimension ref="A1:Q70"/>
  <sheetViews>
    <sheetView zoomScaleNormal="100" workbookViewId="0">
      <selection activeCell="A2" sqref="A2"/>
    </sheetView>
  </sheetViews>
  <sheetFormatPr baseColWidth="10" defaultColWidth="11.42578125" defaultRowHeight="12.75" x14ac:dyDescent="0.2"/>
  <cols>
    <col min="1" max="1" width="5.7109375" style="170" customWidth="1"/>
    <col min="2" max="2" width="8.140625" style="170" customWidth="1"/>
    <col min="3" max="16384" width="11.42578125" style="170"/>
  </cols>
  <sheetData>
    <row r="1" spans="1:9" ht="15" x14ac:dyDescent="0.25">
      <c r="A1" s="565" t="s">
        <v>1444</v>
      </c>
      <c r="B1" s="97"/>
      <c r="H1" s="568" t="s">
        <v>39</v>
      </c>
      <c r="I1" s="568"/>
    </row>
    <row r="2" spans="1:9" x14ac:dyDescent="0.2">
      <c r="A2" s="97" t="s">
        <v>448</v>
      </c>
    </row>
    <row r="4" spans="1:9" x14ac:dyDescent="0.2">
      <c r="H4" s="100" t="s">
        <v>1264</v>
      </c>
    </row>
    <row r="5" spans="1:9" x14ac:dyDescent="0.2">
      <c r="A5" s="99" t="s">
        <v>452</v>
      </c>
    </row>
    <row r="6" spans="1:9" x14ac:dyDescent="0.2">
      <c r="A6" s="99" t="s">
        <v>462</v>
      </c>
    </row>
    <row r="7" spans="1:9" x14ac:dyDescent="0.2">
      <c r="A7" s="109" t="s">
        <v>1265</v>
      </c>
    </row>
    <row r="10" spans="1:9" x14ac:dyDescent="0.2">
      <c r="A10" s="110" t="s">
        <v>463</v>
      </c>
      <c r="B10" s="110" t="s">
        <v>464</v>
      </c>
      <c r="C10" s="110" t="s">
        <v>1</v>
      </c>
      <c r="D10" s="110" t="s">
        <v>0</v>
      </c>
    </row>
    <row r="11" spans="1:9" ht="15" customHeight="1" x14ac:dyDescent="0.2">
      <c r="A11" s="373">
        <v>2017</v>
      </c>
      <c r="B11" s="363" t="s">
        <v>142</v>
      </c>
      <c r="C11" s="370">
        <v>36928</v>
      </c>
      <c r="D11" s="370">
        <v>7186</v>
      </c>
    </row>
    <row r="12" spans="1:9" ht="15" customHeight="1" x14ac:dyDescent="0.2">
      <c r="A12" s="374"/>
      <c r="B12" s="363" t="s">
        <v>143</v>
      </c>
      <c r="C12" s="370">
        <v>31747</v>
      </c>
      <c r="D12" s="370">
        <v>5512</v>
      </c>
    </row>
    <row r="13" spans="1:9" ht="15" customHeight="1" x14ac:dyDescent="0.2">
      <c r="A13" s="374"/>
      <c r="B13" s="363" t="s">
        <v>144</v>
      </c>
      <c r="C13" s="370">
        <v>34872</v>
      </c>
      <c r="D13" s="370">
        <v>6676</v>
      </c>
    </row>
    <row r="14" spans="1:9" ht="15" customHeight="1" x14ac:dyDescent="0.2">
      <c r="A14" s="374"/>
      <c r="B14" s="363" t="s">
        <v>145</v>
      </c>
      <c r="C14" s="370">
        <v>32605</v>
      </c>
      <c r="D14" s="370">
        <v>6032</v>
      </c>
    </row>
    <row r="15" spans="1:9" ht="15" customHeight="1" x14ac:dyDescent="0.2">
      <c r="A15" s="374"/>
      <c r="B15" s="363" t="s">
        <v>146</v>
      </c>
      <c r="C15" s="370">
        <v>37241</v>
      </c>
      <c r="D15" s="370">
        <v>7201</v>
      </c>
    </row>
    <row r="16" spans="1:9" ht="15" customHeight="1" x14ac:dyDescent="0.2">
      <c r="A16" s="374"/>
      <c r="B16" s="363" t="s">
        <v>147</v>
      </c>
      <c r="C16" s="370">
        <v>36505</v>
      </c>
      <c r="D16" s="370">
        <v>6696</v>
      </c>
    </row>
    <row r="17" spans="1:17" ht="15" customHeight="1" x14ac:dyDescent="0.2">
      <c r="A17" s="374"/>
      <c r="B17" s="363" t="s">
        <v>148</v>
      </c>
      <c r="C17" s="370">
        <v>36531</v>
      </c>
      <c r="D17" s="370">
        <v>6514</v>
      </c>
    </row>
    <row r="18" spans="1:17" ht="15" customHeight="1" x14ac:dyDescent="0.2">
      <c r="A18" s="374"/>
      <c r="B18" s="363" t="s">
        <v>149</v>
      </c>
      <c r="C18" s="370">
        <v>36199</v>
      </c>
      <c r="D18" s="370">
        <v>6514</v>
      </c>
    </row>
    <row r="19" spans="1:17" ht="15" customHeight="1" x14ac:dyDescent="0.2">
      <c r="A19" s="374"/>
      <c r="B19" s="363" t="s">
        <v>150</v>
      </c>
      <c r="C19" s="370">
        <v>35317</v>
      </c>
      <c r="D19" s="370">
        <v>6800</v>
      </c>
    </row>
    <row r="20" spans="1:17" ht="15" customHeight="1" x14ac:dyDescent="0.2">
      <c r="A20" s="374"/>
      <c r="B20" s="363" t="s">
        <v>151</v>
      </c>
      <c r="C20" s="370">
        <v>36488</v>
      </c>
      <c r="D20" s="370">
        <v>7226</v>
      </c>
    </row>
    <row r="21" spans="1:17" ht="15" customHeight="1" x14ac:dyDescent="0.2">
      <c r="A21" s="374"/>
      <c r="B21" s="363" t="s">
        <v>152</v>
      </c>
      <c r="C21" s="370">
        <v>35768</v>
      </c>
      <c r="D21" s="370">
        <v>7297</v>
      </c>
    </row>
    <row r="22" spans="1:17" ht="15" customHeight="1" x14ac:dyDescent="0.2">
      <c r="A22" s="375"/>
      <c r="B22" s="363" t="s">
        <v>153</v>
      </c>
      <c r="C22" s="370">
        <v>41191</v>
      </c>
      <c r="D22" s="370">
        <v>8283</v>
      </c>
      <c r="I22" s="110" t="s">
        <v>1</v>
      </c>
      <c r="J22" s="110" t="s">
        <v>0</v>
      </c>
    </row>
    <row r="23" spans="1:17" x14ac:dyDescent="0.2">
      <c r="A23" s="368">
        <v>2018</v>
      </c>
      <c r="B23" s="363" t="s">
        <v>142</v>
      </c>
      <c r="C23" s="370">
        <v>38418</v>
      </c>
      <c r="D23" s="370">
        <v>7433</v>
      </c>
      <c r="G23" s="365" t="s">
        <v>465</v>
      </c>
      <c r="H23" s="363" t="s">
        <v>142</v>
      </c>
      <c r="I23" s="366">
        <f t="shared" ref="I23:J38" si="0">C23/C11-1</f>
        <v>4.0348786828422911E-2</v>
      </c>
      <c r="J23" s="366">
        <f t="shared" si="0"/>
        <v>3.43723907598108E-2</v>
      </c>
    </row>
    <row r="24" spans="1:17" ht="15" customHeight="1" x14ac:dyDescent="0.2">
      <c r="A24" s="369"/>
      <c r="B24" s="363" t="s">
        <v>143</v>
      </c>
      <c r="C24" s="370">
        <v>33440</v>
      </c>
      <c r="D24" s="370">
        <v>6417</v>
      </c>
      <c r="G24" s="365"/>
      <c r="H24" s="363" t="s">
        <v>143</v>
      </c>
      <c r="I24" s="366">
        <f t="shared" si="0"/>
        <v>5.3327873499858347E-2</v>
      </c>
      <c r="J24" s="366">
        <f t="shared" si="0"/>
        <v>0.16418722786647311</v>
      </c>
    </row>
    <row r="25" spans="1:17" ht="15" customHeight="1" x14ac:dyDescent="0.2">
      <c r="A25" s="369"/>
      <c r="B25" s="363" t="s">
        <v>144</v>
      </c>
      <c r="C25" s="370">
        <v>33956</v>
      </c>
      <c r="D25" s="370">
        <v>6272</v>
      </c>
      <c r="G25" s="365"/>
      <c r="H25" s="363" t="s">
        <v>144</v>
      </c>
      <c r="I25" s="366">
        <f t="shared" si="0"/>
        <v>-2.6267492544161497E-2</v>
      </c>
      <c r="J25" s="366">
        <f t="shared" si="0"/>
        <v>-6.0515278609946099E-2</v>
      </c>
      <c r="L25" s="170" t="s">
        <v>448</v>
      </c>
    </row>
    <row r="26" spans="1:17" ht="15" customHeight="1" x14ac:dyDescent="0.2">
      <c r="A26" s="369"/>
      <c r="B26" s="363" t="s">
        <v>145</v>
      </c>
      <c r="C26" s="370">
        <v>38396</v>
      </c>
      <c r="D26" s="370">
        <v>8159</v>
      </c>
      <c r="G26" s="365"/>
      <c r="H26" s="363" t="s">
        <v>145</v>
      </c>
      <c r="I26" s="366">
        <f t="shared" si="0"/>
        <v>0.1776107958902009</v>
      </c>
      <c r="J26" s="366">
        <f t="shared" si="0"/>
        <v>0.35261936339522548</v>
      </c>
      <c r="L26" s="185" t="s">
        <v>458</v>
      </c>
      <c r="M26" s="185"/>
      <c r="N26" s="185"/>
      <c r="O26" s="185"/>
      <c r="P26" s="185"/>
      <c r="Q26" s="185"/>
    </row>
    <row r="27" spans="1:17" ht="15" customHeight="1" x14ac:dyDescent="0.2">
      <c r="A27" s="369"/>
      <c r="B27" s="363" t="s">
        <v>146</v>
      </c>
      <c r="C27" s="370">
        <v>38533</v>
      </c>
      <c r="D27" s="370">
        <v>7817</v>
      </c>
      <c r="G27" s="365"/>
      <c r="H27" s="363" t="s">
        <v>146</v>
      </c>
      <c r="I27" s="366">
        <f t="shared" si="0"/>
        <v>3.4692945946671605E-2</v>
      </c>
      <c r="J27" s="366">
        <f t="shared" si="0"/>
        <v>8.5543674489654276E-2</v>
      </c>
      <c r="L27" s="185"/>
      <c r="M27" s="185"/>
      <c r="N27" s="185"/>
      <c r="O27" s="185"/>
      <c r="P27" s="185"/>
      <c r="Q27" s="185"/>
    </row>
    <row r="28" spans="1:17" ht="15" customHeight="1" x14ac:dyDescent="0.2">
      <c r="A28" s="369"/>
      <c r="B28" s="363" t="s">
        <v>147</v>
      </c>
      <c r="C28" s="370">
        <v>38929</v>
      </c>
      <c r="D28" s="370">
        <v>8142</v>
      </c>
      <c r="G28" s="365"/>
      <c r="H28" s="363" t="s">
        <v>147</v>
      </c>
      <c r="I28" s="366">
        <f t="shared" si="0"/>
        <v>6.6401862758526331E-2</v>
      </c>
      <c r="J28" s="366">
        <f t="shared" si="0"/>
        <v>0.21594982078853042</v>
      </c>
      <c r="L28" s="185"/>
      <c r="M28" s="185"/>
      <c r="N28" s="185"/>
      <c r="O28" s="185"/>
      <c r="P28" s="185"/>
      <c r="Q28" s="185"/>
    </row>
    <row r="29" spans="1:17" ht="15" customHeight="1" x14ac:dyDescent="0.2">
      <c r="A29" s="369"/>
      <c r="B29" s="363" t="s">
        <v>148</v>
      </c>
      <c r="C29" s="370">
        <v>38352</v>
      </c>
      <c r="D29" s="370">
        <v>7468</v>
      </c>
      <c r="G29" s="365"/>
      <c r="H29" s="363" t="s">
        <v>148</v>
      </c>
      <c r="I29" s="366">
        <f t="shared" si="0"/>
        <v>4.9848074238318052E-2</v>
      </c>
      <c r="J29" s="366">
        <f t="shared" si="0"/>
        <v>0.14645379183297513</v>
      </c>
      <c r="L29" s="372" t="s">
        <v>1266</v>
      </c>
      <c r="M29" s="367"/>
      <c r="N29" s="367"/>
      <c r="O29" s="367"/>
      <c r="P29" s="367"/>
      <c r="Q29" s="367"/>
    </row>
    <row r="30" spans="1:17" ht="15" customHeight="1" x14ac:dyDescent="0.2">
      <c r="A30" s="369"/>
      <c r="B30" s="363" t="s">
        <v>149</v>
      </c>
      <c r="C30" s="370">
        <v>39496</v>
      </c>
      <c r="D30" s="370">
        <v>8133</v>
      </c>
      <c r="G30" s="365"/>
      <c r="H30" s="363" t="s">
        <v>149</v>
      </c>
      <c r="I30" s="366">
        <f t="shared" si="0"/>
        <v>9.1079864084643303E-2</v>
      </c>
      <c r="J30" s="366">
        <f t="shared" si="0"/>
        <v>0.24854160270187298</v>
      </c>
    </row>
    <row r="31" spans="1:17" ht="15" customHeight="1" x14ac:dyDescent="0.2">
      <c r="A31" s="369"/>
      <c r="B31" s="363" t="s">
        <v>150</v>
      </c>
      <c r="C31" s="370">
        <v>36562</v>
      </c>
      <c r="D31" s="370">
        <v>7964</v>
      </c>
      <c r="G31" s="365"/>
      <c r="H31" s="363" t="s">
        <v>150</v>
      </c>
      <c r="I31" s="366">
        <f t="shared" si="0"/>
        <v>3.5252144859416079E-2</v>
      </c>
      <c r="J31" s="366">
        <f t="shared" si="0"/>
        <v>0.17117647058823526</v>
      </c>
    </row>
    <row r="32" spans="1:17" ht="15" customHeight="1" x14ac:dyDescent="0.2">
      <c r="A32" s="369"/>
      <c r="B32" s="363" t="s">
        <v>151</v>
      </c>
      <c r="C32" s="370">
        <v>41641</v>
      </c>
      <c r="D32" s="370">
        <v>8764</v>
      </c>
      <c r="G32" s="365"/>
      <c r="H32" s="363" t="s">
        <v>151</v>
      </c>
      <c r="I32" s="366">
        <f t="shared" si="0"/>
        <v>0.14122451216838416</v>
      </c>
      <c r="J32" s="366">
        <f t="shared" si="0"/>
        <v>0.21284251314696934</v>
      </c>
    </row>
    <row r="33" spans="1:13" ht="15" customHeight="1" x14ac:dyDescent="0.2">
      <c r="A33" s="369"/>
      <c r="B33" s="363" t="s">
        <v>152</v>
      </c>
      <c r="C33" s="370">
        <v>39689</v>
      </c>
      <c r="D33" s="370">
        <v>7779</v>
      </c>
      <c r="G33" s="365"/>
      <c r="H33" s="363" t="s">
        <v>152</v>
      </c>
      <c r="I33" s="366">
        <f t="shared" si="0"/>
        <v>0.10962312681726694</v>
      </c>
      <c r="J33" s="366">
        <f t="shared" si="0"/>
        <v>6.6054542962861396E-2</v>
      </c>
    </row>
    <row r="34" spans="1:13" x14ac:dyDescent="0.2">
      <c r="A34" s="371"/>
      <c r="B34" s="363" t="s">
        <v>153</v>
      </c>
      <c r="C34" s="370">
        <v>45877</v>
      </c>
      <c r="D34" s="370">
        <v>9822</v>
      </c>
      <c r="G34" s="365"/>
      <c r="H34" s="363" t="s">
        <v>153</v>
      </c>
      <c r="I34" s="366">
        <f t="shared" si="0"/>
        <v>0.11376271515622349</v>
      </c>
      <c r="J34" s="366">
        <f t="shared" si="0"/>
        <v>0.1858022455632018</v>
      </c>
    </row>
    <row r="35" spans="1:13" x14ac:dyDescent="0.2">
      <c r="A35" s="368">
        <v>2019</v>
      </c>
      <c r="B35" s="363" t="s">
        <v>142</v>
      </c>
      <c r="C35" s="370">
        <v>41167</v>
      </c>
      <c r="D35" s="370">
        <v>8769</v>
      </c>
      <c r="G35" s="368" t="s">
        <v>466</v>
      </c>
      <c r="H35" s="363" t="s">
        <v>142</v>
      </c>
      <c r="I35" s="366">
        <f t="shared" si="0"/>
        <v>7.155500026029471E-2</v>
      </c>
      <c r="J35" s="366">
        <f t="shared" si="0"/>
        <v>0.17973900174895729</v>
      </c>
      <c r="K35" s="186"/>
    </row>
    <row r="36" spans="1:13" x14ac:dyDescent="0.2">
      <c r="A36" s="369"/>
      <c r="B36" s="363" t="s">
        <v>143</v>
      </c>
      <c r="C36" s="370">
        <v>36827</v>
      </c>
      <c r="D36" s="370">
        <v>7441</v>
      </c>
      <c r="G36" s="369"/>
      <c r="H36" s="363" t="s">
        <v>143</v>
      </c>
      <c r="I36" s="366">
        <f t="shared" si="0"/>
        <v>0.10128588516746406</v>
      </c>
      <c r="J36" s="366">
        <f t="shared" si="0"/>
        <v>0.15957612591553683</v>
      </c>
    </row>
    <row r="37" spans="1:13" x14ac:dyDescent="0.2">
      <c r="A37" s="369"/>
      <c r="B37" s="363" t="s">
        <v>144</v>
      </c>
      <c r="C37" s="370">
        <v>38033</v>
      </c>
      <c r="D37" s="370">
        <v>7573</v>
      </c>
      <c r="G37" s="369"/>
      <c r="H37" s="363" t="s">
        <v>144</v>
      </c>
      <c r="I37" s="366">
        <f t="shared" si="0"/>
        <v>0.12006714571798804</v>
      </c>
      <c r="J37" s="366">
        <f t="shared" si="0"/>
        <v>0.20742984693877542</v>
      </c>
    </row>
    <row r="38" spans="1:13" x14ac:dyDescent="0.2">
      <c r="A38" s="369"/>
      <c r="B38" s="363" t="s">
        <v>145</v>
      </c>
      <c r="C38" s="370">
        <v>38039</v>
      </c>
      <c r="D38" s="370">
        <v>7658</v>
      </c>
      <c r="G38" s="369"/>
      <c r="H38" s="363" t="s">
        <v>145</v>
      </c>
      <c r="I38" s="366">
        <f t="shared" si="0"/>
        <v>-9.297843525367222E-3</v>
      </c>
      <c r="J38" s="366">
        <f t="shared" si="0"/>
        <v>-6.1404583895085185E-2</v>
      </c>
      <c r="K38" s="187"/>
    </row>
    <row r="39" spans="1:13" x14ac:dyDescent="0.2">
      <c r="A39" s="369"/>
      <c r="B39" s="363" t="s">
        <v>146</v>
      </c>
      <c r="C39" s="370">
        <v>42007</v>
      </c>
      <c r="D39" s="370">
        <v>8903</v>
      </c>
      <c r="G39" s="369"/>
      <c r="H39" s="363" t="s">
        <v>146</v>
      </c>
      <c r="I39" s="366">
        <f t="shared" ref="I39:J54" si="1">C39/C27-1</f>
        <v>9.0156489242986471E-2</v>
      </c>
      <c r="J39" s="366">
        <f t="shared" si="1"/>
        <v>0.13892797748496877</v>
      </c>
      <c r="M39" s="187"/>
    </row>
    <row r="40" spans="1:13" x14ac:dyDescent="0.2">
      <c r="A40" s="369"/>
      <c r="B40" s="363" t="s">
        <v>147</v>
      </c>
      <c r="C40" s="370">
        <v>40716</v>
      </c>
      <c r="D40" s="370">
        <v>8935</v>
      </c>
      <c r="G40" s="369"/>
      <c r="H40" s="363" t="s">
        <v>147</v>
      </c>
      <c r="I40" s="366">
        <f t="shared" si="1"/>
        <v>4.5904081789925222E-2</v>
      </c>
      <c r="J40" s="366">
        <f t="shared" si="1"/>
        <v>9.7396217145664377E-2</v>
      </c>
    </row>
    <row r="41" spans="1:13" x14ac:dyDescent="0.2">
      <c r="A41" s="369"/>
      <c r="B41" s="363" t="s">
        <v>148</v>
      </c>
      <c r="C41" s="370">
        <v>42729</v>
      </c>
      <c r="D41" s="370">
        <v>8882</v>
      </c>
      <c r="G41" s="369"/>
      <c r="H41" s="363" t="s">
        <v>148</v>
      </c>
      <c r="I41" s="366">
        <f t="shared" si="1"/>
        <v>0.11412703379224021</v>
      </c>
      <c r="J41" s="366">
        <f t="shared" si="1"/>
        <v>0.18934118907337982</v>
      </c>
    </row>
    <row r="42" spans="1:13" x14ac:dyDescent="0.2">
      <c r="A42" s="369"/>
      <c r="B42" s="363" t="s">
        <v>149</v>
      </c>
      <c r="C42" s="370">
        <v>42118</v>
      </c>
      <c r="D42" s="370">
        <v>9198</v>
      </c>
      <c r="G42" s="369"/>
      <c r="H42" s="363" t="s">
        <v>149</v>
      </c>
      <c r="I42" s="366">
        <f t="shared" si="1"/>
        <v>6.6386469515900437E-2</v>
      </c>
      <c r="J42" s="366">
        <f t="shared" si="1"/>
        <v>0.13094798967170784</v>
      </c>
    </row>
    <row r="43" spans="1:13" x14ac:dyDescent="0.2">
      <c r="A43" s="369"/>
      <c r="B43" s="363" t="s">
        <v>150</v>
      </c>
      <c r="C43" s="370">
        <v>39015</v>
      </c>
      <c r="D43" s="370">
        <v>8344</v>
      </c>
      <c r="G43" s="369"/>
      <c r="H43" s="363" t="s">
        <v>150</v>
      </c>
      <c r="I43" s="366">
        <f t="shared" si="1"/>
        <v>6.7091515781412481E-2</v>
      </c>
      <c r="J43" s="366">
        <f t="shared" si="1"/>
        <v>4.7714716223003606E-2</v>
      </c>
    </row>
    <row r="44" spans="1:13" x14ac:dyDescent="0.2">
      <c r="A44" s="369"/>
      <c r="B44" s="363" t="s">
        <v>151</v>
      </c>
      <c r="C44" s="370">
        <v>41418</v>
      </c>
      <c r="D44" s="370">
        <v>8831</v>
      </c>
      <c r="G44" s="369"/>
      <c r="H44" s="363" t="s">
        <v>151</v>
      </c>
      <c r="I44" s="366">
        <f t="shared" si="1"/>
        <v>-5.3552988641002441E-3</v>
      </c>
      <c r="J44" s="366">
        <f t="shared" si="1"/>
        <v>7.6449109995435638E-3</v>
      </c>
    </row>
    <row r="45" spans="1:13" x14ac:dyDescent="0.2">
      <c r="A45" s="369"/>
      <c r="B45" s="363" t="s">
        <v>152</v>
      </c>
      <c r="C45" s="370">
        <v>41609</v>
      </c>
      <c r="D45" s="370">
        <v>9052</v>
      </c>
      <c r="G45" s="369"/>
      <c r="H45" s="363" t="s">
        <v>152</v>
      </c>
      <c r="I45" s="366">
        <f t="shared" si="1"/>
        <v>4.8376124366953155E-2</v>
      </c>
      <c r="J45" s="366">
        <f t="shared" si="1"/>
        <v>0.16364571281655738</v>
      </c>
    </row>
    <row r="46" spans="1:13" x14ac:dyDescent="0.2">
      <c r="A46" s="371"/>
      <c r="B46" s="363" t="s">
        <v>153</v>
      </c>
      <c r="C46" s="370">
        <v>47414</v>
      </c>
      <c r="D46" s="370">
        <v>9793</v>
      </c>
      <c r="G46" s="371"/>
      <c r="H46" s="363" t="s">
        <v>153</v>
      </c>
      <c r="I46" s="366">
        <f t="shared" si="1"/>
        <v>3.3502626588486573E-2</v>
      </c>
      <c r="J46" s="366">
        <f t="shared" si="1"/>
        <v>-2.952555487680697E-3</v>
      </c>
    </row>
    <row r="47" spans="1:13" x14ac:dyDescent="0.2">
      <c r="A47" s="368">
        <v>2020</v>
      </c>
      <c r="B47" s="363" t="s">
        <v>142</v>
      </c>
      <c r="C47" s="370">
        <v>44653</v>
      </c>
      <c r="D47" s="370">
        <v>9417</v>
      </c>
      <c r="G47" s="368" t="s">
        <v>467</v>
      </c>
      <c r="H47" s="363" t="s">
        <v>142</v>
      </c>
      <c r="I47" s="366">
        <f t="shared" si="1"/>
        <v>8.4679476279544197E-2</v>
      </c>
      <c r="J47" s="366">
        <f t="shared" si="1"/>
        <v>7.389668149161821E-2</v>
      </c>
    </row>
    <row r="48" spans="1:13" x14ac:dyDescent="0.2">
      <c r="A48" s="369"/>
      <c r="B48" s="363" t="s">
        <v>143</v>
      </c>
      <c r="C48" s="370">
        <v>38682</v>
      </c>
      <c r="D48" s="370">
        <v>7935</v>
      </c>
      <c r="G48" s="369"/>
      <c r="H48" s="363" t="s">
        <v>143</v>
      </c>
      <c r="I48" s="366">
        <f t="shared" si="1"/>
        <v>5.0370651967306612E-2</v>
      </c>
      <c r="J48" s="366">
        <f t="shared" si="1"/>
        <v>6.6388926219594246E-2</v>
      </c>
    </row>
    <row r="49" spans="1:10" x14ac:dyDescent="0.2">
      <c r="A49" s="369"/>
      <c r="B49" s="363" t="s">
        <v>144</v>
      </c>
      <c r="C49" s="370">
        <v>38263</v>
      </c>
      <c r="D49" s="370">
        <v>7368</v>
      </c>
      <c r="G49" s="369"/>
      <c r="H49" s="363" t="s">
        <v>144</v>
      </c>
      <c r="I49" s="366">
        <f t="shared" si="1"/>
        <v>6.047379906922945E-3</v>
      </c>
      <c r="J49" s="366">
        <f t="shared" si="1"/>
        <v>-2.706985342664725E-2</v>
      </c>
    </row>
    <row r="50" spans="1:10" x14ac:dyDescent="0.2">
      <c r="A50" s="369"/>
      <c r="B50" s="363" t="s">
        <v>145</v>
      </c>
      <c r="C50" s="370">
        <v>37313</v>
      </c>
      <c r="D50" s="370">
        <v>7623</v>
      </c>
      <c r="G50" s="369"/>
      <c r="H50" s="363" t="s">
        <v>145</v>
      </c>
      <c r="I50" s="366">
        <f t="shared" si="1"/>
        <v>-1.9085675228055377E-2</v>
      </c>
      <c r="J50" s="366">
        <f t="shared" si="1"/>
        <v>-4.5703839122486212E-3</v>
      </c>
    </row>
    <row r="51" spans="1:10" x14ac:dyDescent="0.2">
      <c r="A51" s="369"/>
      <c r="B51" s="363" t="s">
        <v>146</v>
      </c>
      <c r="C51" s="370">
        <v>41432</v>
      </c>
      <c r="D51" s="370">
        <v>8693</v>
      </c>
      <c r="G51" s="369"/>
      <c r="H51" s="363" t="s">
        <v>146</v>
      </c>
      <c r="I51" s="366">
        <f t="shared" si="1"/>
        <v>-1.3688194824672095E-2</v>
      </c>
      <c r="J51" s="366">
        <f t="shared" si="1"/>
        <v>-2.3587554756823503E-2</v>
      </c>
    </row>
    <row r="52" spans="1:10" x14ac:dyDescent="0.2">
      <c r="A52" s="369"/>
      <c r="B52" s="363" t="s">
        <v>147</v>
      </c>
      <c r="C52" s="370">
        <v>43863</v>
      </c>
      <c r="D52" s="370">
        <v>9690</v>
      </c>
      <c r="G52" s="369"/>
      <c r="H52" s="363" t="s">
        <v>147</v>
      </c>
      <c r="I52" s="366">
        <f t="shared" si="1"/>
        <v>7.7291482463896166E-2</v>
      </c>
      <c r="J52" s="366">
        <f t="shared" si="1"/>
        <v>8.4499160604364798E-2</v>
      </c>
    </row>
    <row r="53" spans="1:10" x14ac:dyDescent="0.2">
      <c r="A53" s="369"/>
      <c r="B53" s="363" t="s">
        <v>148</v>
      </c>
      <c r="C53" s="370">
        <v>45431</v>
      </c>
      <c r="D53" s="370">
        <v>10049</v>
      </c>
      <c r="G53" s="369"/>
      <c r="H53" s="363" t="s">
        <v>148</v>
      </c>
      <c r="I53" s="366">
        <f t="shared" si="1"/>
        <v>6.3235741533852918E-2</v>
      </c>
      <c r="J53" s="366">
        <f t="shared" si="1"/>
        <v>0.13138932672821446</v>
      </c>
    </row>
    <row r="54" spans="1:10" x14ac:dyDescent="0.2">
      <c r="A54" s="369"/>
      <c r="B54" s="363" t="s">
        <v>149</v>
      </c>
      <c r="C54" s="370">
        <v>43873</v>
      </c>
      <c r="D54" s="370">
        <v>9355</v>
      </c>
      <c r="G54" s="369"/>
      <c r="H54" s="363" t="s">
        <v>149</v>
      </c>
      <c r="I54" s="366">
        <f t="shared" si="1"/>
        <v>4.1668645234816504E-2</v>
      </c>
      <c r="J54" s="366">
        <f t="shared" si="1"/>
        <v>1.706892802783222E-2</v>
      </c>
    </row>
    <row r="55" spans="1:10" x14ac:dyDescent="0.2">
      <c r="A55" s="369"/>
      <c r="B55" s="363" t="s">
        <v>150</v>
      </c>
      <c r="C55" s="370">
        <v>44319</v>
      </c>
      <c r="D55" s="370">
        <v>9473</v>
      </c>
      <c r="G55" s="369"/>
      <c r="H55" s="363" t="s">
        <v>150</v>
      </c>
      <c r="I55" s="366">
        <f t="shared" ref="I55:J58" si="2">C55/C43-1</f>
        <v>0.13594771241830061</v>
      </c>
      <c r="J55" s="366">
        <f t="shared" si="2"/>
        <v>0.13530680728667299</v>
      </c>
    </row>
    <row r="56" spans="1:10" x14ac:dyDescent="0.2">
      <c r="A56" s="369"/>
      <c r="B56" s="363" t="s">
        <v>151</v>
      </c>
      <c r="C56" s="370">
        <v>47152</v>
      </c>
      <c r="D56" s="370">
        <v>9941</v>
      </c>
      <c r="G56" s="369"/>
      <c r="H56" s="363" t="s">
        <v>151</v>
      </c>
      <c r="I56" s="366">
        <f t="shared" si="2"/>
        <v>0.13844222318798582</v>
      </c>
      <c r="J56" s="366">
        <f t="shared" si="2"/>
        <v>0.1256935794360774</v>
      </c>
    </row>
    <row r="57" spans="1:10" x14ac:dyDescent="0.2">
      <c r="A57" s="369"/>
      <c r="B57" s="363" t="s">
        <v>152</v>
      </c>
      <c r="C57" s="370">
        <v>45341</v>
      </c>
      <c r="D57" s="370">
        <v>9530</v>
      </c>
      <c r="G57" s="369"/>
      <c r="H57" s="363" t="s">
        <v>152</v>
      </c>
      <c r="I57" s="366">
        <f t="shared" si="2"/>
        <v>8.9692133913336081E-2</v>
      </c>
      <c r="J57" s="366">
        <f t="shared" si="2"/>
        <v>5.2806009721608538E-2</v>
      </c>
    </row>
    <row r="58" spans="1:10" x14ac:dyDescent="0.2">
      <c r="A58" s="371"/>
      <c r="B58" s="363" t="s">
        <v>153</v>
      </c>
      <c r="C58" s="370">
        <v>53818</v>
      </c>
      <c r="D58" s="370">
        <v>11478</v>
      </c>
      <c r="G58" s="371"/>
      <c r="H58" s="363" t="s">
        <v>153</v>
      </c>
      <c r="I58" s="366">
        <f t="shared" si="2"/>
        <v>0.1350655924410511</v>
      </c>
      <c r="J58" s="366">
        <f t="shared" si="2"/>
        <v>0.17206167670785244</v>
      </c>
    </row>
    <row r="59" spans="1:10" x14ac:dyDescent="0.2">
      <c r="A59" s="368">
        <v>2021</v>
      </c>
      <c r="B59" s="363" t="s">
        <v>142</v>
      </c>
      <c r="C59" s="370">
        <v>46609</v>
      </c>
      <c r="D59" s="370">
        <v>9818</v>
      </c>
      <c r="G59" s="368" t="s">
        <v>1267</v>
      </c>
      <c r="H59" s="363" t="s">
        <v>142</v>
      </c>
      <c r="I59" s="366">
        <f>C59/C47-1</f>
        <v>4.3804447629498533E-2</v>
      </c>
      <c r="J59" s="366">
        <f>D59/D47-1</f>
        <v>4.2582563449081512E-2</v>
      </c>
    </row>
    <row r="60" spans="1:10" x14ac:dyDescent="0.2">
      <c r="A60" s="369"/>
      <c r="B60" s="363" t="s">
        <v>143</v>
      </c>
      <c r="C60" s="370"/>
      <c r="D60" s="370"/>
      <c r="G60" s="369"/>
      <c r="H60" s="363" t="s">
        <v>143</v>
      </c>
      <c r="I60" s="366"/>
      <c r="J60" s="366"/>
    </row>
    <row r="61" spans="1:10" x14ac:dyDescent="0.2">
      <c r="A61" s="369"/>
      <c r="B61" s="363" t="s">
        <v>144</v>
      </c>
      <c r="C61" s="370"/>
      <c r="D61" s="370"/>
      <c r="G61" s="369"/>
      <c r="H61" s="363" t="s">
        <v>144</v>
      </c>
      <c r="I61" s="366"/>
      <c r="J61" s="366"/>
    </row>
    <row r="62" spans="1:10" x14ac:dyDescent="0.2">
      <c r="A62" s="369"/>
      <c r="B62" s="363" t="s">
        <v>145</v>
      </c>
      <c r="C62" s="370"/>
      <c r="D62" s="370"/>
      <c r="G62" s="369"/>
      <c r="H62" s="363" t="s">
        <v>145</v>
      </c>
      <c r="I62" s="366"/>
      <c r="J62" s="366"/>
    </row>
    <row r="63" spans="1:10" x14ac:dyDescent="0.2">
      <c r="A63" s="369"/>
      <c r="B63" s="363" t="s">
        <v>146</v>
      </c>
      <c r="C63" s="370"/>
      <c r="D63" s="370"/>
      <c r="G63" s="369"/>
      <c r="H63" s="363" t="s">
        <v>146</v>
      </c>
      <c r="I63" s="366"/>
      <c r="J63" s="366"/>
    </row>
    <row r="64" spans="1:10" x14ac:dyDescent="0.2">
      <c r="A64" s="369"/>
      <c r="B64" s="363" t="s">
        <v>147</v>
      </c>
      <c r="C64" s="370"/>
      <c r="D64" s="370"/>
      <c r="G64" s="369"/>
      <c r="H64" s="363" t="s">
        <v>147</v>
      </c>
      <c r="I64" s="366"/>
      <c r="J64" s="366"/>
    </row>
    <row r="65" spans="1:10" x14ac:dyDescent="0.2">
      <c r="A65" s="369"/>
      <c r="B65" s="363" t="s">
        <v>148</v>
      </c>
      <c r="C65" s="370"/>
      <c r="D65" s="370"/>
      <c r="G65" s="369"/>
      <c r="H65" s="363" t="s">
        <v>148</v>
      </c>
      <c r="I65" s="366"/>
      <c r="J65" s="366"/>
    </row>
    <row r="66" spans="1:10" x14ac:dyDescent="0.2">
      <c r="A66" s="369"/>
      <c r="B66" s="363" t="s">
        <v>149</v>
      </c>
      <c r="C66" s="370"/>
      <c r="D66" s="370"/>
      <c r="G66" s="369"/>
      <c r="H66" s="363" t="s">
        <v>149</v>
      </c>
      <c r="I66" s="366"/>
      <c r="J66" s="366"/>
    </row>
    <row r="67" spans="1:10" x14ac:dyDescent="0.2">
      <c r="A67" s="369"/>
      <c r="B67" s="363" t="s">
        <v>150</v>
      </c>
      <c r="C67" s="370"/>
      <c r="D67" s="370"/>
      <c r="G67" s="369"/>
      <c r="H67" s="363" t="s">
        <v>150</v>
      </c>
      <c r="I67" s="366"/>
      <c r="J67" s="366"/>
    </row>
    <row r="68" spans="1:10" x14ac:dyDescent="0.2">
      <c r="A68" s="369"/>
      <c r="B68" s="363" t="s">
        <v>151</v>
      </c>
      <c r="C68" s="370"/>
      <c r="D68" s="370"/>
      <c r="G68" s="369"/>
      <c r="H68" s="363" t="s">
        <v>151</v>
      </c>
      <c r="I68" s="366"/>
      <c r="J68" s="366"/>
    </row>
    <row r="69" spans="1:10" x14ac:dyDescent="0.2">
      <c r="A69" s="369"/>
      <c r="B69" s="363" t="s">
        <v>152</v>
      </c>
      <c r="C69" s="370"/>
      <c r="D69" s="370"/>
      <c r="G69" s="369"/>
      <c r="H69" s="363" t="s">
        <v>152</v>
      </c>
      <c r="I69" s="366"/>
      <c r="J69" s="366"/>
    </row>
    <row r="70" spans="1:10" x14ac:dyDescent="0.2">
      <c r="A70" s="371"/>
      <c r="B70" s="363" t="s">
        <v>153</v>
      </c>
      <c r="C70" s="370"/>
      <c r="D70" s="370"/>
      <c r="G70" s="371"/>
      <c r="H70" s="363" t="s">
        <v>153</v>
      </c>
      <c r="I70" s="366"/>
      <c r="J70" s="366"/>
    </row>
  </sheetData>
  <mergeCells count="11">
    <mergeCell ref="A47:A58"/>
    <mergeCell ref="G47:G58"/>
    <mergeCell ref="A59:A70"/>
    <mergeCell ref="G59:G70"/>
    <mergeCell ref="H1:I1"/>
    <mergeCell ref="A11:A22"/>
    <mergeCell ref="A23:A34"/>
    <mergeCell ref="G23:G34"/>
    <mergeCell ref="L26:Q28"/>
    <mergeCell ref="A35:A46"/>
    <mergeCell ref="G35:G46"/>
  </mergeCells>
  <hyperlinks>
    <hyperlink ref="H1:I1" location="Index!A1" display="Regresar al Índice" xr:uid="{6B75263C-4692-4AFE-83EC-384460F70458}"/>
  </hyperlinks>
  <pageMargins left="0.7" right="0.7" top="0.75" bottom="0.75" header="0.3" footer="0.3"/>
  <pageSetup orientation="portrait" horizontalDpi="4294967295" verticalDpi="4294967295"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BF207-2160-4CED-B212-E3DAF64AFC76}">
  <sheetPr codeName="Hoja164"/>
  <dimension ref="A1:Q71"/>
  <sheetViews>
    <sheetView workbookViewId="0">
      <selection activeCell="A2" sqref="A2"/>
    </sheetView>
  </sheetViews>
  <sheetFormatPr baseColWidth="10" defaultColWidth="11.42578125" defaultRowHeight="12.75" x14ac:dyDescent="0.2"/>
  <cols>
    <col min="1" max="1" width="5.7109375" style="170" customWidth="1"/>
    <col min="2" max="2" width="8.140625" style="170" customWidth="1"/>
    <col min="3" max="16384" width="11.42578125" style="170"/>
  </cols>
  <sheetData>
    <row r="1" spans="1:9" ht="15" x14ac:dyDescent="0.25">
      <c r="A1" s="565" t="s">
        <v>1443</v>
      </c>
      <c r="H1" s="568" t="s">
        <v>39</v>
      </c>
      <c r="I1" s="568"/>
    </row>
    <row r="2" spans="1:9" x14ac:dyDescent="0.2">
      <c r="A2" s="97" t="s">
        <v>448</v>
      </c>
    </row>
    <row r="4" spans="1:9" x14ac:dyDescent="0.2">
      <c r="G4" s="100" t="s">
        <v>1268</v>
      </c>
    </row>
    <row r="6" spans="1:9" x14ac:dyDescent="0.2">
      <c r="A6" s="99" t="s">
        <v>461</v>
      </c>
    </row>
    <row r="7" spans="1:9" x14ac:dyDescent="0.2">
      <c r="A7" s="99" t="s">
        <v>462</v>
      </c>
    </row>
    <row r="8" spans="1:9" x14ac:dyDescent="0.2">
      <c r="A8" s="109" t="s">
        <v>1265</v>
      </c>
    </row>
    <row r="11" spans="1:9" x14ac:dyDescent="0.2">
      <c r="A11" s="110" t="s">
        <v>463</v>
      </c>
      <c r="B11" s="110" t="s">
        <v>464</v>
      </c>
      <c r="C11" s="110" t="s">
        <v>1</v>
      </c>
      <c r="D11" s="110" t="s">
        <v>0</v>
      </c>
    </row>
    <row r="12" spans="1:9" ht="15" customHeight="1" x14ac:dyDescent="0.2">
      <c r="A12" s="362">
        <v>2017</v>
      </c>
      <c r="B12" s="363" t="s">
        <v>142</v>
      </c>
      <c r="C12" s="364">
        <v>78</v>
      </c>
      <c r="D12" s="364">
        <v>13</v>
      </c>
    </row>
    <row r="13" spans="1:9" ht="15" customHeight="1" x14ac:dyDescent="0.2">
      <c r="A13" s="362"/>
      <c r="B13" s="363" t="s">
        <v>143</v>
      </c>
      <c r="C13" s="364">
        <v>71</v>
      </c>
      <c r="D13" s="364">
        <v>13</v>
      </c>
    </row>
    <row r="14" spans="1:9" ht="15" customHeight="1" x14ac:dyDescent="0.2">
      <c r="A14" s="362"/>
      <c r="B14" s="363" t="s">
        <v>144</v>
      </c>
      <c r="C14" s="364">
        <v>73</v>
      </c>
      <c r="D14" s="364">
        <v>10</v>
      </c>
    </row>
    <row r="15" spans="1:9" ht="15" customHeight="1" x14ac:dyDescent="0.2">
      <c r="A15" s="362"/>
      <c r="B15" s="363" t="s">
        <v>145</v>
      </c>
      <c r="C15" s="364">
        <v>67</v>
      </c>
      <c r="D15" s="364">
        <v>10</v>
      </c>
    </row>
    <row r="16" spans="1:9" ht="15" customHeight="1" x14ac:dyDescent="0.2">
      <c r="A16" s="362"/>
      <c r="B16" s="363" t="s">
        <v>146</v>
      </c>
      <c r="C16" s="364">
        <v>73</v>
      </c>
      <c r="D16" s="364">
        <v>11</v>
      </c>
    </row>
    <row r="17" spans="1:17" ht="15" customHeight="1" x14ac:dyDescent="0.2">
      <c r="A17" s="362"/>
      <c r="B17" s="363" t="s">
        <v>147</v>
      </c>
      <c r="C17" s="364">
        <v>79</v>
      </c>
      <c r="D17" s="364">
        <v>13</v>
      </c>
    </row>
    <row r="18" spans="1:17" ht="15" customHeight="1" x14ac:dyDescent="0.2">
      <c r="A18" s="362"/>
      <c r="B18" s="363" t="s">
        <v>148</v>
      </c>
      <c r="C18" s="364">
        <v>74</v>
      </c>
      <c r="D18" s="364">
        <v>15</v>
      </c>
    </row>
    <row r="19" spans="1:17" ht="15" customHeight="1" x14ac:dyDescent="0.2">
      <c r="A19" s="362"/>
      <c r="B19" s="363" t="s">
        <v>149</v>
      </c>
      <c r="C19" s="364">
        <v>75</v>
      </c>
      <c r="D19" s="364">
        <v>16</v>
      </c>
    </row>
    <row r="20" spans="1:17" ht="15" customHeight="1" x14ac:dyDescent="0.2">
      <c r="A20" s="362"/>
      <c r="B20" s="363" t="s">
        <v>150</v>
      </c>
      <c r="C20" s="364">
        <v>68</v>
      </c>
      <c r="D20" s="364">
        <v>12</v>
      </c>
    </row>
    <row r="21" spans="1:17" ht="15" customHeight="1" x14ac:dyDescent="0.2">
      <c r="A21" s="362"/>
      <c r="B21" s="363" t="s">
        <v>151</v>
      </c>
      <c r="C21" s="364">
        <v>69</v>
      </c>
      <c r="D21" s="364">
        <v>13</v>
      </c>
    </row>
    <row r="22" spans="1:17" ht="15" customHeight="1" x14ac:dyDescent="0.2">
      <c r="A22" s="362"/>
      <c r="B22" s="363" t="s">
        <v>152</v>
      </c>
      <c r="C22" s="364">
        <v>77</v>
      </c>
      <c r="D22" s="364">
        <v>12</v>
      </c>
    </row>
    <row r="23" spans="1:17" ht="15" customHeight="1" x14ac:dyDescent="0.2">
      <c r="A23" s="362"/>
      <c r="B23" s="363" t="s">
        <v>153</v>
      </c>
      <c r="C23" s="364">
        <v>109</v>
      </c>
      <c r="D23" s="364">
        <v>20</v>
      </c>
      <c r="I23" s="110" t="s">
        <v>1</v>
      </c>
      <c r="J23" s="110" t="s">
        <v>0</v>
      </c>
    </row>
    <row r="24" spans="1:17" x14ac:dyDescent="0.2">
      <c r="A24" s="365">
        <v>2018</v>
      </c>
      <c r="B24" s="363" t="s">
        <v>142</v>
      </c>
      <c r="C24" s="364">
        <v>66</v>
      </c>
      <c r="D24" s="364">
        <v>14</v>
      </c>
      <c r="G24" s="365" t="s">
        <v>465</v>
      </c>
      <c r="H24" s="363" t="s">
        <v>142</v>
      </c>
      <c r="I24" s="366">
        <f t="shared" ref="I24:J39" si="0">C24/C12-1</f>
        <v>-0.15384615384615385</v>
      </c>
      <c r="J24" s="366">
        <f t="shared" si="0"/>
        <v>7.6923076923076872E-2</v>
      </c>
    </row>
    <row r="25" spans="1:17" ht="15" customHeight="1" x14ac:dyDescent="0.2">
      <c r="A25" s="365"/>
      <c r="B25" s="363" t="s">
        <v>143</v>
      </c>
      <c r="C25" s="364">
        <v>50</v>
      </c>
      <c r="D25" s="364">
        <v>11</v>
      </c>
      <c r="G25" s="365"/>
      <c r="H25" s="363" t="s">
        <v>143</v>
      </c>
      <c r="I25" s="366">
        <f t="shared" si="0"/>
        <v>-0.29577464788732399</v>
      </c>
      <c r="J25" s="366">
        <f t="shared" si="0"/>
        <v>-0.15384615384615385</v>
      </c>
    </row>
    <row r="26" spans="1:17" ht="15" customHeight="1" x14ac:dyDescent="0.2">
      <c r="A26" s="365"/>
      <c r="B26" s="363" t="s">
        <v>144</v>
      </c>
      <c r="C26" s="364">
        <v>59</v>
      </c>
      <c r="D26" s="364">
        <v>13</v>
      </c>
      <c r="G26" s="365"/>
      <c r="H26" s="363" t="s">
        <v>144</v>
      </c>
      <c r="I26" s="366">
        <f t="shared" si="0"/>
        <v>-0.19178082191780821</v>
      </c>
      <c r="J26" s="366">
        <f t="shared" si="0"/>
        <v>0.30000000000000004</v>
      </c>
      <c r="L26" s="170" t="s">
        <v>448</v>
      </c>
    </row>
    <row r="27" spans="1:17" ht="15" customHeight="1" x14ac:dyDescent="0.2">
      <c r="A27" s="365"/>
      <c r="B27" s="363" t="s">
        <v>145</v>
      </c>
      <c r="C27" s="364">
        <v>57</v>
      </c>
      <c r="D27" s="364">
        <v>14</v>
      </c>
      <c r="G27" s="365"/>
      <c r="H27" s="363" t="s">
        <v>145</v>
      </c>
      <c r="I27" s="366">
        <f t="shared" si="0"/>
        <v>-0.14925373134328357</v>
      </c>
      <c r="J27" s="366">
        <f t="shared" si="0"/>
        <v>0.39999999999999991</v>
      </c>
      <c r="L27" s="185" t="s">
        <v>458</v>
      </c>
      <c r="M27" s="185"/>
      <c r="N27" s="185"/>
      <c r="O27" s="185"/>
      <c r="P27" s="185"/>
      <c r="Q27" s="185"/>
    </row>
    <row r="28" spans="1:17" ht="15" customHeight="1" x14ac:dyDescent="0.2">
      <c r="A28" s="365"/>
      <c r="B28" s="363" t="s">
        <v>146</v>
      </c>
      <c r="C28" s="364">
        <v>64</v>
      </c>
      <c r="D28" s="364">
        <v>15</v>
      </c>
      <c r="G28" s="365"/>
      <c r="H28" s="363" t="s">
        <v>146</v>
      </c>
      <c r="I28" s="366">
        <f t="shared" si="0"/>
        <v>-0.12328767123287676</v>
      </c>
      <c r="J28" s="366">
        <f t="shared" si="0"/>
        <v>0.36363636363636354</v>
      </c>
      <c r="L28" s="185"/>
      <c r="M28" s="185"/>
      <c r="N28" s="185"/>
      <c r="O28" s="185"/>
      <c r="P28" s="185"/>
      <c r="Q28" s="185"/>
    </row>
    <row r="29" spans="1:17" ht="15" customHeight="1" x14ac:dyDescent="0.2">
      <c r="A29" s="365"/>
      <c r="B29" s="363" t="s">
        <v>147</v>
      </c>
      <c r="C29" s="364">
        <v>63</v>
      </c>
      <c r="D29" s="364">
        <v>13</v>
      </c>
      <c r="G29" s="365"/>
      <c r="H29" s="363" t="s">
        <v>147</v>
      </c>
      <c r="I29" s="366">
        <f t="shared" si="0"/>
        <v>-0.20253164556962022</v>
      </c>
      <c r="J29" s="366">
        <f t="shared" si="0"/>
        <v>0</v>
      </c>
      <c r="L29" s="185"/>
      <c r="M29" s="185"/>
      <c r="N29" s="185"/>
      <c r="O29" s="185"/>
      <c r="P29" s="185"/>
      <c r="Q29" s="185"/>
    </row>
    <row r="30" spans="1:17" ht="15" customHeight="1" x14ac:dyDescent="0.2">
      <c r="A30" s="365"/>
      <c r="B30" s="363" t="s">
        <v>148</v>
      </c>
      <c r="C30" s="364">
        <v>59</v>
      </c>
      <c r="D30" s="364">
        <v>9</v>
      </c>
      <c r="G30" s="365"/>
      <c r="H30" s="363" t="s">
        <v>148</v>
      </c>
      <c r="I30" s="366">
        <f t="shared" si="0"/>
        <v>-0.20270270270270274</v>
      </c>
      <c r="J30" s="366">
        <f t="shared" si="0"/>
        <v>-0.4</v>
      </c>
      <c r="L30" s="372" t="s">
        <v>1266</v>
      </c>
      <c r="M30" s="367"/>
      <c r="N30" s="367"/>
      <c r="O30" s="367"/>
      <c r="P30" s="367"/>
      <c r="Q30" s="367"/>
    </row>
    <row r="31" spans="1:17" ht="15" customHeight="1" x14ac:dyDescent="0.2">
      <c r="A31" s="365"/>
      <c r="B31" s="363" t="s">
        <v>149</v>
      </c>
      <c r="C31" s="364">
        <v>53</v>
      </c>
      <c r="D31" s="364">
        <v>9</v>
      </c>
      <c r="G31" s="365"/>
      <c r="H31" s="363" t="s">
        <v>149</v>
      </c>
      <c r="I31" s="366">
        <f t="shared" si="0"/>
        <v>-0.29333333333333333</v>
      </c>
      <c r="J31" s="366">
        <f t="shared" si="0"/>
        <v>-0.4375</v>
      </c>
    </row>
    <row r="32" spans="1:17" ht="15" customHeight="1" x14ac:dyDescent="0.2">
      <c r="A32" s="365"/>
      <c r="B32" s="363" t="s">
        <v>150</v>
      </c>
      <c r="C32" s="364">
        <v>52</v>
      </c>
      <c r="D32" s="364">
        <v>8</v>
      </c>
      <c r="G32" s="365"/>
      <c r="H32" s="363" t="s">
        <v>150</v>
      </c>
      <c r="I32" s="366">
        <f t="shared" si="0"/>
        <v>-0.23529411764705888</v>
      </c>
      <c r="J32" s="366">
        <f t="shared" si="0"/>
        <v>-0.33333333333333337</v>
      </c>
    </row>
    <row r="33" spans="1:13" ht="15" customHeight="1" x14ac:dyDescent="0.2">
      <c r="A33" s="365"/>
      <c r="B33" s="363" t="s">
        <v>151</v>
      </c>
      <c r="C33" s="364">
        <v>62</v>
      </c>
      <c r="D33" s="364">
        <v>9</v>
      </c>
      <c r="G33" s="365"/>
      <c r="H33" s="363" t="s">
        <v>151</v>
      </c>
      <c r="I33" s="366">
        <f t="shared" si="0"/>
        <v>-0.10144927536231885</v>
      </c>
      <c r="J33" s="366">
        <f t="shared" si="0"/>
        <v>-0.30769230769230771</v>
      </c>
    </row>
    <row r="34" spans="1:13" ht="15" customHeight="1" x14ac:dyDescent="0.2">
      <c r="A34" s="365"/>
      <c r="B34" s="363" t="s">
        <v>152</v>
      </c>
      <c r="C34" s="364">
        <v>64</v>
      </c>
      <c r="D34" s="364">
        <v>10</v>
      </c>
      <c r="G34" s="365"/>
      <c r="H34" s="363" t="s">
        <v>152</v>
      </c>
      <c r="I34" s="366">
        <f t="shared" si="0"/>
        <v>-0.16883116883116878</v>
      </c>
      <c r="J34" s="366">
        <f t="shared" si="0"/>
        <v>-0.16666666666666663</v>
      </c>
    </row>
    <row r="35" spans="1:13" x14ac:dyDescent="0.2">
      <c r="A35" s="365"/>
      <c r="B35" s="363" t="s">
        <v>153</v>
      </c>
      <c r="C35" s="364">
        <v>99</v>
      </c>
      <c r="D35" s="364">
        <v>18</v>
      </c>
      <c r="G35" s="365"/>
      <c r="H35" s="363" t="s">
        <v>153</v>
      </c>
      <c r="I35" s="366">
        <f t="shared" si="0"/>
        <v>-9.1743119266055051E-2</v>
      </c>
      <c r="J35" s="366">
        <f t="shared" si="0"/>
        <v>-9.9999999999999978E-2</v>
      </c>
    </row>
    <row r="36" spans="1:13" x14ac:dyDescent="0.2">
      <c r="A36" s="365">
        <v>2019</v>
      </c>
      <c r="B36" s="363" t="s">
        <v>142</v>
      </c>
      <c r="C36" s="364">
        <v>63</v>
      </c>
      <c r="D36" s="364">
        <v>12</v>
      </c>
      <c r="G36" s="368" t="s">
        <v>468</v>
      </c>
      <c r="H36" s="363" t="s">
        <v>142</v>
      </c>
      <c r="I36" s="366">
        <f t="shared" si="0"/>
        <v>-4.5454545454545414E-2</v>
      </c>
      <c r="J36" s="366">
        <f t="shared" si="0"/>
        <v>-0.1428571428571429</v>
      </c>
    </row>
    <row r="37" spans="1:13" x14ac:dyDescent="0.2">
      <c r="A37" s="365"/>
      <c r="B37" s="363" t="s">
        <v>143</v>
      </c>
      <c r="C37" s="364">
        <v>59</v>
      </c>
      <c r="D37" s="364">
        <v>10</v>
      </c>
      <c r="G37" s="369"/>
      <c r="H37" s="363" t="s">
        <v>143</v>
      </c>
      <c r="I37" s="366">
        <f t="shared" si="0"/>
        <v>0.17999999999999994</v>
      </c>
      <c r="J37" s="366">
        <f t="shared" si="0"/>
        <v>-9.0909090909090939E-2</v>
      </c>
    </row>
    <row r="38" spans="1:13" x14ac:dyDescent="0.2">
      <c r="A38" s="365"/>
      <c r="B38" s="363" t="s">
        <v>144</v>
      </c>
      <c r="C38" s="364">
        <v>68</v>
      </c>
      <c r="D38" s="364">
        <v>8</v>
      </c>
      <c r="G38" s="369"/>
      <c r="H38" s="363" t="s">
        <v>144</v>
      </c>
      <c r="I38" s="366">
        <f t="shared" si="0"/>
        <v>0.15254237288135597</v>
      </c>
      <c r="J38" s="366">
        <f t="shared" si="0"/>
        <v>-0.38461538461538458</v>
      </c>
    </row>
    <row r="39" spans="1:13" x14ac:dyDescent="0.2">
      <c r="A39" s="365"/>
      <c r="B39" s="363" t="s">
        <v>145</v>
      </c>
      <c r="C39" s="364">
        <v>59</v>
      </c>
      <c r="D39" s="364">
        <v>8</v>
      </c>
      <c r="G39" s="369"/>
      <c r="H39" s="363" t="s">
        <v>145</v>
      </c>
      <c r="I39" s="366">
        <f t="shared" si="0"/>
        <v>3.5087719298245723E-2</v>
      </c>
      <c r="J39" s="366">
        <f t="shared" si="0"/>
        <v>-0.4285714285714286</v>
      </c>
      <c r="K39" s="186"/>
      <c r="L39" s="187"/>
      <c r="M39" s="187"/>
    </row>
    <row r="40" spans="1:13" x14ac:dyDescent="0.2">
      <c r="A40" s="365"/>
      <c r="B40" s="363" t="s">
        <v>146</v>
      </c>
      <c r="C40" s="364">
        <v>67</v>
      </c>
      <c r="D40" s="364">
        <v>11</v>
      </c>
      <c r="G40" s="369"/>
      <c r="H40" s="363" t="s">
        <v>146</v>
      </c>
      <c r="I40" s="366">
        <f t="shared" ref="I40:J55" si="1">C40/C28-1</f>
        <v>4.6875E-2</v>
      </c>
      <c r="J40" s="366">
        <f t="shared" si="1"/>
        <v>-0.26666666666666672</v>
      </c>
      <c r="L40" s="186"/>
      <c r="M40" s="186"/>
    </row>
    <row r="41" spans="1:13" x14ac:dyDescent="0.2">
      <c r="A41" s="365"/>
      <c r="B41" s="363" t="s">
        <v>147</v>
      </c>
      <c r="C41" s="364">
        <v>60</v>
      </c>
      <c r="D41" s="364">
        <v>9</v>
      </c>
      <c r="G41" s="369"/>
      <c r="H41" s="363" t="s">
        <v>147</v>
      </c>
      <c r="I41" s="366">
        <f t="shared" si="1"/>
        <v>-4.7619047619047672E-2</v>
      </c>
      <c r="J41" s="366">
        <f t="shared" si="1"/>
        <v>-0.30769230769230771</v>
      </c>
    </row>
    <row r="42" spans="1:13" x14ac:dyDescent="0.2">
      <c r="A42" s="365"/>
      <c r="B42" s="363" t="s">
        <v>148</v>
      </c>
      <c r="C42" s="364">
        <v>61</v>
      </c>
      <c r="D42" s="364">
        <v>8</v>
      </c>
      <c r="G42" s="369"/>
      <c r="H42" s="363" t="s">
        <v>148</v>
      </c>
      <c r="I42" s="366">
        <f t="shared" si="1"/>
        <v>3.3898305084745672E-2</v>
      </c>
      <c r="J42" s="366">
        <f t="shared" si="1"/>
        <v>-0.11111111111111116</v>
      </c>
    </row>
    <row r="43" spans="1:13" x14ac:dyDescent="0.2">
      <c r="A43" s="365"/>
      <c r="B43" s="363" t="s">
        <v>149</v>
      </c>
      <c r="C43" s="364">
        <v>61</v>
      </c>
      <c r="D43" s="364">
        <v>9</v>
      </c>
      <c r="G43" s="369"/>
      <c r="H43" s="363" t="s">
        <v>149</v>
      </c>
      <c r="I43" s="366">
        <f t="shared" si="1"/>
        <v>0.15094339622641506</v>
      </c>
      <c r="J43" s="366">
        <f t="shared" si="1"/>
        <v>0</v>
      </c>
    </row>
    <row r="44" spans="1:13" x14ac:dyDescent="0.2">
      <c r="A44" s="365"/>
      <c r="B44" s="363" t="s">
        <v>150</v>
      </c>
      <c r="C44" s="364">
        <v>54</v>
      </c>
      <c r="D44" s="364">
        <v>8</v>
      </c>
      <c r="G44" s="369"/>
      <c r="H44" s="363" t="s">
        <v>150</v>
      </c>
      <c r="I44" s="366">
        <f t="shared" si="1"/>
        <v>3.8461538461538547E-2</v>
      </c>
      <c r="J44" s="366">
        <f t="shared" si="1"/>
        <v>0</v>
      </c>
    </row>
    <row r="45" spans="1:13" x14ac:dyDescent="0.2">
      <c r="A45" s="365"/>
      <c r="B45" s="363" t="s">
        <v>151</v>
      </c>
      <c r="C45" s="364">
        <v>61</v>
      </c>
      <c r="D45" s="364">
        <v>9</v>
      </c>
      <c r="G45" s="369"/>
      <c r="H45" s="363" t="s">
        <v>151</v>
      </c>
      <c r="I45" s="366">
        <f t="shared" si="1"/>
        <v>-1.6129032258064502E-2</v>
      </c>
      <c r="J45" s="366">
        <f t="shared" si="1"/>
        <v>0</v>
      </c>
    </row>
    <row r="46" spans="1:13" x14ac:dyDescent="0.2">
      <c r="A46" s="365"/>
      <c r="B46" s="363" t="s">
        <v>152</v>
      </c>
      <c r="C46" s="364">
        <v>57</v>
      </c>
      <c r="D46" s="364">
        <v>7</v>
      </c>
      <c r="G46" s="369"/>
      <c r="H46" s="363" t="s">
        <v>152</v>
      </c>
      <c r="I46" s="366">
        <f t="shared" si="1"/>
        <v>-0.109375</v>
      </c>
      <c r="J46" s="366">
        <f t="shared" si="1"/>
        <v>-0.30000000000000004</v>
      </c>
    </row>
    <row r="47" spans="1:13" x14ac:dyDescent="0.2">
      <c r="A47" s="365"/>
      <c r="B47" s="363" t="s">
        <v>153</v>
      </c>
      <c r="C47" s="364">
        <v>79</v>
      </c>
      <c r="D47" s="364">
        <v>9</v>
      </c>
      <c r="G47" s="371"/>
      <c r="H47" s="363" t="s">
        <v>153</v>
      </c>
      <c r="I47" s="366">
        <f t="shared" si="1"/>
        <v>-0.20202020202020199</v>
      </c>
      <c r="J47" s="366">
        <f t="shared" si="1"/>
        <v>-0.5</v>
      </c>
    </row>
    <row r="48" spans="1:13" x14ac:dyDescent="0.2">
      <c r="A48" s="365">
        <v>2020</v>
      </c>
      <c r="B48" s="363" t="s">
        <v>142</v>
      </c>
      <c r="C48" s="364">
        <v>66</v>
      </c>
      <c r="D48" s="364">
        <v>8</v>
      </c>
      <c r="G48" s="368" t="s">
        <v>467</v>
      </c>
      <c r="H48" s="363" t="s">
        <v>142</v>
      </c>
      <c r="I48" s="366">
        <f t="shared" si="1"/>
        <v>4.7619047619047672E-2</v>
      </c>
      <c r="J48" s="366">
        <f t="shared" si="1"/>
        <v>-0.33333333333333337</v>
      </c>
    </row>
    <row r="49" spans="1:10" x14ac:dyDescent="0.2">
      <c r="A49" s="365"/>
      <c r="B49" s="363" t="s">
        <v>143</v>
      </c>
      <c r="C49" s="364">
        <v>52</v>
      </c>
      <c r="D49" s="364">
        <v>7</v>
      </c>
      <c r="G49" s="369"/>
      <c r="H49" s="363" t="s">
        <v>143</v>
      </c>
      <c r="I49" s="366">
        <f t="shared" si="1"/>
        <v>-0.11864406779661019</v>
      </c>
      <c r="J49" s="366">
        <f t="shared" si="1"/>
        <v>-0.30000000000000004</v>
      </c>
    </row>
    <row r="50" spans="1:10" x14ac:dyDescent="0.2">
      <c r="A50" s="365"/>
      <c r="B50" s="363" t="s">
        <v>144</v>
      </c>
      <c r="C50" s="364">
        <v>51</v>
      </c>
      <c r="D50" s="364">
        <v>6</v>
      </c>
      <c r="G50" s="369"/>
      <c r="H50" s="363" t="s">
        <v>144</v>
      </c>
      <c r="I50" s="366">
        <f t="shared" si="1"/>
        <v>-0.25</v>
      </c>
      <c r="J50" s="366">
        <f t="shared" si="1"/>
        <v>-0.25</v>
      </c>
    </row>
    <row r="51" spans="1:10" x14ac:dyDescent="0.2">
      <c r="A51" s="365"/>
      <c r="B51" s="363" t="s">
        <v>145</v>
      </c>
      <c r="C51" s="364">
        <v>37</v>
      </c>
      <c r="D51" s="364">
        <v>5</v>
      </c>
      <c r="G51" s="369"/>
      <c r="H51" s="363" t="s">
        <v>145</v>
      </c>
      <c r="I51" s="366">
        <f t="shared" si="1"/>
        <v>-0.3728813559322034</v>
      </c>
      <c r="J51" s="366">
        <f t="shared" si="1"/>
        <v>-0.375</v>
      </c>
    </row>
    <row r="52" spans="1:10" x14ac:dyDescent="0.2">
      <c r="A52" s="365"/>
      <c r="B52" s="363" t="s">
        <v>146</v>
      </c>
      <c r="C52" s="364">
        <v>43</v>
      </c>
      <c r="D52" s="364">
        <v>6</v>
      </c>
      <c r="G52" s="369"/>
      <c r="H52" s="363" t="s">
        <v>146</v>
      </c>
      <c r="I52" s="366">
        <f t="shared" si="1"/>
        <v>-0.35820895522388063</v>
      </c>
      <c r="J52" s="366">
        <f t="shared" si="1"/>
        <v>-0.45454545454545459</v>
      </c>
    </row>
    <row r="53" spans="1:10" x14ac:dyDescent="0.2">
      <c r="A53" s="365"/>
      <c r="B53" s="363" t="s">
        <v>147</v>
      </c>
      <c r="C53" s="364">
        <v>47</v>
      </c>
      <c r="D53" s="364">
        <v>7</v>
      </c>
      <c r="G53" s="369"/>
      <c r="H53" s="363" t="s">
        <v>147</v>
      </c>
      <c r="I53" s="366">
        <f t="shared" si="1"/>
        <v>-0.21666666666666667</v>
      </c>
      <c r="J53" s="366">
        <f t="shared" si="1"/>
        <v>-0.22222222222222221</v>
      </c>
    </row>
    <row r="54" spans="1:10" x14ac:dyDescent="0.2">
      <c r="A54" s="365"/>
      <c r="B54" s="363" t="s">
        <v>148</v>
      </c>
      <c r="C54" s="364">
        <v>44</v>
      </c>
      <c r="D54" s="364">
        <v>7</v>
      </c>
      <c r="G54" s="369"/>
      <c r="H54" s="363" t="s">
        <v>148</v>
      </c>
      <c r="I54" s="366">
        <f t="shared" si="1"/>
        <v>-0.27868852459016391</v>
      </c>
      <c r="J54" s="366">
        <f t="shared" si="1"/>
        <v>-0.125</v>
      </c>
    </row>
    <row r="55" spans="1:10" x14ac:dyDescent="0.2">
      <c r="A55" s="365"/>
      <c r="B55" s="363" t="s">
        <v>149</v>
      </c>
      <c r="C55" s="364">
        <v>47</v>
      </c>
      <c r="D55" s="364">
        <v>9</v>
      </c>
      <c r="G55" s="369"/>
      <c r="H55" s="363" t="s">
        <v>149</v>
      </c>
      <c r="I55" s="366">
        <f t="shared" si="1"/>
        <v>-0.22950819672131151</v>
      </c>
      <c r="J55" s="366">
        <f t="shared" si="1"/>
        <v>0</v>
      </c>
    </row>
    <row r="56" spans="1:10" x14ac:dyDescent="0.2">
      <c r="A56" s="365"/>
      <c r="B56" s="363" t="s">
        <v>150</v>
      </c>
      <c r="C56" s="364">
        <v>44</v>
      </c>
      <c r="D56" s="364">
        <v>8</v>
      </c>
      <c r="G56" s="369"/>
      <c r="H56" s="363" t="s">
        <v>150</v>
      </c>
      <c r="I56" s="366">
        <f t="shared" ref="I56:J59" si="2">C56/C44-1</f>
        <v>-0.18518518518518523</v>
      </c>
      <c r="J56" s="366">
        <f t="shared" si="2"/>
        <v>0</v>
      </c>
    </row>
    <row r="57" spans="1:10" x14ac:dyDescent="0.2">
      <c r="A57" s="365"/>
      <c r="B57" s="363" t="s">
        <v>151</v>
      </c>
      <c r="C57" s="364">
        <v>44</v>
      </c>
      <c r="D57" s="364">
        <v>9</v>
      </c>
      <c r="G57" s="369"/>
      <c r="H57" s="363" t="s">
        <v>151</v>
      </c>
      <c r="I57" s="366">
        <f t="shared" si="2"/>
        <v>-0.27868852459016391</v>
      </c>
      <c r="J57" s="366">
        <f t="shared" si="2"/>
        <v>0</v>
      </c>
    </row>
    <row r="58" spans="1:10" x14ac:dyDescent="0.2">
      <c r="A58" s="365"/>
      <c r="B58" s="363" t="s">
        <v>152</v>
      </c>
      <c r="C58" s="364">
        <v>43</v>
      </c>
      <c r="D58" s="364">
        <v>7</v>
      </c>
      <c r="G58" s="369"/>
      <c r="H58" s="363" t="s">
        <v>152</v>
      </c>
      <c r="I58" s="366">
        <f t="shared" si="2"/>
        <v>-0.24561403508771928</v>
      </c>
      <c r="J58" s="366">
        <f t="shared" si="2"/>
        <v>0</v>
      </c>
    </row>
    <row r="59" spans="1:10" x14ac:dyDescent="0.2">
      <c r="A59" s="365"/>
      <c r="B59" s="363" t="s">
        <v>153</v>
      </c>
      <c r="C59" s="364">
        <v>64</v>
      </c>
      <c r="D59" s="364">
        <v>7</v>
      </c>
      <c r="G59" s="371"/>
      <c r="H59" s="363" t="s">
        <v>153</v>
      </c>
      <c r="I59" s="366">
        <f t="shared" si="2"/>
        <v>-0.189873417721519</v>
      </c>
      <c r="J59" s="366">
        <f t="shared" si="2"/>
        <v>-0.22222222222222221</v>
      </c>
    </row>
    <row r="60" spans="1:10" x14ac:dyDescent="0.2">
      <c r="A60" s="368">
        <v>2021</v>
      </c>
      <c r="B60" s="363" t="s">
        <v>142</v>
      </c>
      <c r="C60" s="370">
        <v>43</v>
      </c>
      <c r="D60" s="370">
        <v>5</v>
      </c>
      <c r="G60" s="368" t="s">
        <v>1267</v>
      </c>
      <c r="H60" s="363" t="s">
        <v>142</v>
      </c>
      <c r="I60" s="366">
        <f>C60/C48-1</f>
        <v>-0.34848484848484851</v>
      </c>
      <c r="J60" s="366">
        <f>D60/D48-1</f>
        <v>-0.375</v>
      </c>
    </row>
    <row r="61" spans="1:10" x14ac:dyDescent="0.2">
      <c r="A61" s="369"/>
      <c r="B61" s="363" t="s">
        <v>143</v>
      </c>
      <c r="C61" s="370"/>
      <c r="D61" s="370"/>
      <c r="G61" s="369"/>
      <c r="H61" s="363" t="s">
        <v>143</v>
      </c>
      <c r="I61" s="366"/>
      <c r="J61" s="366"/>
    </row>
    <row r="62" spans="1:10" x14ac:dyDescent="0.2">
      <c r="A62" s="369"/>
      <c r="B62" s="363" t="s">
        <v>144</v>
      </c>
      <c r="C62" s="370"/>
      <c r="D62" s="370"/>
      <c r="G62" s="369"/>
      <c r="H62" s="363" t="s">
        <v>144</v>
      </c>
      <c r="I62" s="366"/>
      <c r="J62" s="366"/>
    </row>
    <row r="63" spans="1:10" x14ac:dyDescent="0.2">
      <c r="A63" s="369"/>
      <c r="B63" s="363" t="s">
        <v>145</v>
      </c>
      <c r="C63" s="370"/>
      <c r="D63" s="370"/>
      <c r="G63" s="369"/>
      <c r="H63" s="363" t="s">
        <v>145</v>
      </c>
      <c r="I63" s="366"/>
      <c r="J63" s="366"/>
    </row>
    <row r="64" spans="1:10" x14ac:dyDescent="0.2">
      <c r="A64" s="369"/>
      <c r="B64" s="363" t="s">
        <v>146</v>
      </c>
      <c r="C64" s="370"/>
      <c r="D64" s="370"/>
      <c r="G64" s="369"/>
      <c r="H64" s="363" t="s">
        <v>146</v>
      </c>
      <c r="I64" s="366"/>
      <c r="J64" s="366"/>
    </row>
    <row r="65" spans="1:10" x14ac:dyDescent="0.2">
      <c r="A65" s="369"/>
      <c r="B65" s="363" t="s">
        <v>147</v>
      </c>
      <c r="C65" s="370"/>
      <c r="D65" s="370"/>
      <c r="G65" s="369"/>
      <c r="H65" s="363" t="s">
        <v>147</v>
      </c>
      <c r="I65" s="366"/>
      <c r="J65" s="366"/>
    </row>
    <row r="66" spans="1:10" x14ac:dyDescent="0.2">
      <c r="A66" s="369"/>
      <c r="B66" s="363" t="s">
        <v>148</v>
      </c>
      <c r="C66" s="370"/>
      <c r="D66" s="370"/>
      <c r="G66" s="369"/>
      <c r="H66" s="363" t="s">
        <v>148</v>
      </c>
      <c r="I66" s="366"/>
      <c r="J66" s="366"/>
    </row>
    <row r="67" spans="1:10" x14ac:dyDescent="0.2">
      <c r="A67" s="369"/>
      <c r="B67" s="363" t="s">
        <v>149</v>
      </c>
      <c r="C67" s="370"/>
      <c r="D67" s="370"/>
      <c r="G67" s="369"/>
      <c r="H67" s="363" t="s">
        <v>149</v>
      </c>
      <c r="I67" s="366"/>
      <c r="J67" s="366"/>
    </row>
    <row r="68" spans="1:10" x14ac:dyDescent="0.2">
      <c r="A68" s="369"/>
      <c r="B68" s="363" t="s">
        <v>150</v>
      </c>
      <c r="C68" s="370"/>
      <c r="D68" s="370"/>
      <c r="G68" s="369"/>
      <c r="H68" s="363" t="s">
        <v>150</v>
      </c>
      <c r="I68" s="366"/>
      <c r="J68" s="366"/>
    </row>
    <row r="69" spans="1:10" x14ac:dyDescent="0.2">
      <c r="A69" s="369"/>
      <c r="B69" s="363" t="s">
        <v>151</v>
      </c>
      <c r="C69" s="370"/>
      <c r="D69" s="370"/>
      <c r="G69" s="369"/>
      <c r="H69" s="363" t="s">
        <v>151</v>
      </c>
      <c r="I69" s="366"/>
      <c r="J69" s="366"/>
    </row>
    <row r="70" spans="1:10" x14ac:dyDescent="0.2">
      <c r="A70" s="369"/>
      <c r="B70" s="363" t="s">
        <v>152</v>
      </c>
      <c r="C70" s="370"/>
      <c r="D70" s="370"/>
      <c r="G70" s="369"/>
      <c r="H70" s="363" t="s">
        <v>152</v>
      </c>
      <c r="I70" s="366"/>
      <c r="J70" s="366"/>
    </row>
    <row r="71" spans="1:10" x14ac:dyDescent="0.2">
      <c r="A71" s="371"/>
      <c r="B71" s="363" t="s">
        <v>153</v>
      </c>
      <c r="C71" s="370"/>
      <c r="D71" s="370"/>
      <c r="G71" s="371"/>
      <c r="H71" s="363" t="s">
        <v>153</v>
      </c>
      <c r="I71" s="366"/>
      <c r="J71" s="366"/>
    </row>
  </sheetData>
  <mergeCells count="11">
    <mergeCell ref="A48:A59"/>
    <mergeCell ref="G48:G59"/>
    <mergeCell ref="A60:A71"/>
    <mergeCell ref="G60:G71"/>
    <mergeCell ref="H1:I1"/>
    <mergeCell ref="A12:A23"/>
    <mergeCell ref="A24:A35"/>
    <mergeCell ref="G24:G35"/>
    <mergeCell ref="L27:Q29"/>
    <mergeCell ref="A36:A47"/>
    <mergeCell ref="G36:G47"/>
  </mergeCells>
  <hyperlinks>
    <hyperlink ref="H1:I1" location="Index!A1" display="Regresar al Índice" xr:uid="{B5D7EB91-1E4C-41C5-8AC0-FD92814C3934}"/>
  </hyperlinks>
  <pageMargins left="0.7" right="0.7" top="0.75" bottom="0.75" header="0.3" footer="0.3"/>
  <pageSetup orientation="portrait" horizontalDpi="4294967295" verticalDpi="4294967295"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895D3-B080-4458-BCFB-4AA6BDA8D3B7}">
  <sheetPr codeName="Hoja165"/>
  <dimension ref="A1:Q69"/>
  <sheetViews>
    <sheetView zoomScaleNormal="100" workbookViewId="0">
      <selection activeCell="A2" sqref="A2"/>
    </sheetView>
  </sheetViews>
  <sheetFormatPr baseColWidth="10" defaultColWidth="11.42578125" defaultRowHeight="12.75" x14ac:dyDescent="0.2"/>
  <cols>
    <col min="1" max="1" width="5.7109375" style="170" customWidth="1"/>
    <col min="2" max="2" width="8.140625" style="170" customWidth="1"/>
    <col min="3" max="16384" width="11.42578125" style="170"/>
  </cols>
  <sheetData>
    <row r="1" spans="1:9" ht="15" x14ac:dyDescent="0.25">
      <c r="A1" s="565" t="s">
        <v>1442</v>
      </c>
      <c r="H1" s="568" t="s">
        <v>39</v>
      </c>
      <c r="I1" s="568"/>
    </row>
    <row r="2" spans="1:9" x14ac:dyDescent="0.2">
      <c r="A2" s="97" t="s">
        <v>448</v>
      </c>
      <c r="I2" s="100" t="s">
        <v>1269</v>
      </c>
    </row>
    <row r="4" spans="1:9" x14ac:dyDescent="0.2">
      <c r="A4" s="99" t="s">
        <v>460</v>
      </c>
    </row>
    <row r="5" spans="1:9" x14ac:dyDescent="0.2">
      <c r="A5" s="99" t="s">
        <v>462</v>
      </c>
    </row>
    <row r="6" spans="1:9" x14ac:dyDescent="0.2">
      <c r="A6" s="109" t="s">
        <v>1265</v>
      </c>
    </row>
    <row r="8" spans="1:9" ht="15" customHeight="1" x14ac:dyDescent="0.2"/>
    <row r="9" spans="1:9" ht="15" customHeight="1" x14ac:dyDescent="0.2">
      <c r="A9" s="110" t="s">
        <v>463</v>
      </c>
      <c r="B9" s="110" t="s">
        <v>464</v>
      </c>
      <c r="C9" s="110" t="s">
        <v>1</v>
      </c>
      <c r="D9" s="110" t="s">
        <v>0</v>
      </c>
    </row>
    <row r="10" spans="1:9" ht="15" customHeight="1" x14ac:dyDescent="0.2">
      <c r="A10" s="362">
        <v>2017</v>
      </c>
      <c r="B10" s="363" t="s">
        <v>142</v>
      </c>
      <c r="C10" s="364">
        <v>211</v>
      </c>
      <c r="D10" s="364">
        <v>36</v>
      </c>
    </row>
    <row r="11" spans="1:9" ht="15" customHeight="1" x14ac:dyDescent="0.2">
      <c r="A11" s="362"/>
      <c r="B11" s="363" t="s">
        <v>143</v>
      </c>
      <c r="C11" s="364">
        <v>179</v>
      </c>
      <c r="D11" s="364">
        <v>24</v>
      </c>
    </row>
    <row r="12" spans="1:9" ht="15" customHeight="1" x14ac:dyDescent="0.2">
      <c r="A12" s="362"/>
      <c r="B12" s="363" t="s">
        <v>144</v>
      </c>
      <c r="C12" s="364">
        <v>191</v>
      </c>
      <c r="D12" s="364">
        <v>23</v>
      </c>
    </row>
    <row r="13" spans="1:9" ht="15" customHeight="1" x14ac:dyDescent="0.2">
      <c r="A13" s="362"/>
      <c r="B13" s="363" t="s">
        <v>145</v>
      </c>
      <c r="C13" s="364">
        <v>179</v>
      </c>
      <c r="D13" s="364">
        <v>19</v>
      </c>
    </row>
    <row r="14" spans="1:9" ht="15" customHeight="1" x14ac:dyDescent="0.2">
      <c r="A14" s="362"/>
      <c r="B14" s="363" t="s">
        <v>146</v>
      </c>
      <c r="C14" s="364">
        <v>215</v>
      </c>
      <c r="D14" s="364">
        <v>25</v>
      </c>
    </row>
    <row r="15" spans="1:9" ht="15" customHeight="1" x14ac:dyDescent="0.2">
      <c r="A15" s="362"/>
      <c r="B15" s="363" t="s">
        <v>147</v>
      </c>
      <c r="C15" s="364">
        <v>223</v>
      </c>
      <c r="D15" s="364">
        <v>24</v>
      </c>
    </row>
    <row r="16" spans="1:9" ht="15" customHeight="1" x14ac:dyDescent="0.2">
      <c r="A16" s="362"/>
      <c r="B16" s="363" t="s">
        <v>148</v>
      </c>
      <c r="C16" s="364">
        <v>232</v>
      </c>
      <c r="D16" s="364">
        <v>25</v>
      </c>
    </row>
    <row r="17" spans="1:17" ht="15" customHeight="1" x14ac:dyDescent="0.2">
      <c r="A17" s="362"/>
      <c r="B17" s="363" t="s">
        <v>149</v>
      </c>
      <c r="C17" s="364">
        <v>231</v>
      </c>
      <c r="D17" s="364">
        <v>25</v>
      </c>
    </row>
    <row r="18" spans="1:17" ht="15" customHeight="1" x14ac:dyDescent="0.2">
      <c r="A18" s="362"/>
      <c r="B18" s="363" t="s">
        <v>150</v>
      </c>
      <c r="C18" s="364">
        <v>223</v>
      </c>
      <c r="D18" s="364">
        <v>24</v>
      </c>
    </row>
    <row r="19" spans="1:17" ht="15" customHeight="1" x14ac:dyDescent="0.2">
      <c r="A19" s="362"/>
      <c r="B19" s="363" t="s">
        <v>151</v>
      </c>
      <c r="C19" s="364">
        <v>219</v>
      </c>
      <c r="D19" s="364">
        <v>23</v>
      </c>
      <c r="I19" s="110" t="s">
        <v>1</v>
      </c>
      <c r="J19" s="110" t="s">
        <v>0</v>
      </c>
    </row>
    <row r="20" spans="1:17" x14ac:dyDescent="0.2">
      <c r="A20" s="362"/>
      <c r="B20" s="363" t="s">
        <v>152</v>
      </c>
      <c r="C20" s="364">
        <v>250</v>
      </c>
      <c r="D20" s="364">
        <v>24</v>
      </c>
      <c r="G20" s="365" t="s">
        <v>465</v>
      </c>
      <c r="H20" s="363" t="s">
        <v>142</v>
      </c>
      <c r="I20" s="366">
        <f t="shared" ref="I20:J35" si="0">C22/C10-1</f>
        <v>0.10426540284360186</v>
      </c>
      <c r="J20" s="366">
        <f t="shared" si="0"/>
        <v>-0.30555555555555558</v>
      </c>
    </row>
    <row r="21" spans="1:17" ht="15" customHeight="1" x14ac:dyDescent="0.2">
      <c r="A21" s="362"/>
      <c r="B21" s="363" t="s">
        <v>153</v>
      </c>
      <c r="C21" s="364">
        <v>332</v>
      </c>
      <c r="D21" s="364">
        <v>24</v>
      </c>
      <c r="G21" s="365"/>
      <c r="H21" s="363" t="s">
        <v>143</v>
      </c>
      <c r="I21" s="366">
        <f t="shared" si="0"/>
        <v>0.15642458100558665</v>
      </c>
      <c r="J21" s="366">
        <f t="shared" si="0"/>
        <v>-8.333333333333337E-2</v>
      </c>
      <c r="L21" s="170" t="s">
        <v>448</v>
      </c>
    </row>
    <row r="22" spans="1:17" ht="15" customHeight="1" x14ac:dyDescent="0.2">
      <c r="A22" s="365">
        <v>2018</v>
      </c>
      <c r="B22" s="363" t="s">
        <v>142</v>
      </c>
      <c r="C22" s="364">
        <v>233</v>
      </c>
      <c r="D22" s="364">
        <v>25</v>
      </c>
      <c r="G22" s="365"/>
      <c r="H22" s="363" t="s">
        <v>144</v>
      </c>
      <c r="I22" s="366">
        <f t="shared" si="0"/>
        <v>8.3769633507853491E-2</v>
      </c>
      <c r="J22" s="366">
        <f t="shared" si="0"/>
        <v>-8.6956521739130488E-2</v>
      </c>
      <c r="L22" s="185" t="s">
        <v>458</v>
      </c>
      <c r="M22" s="185"/>
      <c r="N22" s="185"/>
      <c r="O22" s="185"/>
      <c r="P22" s="185"/>
      <c r="Q22" s="185"/>
    </row>
    <row r="23" spans="1:17" ht="15" customHeight="1" x14ac:dyDescent="0.2">
      <c r="A23" s="365"/>
      <c r="B23" s="363" t="s">
        <v>143</v>
      </c>
      <c r="C23" s="364">
        <v>207</v>
      </c>
      <c r="D23" s="364">
        <v>22</v>
      </c>
      <c r="G23" s="365"/>
      <c r="H23" s="363" t="s">
        <v>145</v>
      </c>
      <c r="I23" s="366">
        <f t="shared" si="0"/>
        <v>0.1899441340782122</v>
      </c>
      <c r="J23" s="366">
        <f t="shared" si="0"/>
        <v>0.15789473684210531</v>
      </c>
      <c r="L23" s="185"/>
      <c r="M23" s="185"/>
      <c r="N23" s="185"/>
      <c r="O23" s="185"/>
      <c r="P23" s="185"/>
      <c r="Q23" s="185"/>
    </row>
    <row r="24" spans="1:17" ht="15" customHeight="1" x14ac:dyDescent="0.2">
      <c r="A24" s="365"/>
      <c r="B24" s="363" t="s">
        <v>144</v>
      </c>
      <c r="C24" s="364">
        <v>207</v>
      </c>
      <c r="D24" s="364">
        <v>21</v>
      </c>
      <c r="G24" s="365"/>
      <c r="H24" s="363" t="s">
        <v>146</v>
      </c>
      <c r="I24" s="366">
        <f t="shared" si="0"/>
        <v>-9.7674418604651203E-2</v>
      </c>
      <c r="J24" s="366">
        <f t="shared" si="0"/>
        <v>0.19999999999999996</v>
      </c>
      <c r="L24" s="185"/>
      <c r="M24" s="185"/>
      <c r="N24" s="185"/>
      <c r="O24" s="185"/>
      <c r="P24" s="185"/>
      <c r="Q24" s="185"/>
    </row>
    <row r="25" spans="1:17" ht="15" customHeight="1" x14ac:dyDescent="0.2">
      <c r="A25" s="365"/>
      <c r="B25" s="363" t="s">
        <v>145</v>
      </c>
      <c r="C25" s="364">
        <v>213</v>
      </c>
      <c r="D25" s="364">
        <v>22</v>
      </c>
      <c r="G25" s="365"/>
      <c r="H25" s="363" t="s">
        <v>147</v>
      </c>
      <c r="I25" s="366">
        <f t="shared" si="0"/>
        <v>-8.9686098654708557E-2</v>
      </c>
      <c r="J25" s="366">
        <f t="shared" si="0"/>
        <v>-4.166666666666663E-2</v>
      </c>
      <c r="L25" s="372" t="s">
        <v>1266</v>
      </c>
      <c r="M25" s="367"/>
      <c r="N25" s="367"/>
      <c r="O25" s="367"/>
      <c r="P25" s="367"/>
      <c r="Q25" s="367"/>
    </row>
    <row r="26" spans="1:17" ht="15" customHeight="1" x14ac:dyDescent="0.2">
      <c r="A26" s="365"/>
      <c r="B26" s="363" t="s">
        <v>146</v>
      </c>
      <c r="C26" s="364">
        <v>194</v>
      </c>
      <c r="D26" s="364">
        <v>30</v>
      </c>
      <c r="G26" s="365"/>
      <c r="H26" s="363" t="s">
        <v>148</v>
      </c>
      <c r="I26" s="366">
        <f t="shared" si="0"/>
        <v>-0.14224137931034486</v>
      </c>
      <c r="J26" s="366">
        <f t="shared" si="0"/>
        <v>-0.19999999999999996</v>
      </c>
    </row>
    <row r="27" spans="1:17" ht="15" customHeight="1" x14ac:dyDescent="0.2">
      <c r="A27" s="365"/>
      <c r="B27" s="363" t="s">
        <v>147</v>
      </c>
      <c r="C27" s="364">
        <v>203</v>
      </c>
      <c r="D27" s="364">
        <v>23</v>
      </c>
      <c r="G27" s="365"/>
      <c r="H27" s="363" t="s">
        <v>149</v>
      </c>
      <c r="I27" s="366">
        <f t="shared" si="0"/>
        <v>3.8961038961038863E-2</v>
      </c>
      <c r="J27" s="366">
        <f t="shared" si="0"/>
        <v>0.8</v>
      </c>
    </row>
    <row r="28" spans="1:17" ht="15" customHeight="1" x14ac:dyDescent="0.2">
      <c r="A28" s="365"/>
      <c r="B28" s="363" t="s">
        <v>148</v>
      </c>
      <c r="C28" s="364">
        <v>199</v>
      </c>
      <c r="D28" s="364">
        <v>20</v>
      </c>
      <c r="G28" s="365"/>
      <c r="H28" s="363" t="s">
        <v>150</v>
      </c>
      <c r="I28" s="366">
        <f t="shared" si="0"/>
        <v>-0.16143497757847536</v>
      </c>
      <c r="J28" s="366">
        <f t="shared" si="0"/>
        <v>-4.166666666666663E-2</v>
      </c>
    </row>
    <row r="29" spans="1:17" ht="15" customHeight="1" x14ac:dyDescent="0.2">
      <c r="A29" s="365"/>
      <c r="B29" s="363" t="s">
        <v>149</v>
      </c>
      <c r="C29" s="364">
        <v>240</v>
      </c>
      <c r="D29" s="364">
        <v>45</v>
      </c>
      <c r="G29" s="365"/>
      <c r="H29" s="363" t="s">
        <v>151</v>
      </c>
      <c r="I29" s="366">
        <f t="shared" si="0"/>
        <v>-1.3698630136986356E-2</v>
      </c>
      <c r="J29" s="366">
        <f t="shared" si="0"/>
        <v>0.13043478260869557</v>
      </c>
    </row>
    <row r="30" spans="1:17" ht="15" customHeight="1" x14ac:dyDescent="0.2">
      <c r="A30" s="365"/>
      <c r="B30" s="363" t="s">
        <v>150</v>
      </c>
      <c r="C30" s="364">
        <v>187</v>
      </c>
      <c r="D30" s="364">
        <v>23</v>
      </c>
      <c r="G30" s="365"/>
      <c r="H30" s="363" t="s">
        <v>152</v>
      </c>
      <c r="I30" s="366">
        <f t="shared" si="0"/>
        <v>-0.14400000000000002</v>
      </c>
      <c r="J30" s="366">
        <f t="shared" si="0"/>
        <v>0.125</v>
      </c>
    </row>
    <row r="31" spans="1:17" x14ac:dyDescent="0.2">
      <c r="A31" s="365"/>
      <c r="B31" s="363" t="s">
        <v>151</v>
      </c>
      <c r="C31" s="364">
        <v>216</v>
      </c>
      <c r="D31" s="364">
        <v>26</v>
      </c>
      <c r="G31" s="365"/>
      <c r="H31" s="363" t="s">
        <v>153</v>
      </c>
      <c r="I31" s="366">
        <f t="shared" si="0"/>
        <v>-0.18674698795180722</v>
      </c>
      <c r="J31" s="366">
        <f t="shared" si="0"/>
        <v>0.25</v>
      </c>
    </row>
    <row r="32" spans="1:17" x14ac:dyDescent="0.2">
      <c r="A32" s="365"/>
      <c r="B32" s="363" t="s">
        <v>152</v>
      </c>
      <c r="C32" s="364">
        <v>214</v>
      </c>
      <c r="D32" s="364">
        <v>27</v>
      </c>
      <c r="G32" s="368" t="s">
        <v>466</v>
      </c>
      <c r="H32" s="363" t="s">
        <v>142</v>
      </c>
      <c r="I32" s="366">
        <f t="shared" si="0"/>
        <v>-0.11587982832618027</v>
      </c>
      <c r="J32" s="366">
        <f t="shared" si="0"/>
        <v>0.32000000000000006</v>
      </c>
    </row>
    <row r="33" spans="1:14" x14ac:dyDescent="0.2">
      <c r="A33" s="365"/>
      <c r="B33" s="363" t="s">
        <v>153</v>
      </c>
      <c r="C33" s="364">
        <v>270</v>
      </c>
      <c r="D33" s="364">
        <v>30</v>
      </c>
      <c r="G33" s="369"/>
      <c r="H33" s="363" t="s">
        <v>143</v>
      </c>
      <c r="I33" s="366">
        <f t="shared" si="0"/>
        <v>-4.8309178743961345E-2</v>
      </c>
      <c r="J33" s="366">
        <f t="shared" si="0"/>
        <v>0.22727272727272729</v>
      </c>
    </row>
    <row r="34" spans="1:14" x14ac:dyDescent="0.2">
      <c r="A34" s="365">
        <v>2019</v>
      </c>
      <c r="B34" s="363" t="s">
        <v>142</v>
      </c>
      <c r="C34" s="364">
        <v>206</v>
      </c>
      <c r="D34" s="364">
        <v>33</v>
      </c>
      <c r="G34" s="369"/>
      <c r="H34" s="363" t="s">
        <v>144</v>
      </c>
      <c r="I34" s="366">
        <f t="shared" si="0"/>
        <v>-0.12560386473429952</v>
      </c>
      <c r="J34" s="366">
        <f t="shared" si="0"/>
        <v>-4.7619047619047672E-2</v>
      </c>
    </row>
    <row r="35" spans="1:14" x14ac:dyDescent="0.2">
      <c r="A35" s="365"/>
      <c r="B35" s="363" t="s">
        <v>143</v>
      </c>
      <c r="C35" s="364">
        <v>197</v>
      </c>
      <c r="D35" s="364">
        <v>27</v>
      </c>
      <c r="E35" s="186"/>
      <c r="G35" s="369"/>
      <c r="H35" s="363" t="s">
        <v>145</v>
      </c>
      <c r="I35" s="366">
        <f t="shared" si="0"/>
        <v>-0.15492957746478875</v>
      </c>
      <c r="J35" s="366">
        <f t="shared" si="0"/>
        <v>0</v>
      </c>
      <c r="M35" s="187"/>
      <c r="N35" s="187"/>
    </row>
    <row r="36" spans="1:14" x14ac:dyDescent="0.2">
      <c r="A36" s="365"/>
      <c r="B36" s="363" t="s">
        <v>144</v>
      </c>
      <c r="C36" s="364">
        <v>181</v>
      </c>
      <c r="D36" s="364">
        <v>20</v>
      </c>
      <c r="G36" s="369"/>
      <c r="H36" s="363" t="s">
        <v>146</v>
      </c>
      <c r="I36" s="366">
        <f t="shared" ref="I36:J51" si="1">C38/C26-1</f>
        <v>0.19587628865979378</v>
      </c>
      <c r="J36" s="366">
        <f t="shared" si="1"/>
        <v>-9.9999999999999978E-2</v>
      </c>
      <c r="L36" s="186"/>
      <c r="M36" s="186"/>
    </row>
    <row r="37" spans="1:14" x14ac:dyDescent="0.2">
      <c r="A37" s="365"/>
      <c r="B37" s="363" t="s">
        <v>145</v>
      </c>
      <c r="C37" s="364">
        <v>180</v>
      </c>
      <c r="D37" s="364">
        <v>22</v>
      </c>
      <c r="G37" s="369"/>
      <c r="H37" s="363" t="s">
        <v>147</v>
      </c>
      <c r="I37" s="366">
        <f t="shared" si="1"/>
        <v>9.8522167487684831E-2</v>
      </c>
      <c r="J37" s="366">
        <f t="shared" si="1"/>
        <v>4.3478260869565188E-2</v>
      </c>
    </row>
    <row r="38" spans="1:14" x14ac:dyDescent="0.2">
      <c r="A38" s="365"/>
      <c r="B38" s="363" t="s">
        <v>146</v>
      </c>
      <c r="C38" s="364">
        <v>232</v>
      </c>
      <c r="D38" s="364">
        <v>27</v>
      </c>
      <c r="G38" s="369"/>
      <c r="H38" s="363" t="s">
        <v>148</v>
      </c>
      <c r="I38" s="366">
        <f t="shared" si="1"/>
        <v>0.32160804020100509</v>
      </c>
      <c r="J38" s="366">
        <f t="shared" si="1"/>
        <v>0.5</v>
      </c>
    </row>
    <row r="39" spans="1:14" x14ac:dyDescent="0.2">
      <c r="A39" s="365"/>
      <c r="B39" s="363" t="s">
        <v>147</v>
      </c>
      <c r="C39" s="364">
        <v>223</v>
      </c>
      <c r="D39" s="364">
        <v>24</v>
      </c>
      <c r="G39" s="369"/>
      <c r="H39" s="363" t="s">
        <v>149</v>
      </c>
      <c r="I39" s="366">
        <f t="shared" si="1"/>
        <v>-4.1666666666666519E-3</v>
      </c>
      <c r="J39" s="366">
        <f t="shared" si="1"/>
        <v>-0.33333333333333337</v>
      </c>
    </row>
    <row r="40" spans="1:14" x14ac:dyDescent="0.2">
      <c r="A40" s="365"/>
      <c r="B40" s="363" t="s">
        <v>148</v>
      </c>
      <c r="C40" s="364">
        <v>263</v>
      </c>
      <c r="D40" s="364">
        <v>30</v>
      </c>
      <c r="G40" s="369"/>
      <c r="H40" s="363" t="s">
        <v>150</v>
      </c>
      <c r="I40" s="366">
        <f t="shared" si="1"/>
        <v>0.21390374331550799</v>
      </c>
      <c r="J40" s="366">
        <f t="shared" si="1"/>
        <v>0.21739130434782616</v>
      </c>
    </row>
    <row r="41" spans="1:14" x14ac:dyDescent="0.2">
      <c r="A41" s="365"/>
      <c r="B41" s="363" t="s">
        <v>149</v>
      </c>
      <c r="C41" s="364">
        <v>239</v>
      </c>
      <c r="D41" s="364">
        <v>30</v>
      </c>
      <c r="G41" s="369"/>
      <c r="H41" s="363" t="s">
        <v>151</v>
      </c>
      <c r="I41" s="366">
        <f t="shared" si="1"/>
        <v>0.31481481481481488</v>
      </c>
      <c r="J41" s="366">
        <f t="shared" si="1"/>
        <v>0.19230769230769229</v>
      </c>
    </row>
    <row r="42" spans="1:14" x14ac:dyDescent="0.2">
      <c r="A42" s="365"/>
      <c r="B42" s="363" t="s">
        <v>150</v>
      </c>
      <c r="C42" s="364">
        <v>227</v>
      </c>
      <c r="D42" s="364">
        <v>28</v>
      </c>
      <c r="G42" s="369"/>
      <c r="H42" s="363" t="s">
        <v>152</v>
      </c>
      <c r="I42" s="366">
        <f t="shared" si="1"/>
        <v>0.19626168224299056</v>
      </c>
      <c r="J42" s="366">
        <f t="shared" si="1"/>
        <v>3.7037037037036979E-2</v>
      </c>
    </row>
    <row r="43" spans="1:14" x14ac:dyDescent="0.2">
      <c r="A43" s="365"/>
      <c r="B43" s="363" t="s">
        <v>151</v>
      </c>
      <c r="C43" s="364">
        <v>284</v>
      </c>
      <c r="D43" s="364">
        <v>31</v>
      </c>
      <c r="G43" s="371"/>
      <c r="H43" s="363" t="s">
        <v>153</v>
      </c>
      <c r="I43" s="366">
        <f t="shared" si="1"/>
        <v>5.9259259259259345E-2</v>
      </c>
      <c r="J43" s="366">
        <f t="shared" si="1"/>
        <v>-9.9999999999999978E-2</v>
      </c>
    </row>
    <row r="44" spans="1:14" x14ac:dyDescent="0.2">
      <c r="A44" s="365"/>
      <c r="B44" s="363" t="s">
        <v>152</v>
      </c>
      <c r="C44" s="364">
        <v>256</v>
      </c>
      <c r="D44" s="364">
        <v>28</v>
      </c>
      <c r="G44" s="368" t="s">
        <v>469</v>
      </c>
      <c r="H44" s="363" t="s">
        <v>142</v>
      </c>
      <c r="I44" s="366">
        <f t="shared" si="1"/>
        <v>0.32038834951456319</v>
      </c>
      <c r="J44" s="366">
        <f t="shared" si="1"/>
        <v>-0.12121212121212122</v>
      </c>
    </row>
    <row r="45" spans="1:14" x14ac:dyDescent="0.2">
      <c r="A45" s="365"/>
      <c r="B45" s="363" t="s">
        <v>153</v>
      </c>
      <c r="C45" s="364">
        <v>286</v>
      </c>
      <c r="D45" s="364">
        <v>27</v>
      </c>
      <c r="G45" s="369"/>
      <c r="H45" s="363" t="s">
        <v>143</v>
      </c>
      <c r="I45" s="366">
        <f t="shared" si="1"/>
        <v>0.1675126903553299</v>
      </c>
      <c r="J45" s="366">
        <f t="shared" si="1"/>
        <v>-0.14814814814814814</v>
      </c>
    </row>
    <row r="46" spans="1:14" x14ac:dyDescent="0.2">
      <c r="A46" s="365">
        <v>2020</v>
      </c>
      <c r="B46" s="363" t="s">
        <v>142</v>
      </c>
      <c r="C46" s="364">
        <v>272</v>
      </c>
      <c r="D46" s="364">
        <v>29</v>
      </c>
      <c r="G46" s="369"/>
      <c r="H46" s="363" t="s">
        <v>144</v>
      </c>
      <c r="I46" s="366">
        <f t="shared" si="1"/>
        <v>7.7348066298342566E-2</v>
      </c>
      <c r="J46" s="366">
        <f t="shared" si="1"/>
        <v>-0.25</v>
      </c>
    </row>
    <row r="47" spans="1:14" x14ac:dyDescent="0.2">
      <c r="A47" s="365"/>
      <c r="B47" s="363" t="s">
        <v>143</v>
      </c>
      <c r="C47" s="364">
        <v>230</v>
      </c>
      <c r="D47" s="364">
        <v>23</v>
      </c>
      <c r="G47" s="369"/>
      <c r="H47" s="363" t="s">
        <v>145</v>
      </c>
      <c r="I47" s="366">
        <f t="shared" si="1"/>
        <v>-0.18888888888888888</v>
      </c>
      <c r="J47" s="366">
        <f t="shared" si="1"/>
        <v>-0.63636363636363635</v>
      </c>
    </row>
    <row r="48" spans="1:14" x14ac:dyDescent="0.2">
      <c r="A48" s="365"/>
      <c r="B48" s="363" t="s">
        <v>144</v>
      </c>
      <c r="C48" s="364">
        <v>195</v>
      </c>
      <c r="D48" s="364">
        <v>15</v>
      </c>
      <c r="G48" s="369"/>
      <c r="H48" s="363" t="s">
        <v>146</v>
      </c>
      <c r="I48" s="366">
        <f t="shared" si="1"/>
        <v>-0.125</v>
      </c>
      <c r="J48" s="366">
        <f t="shared" si="1"/>
        <v>-0.44444444444444442</v>
      </c>
    </row>
    <row r="49" spans="1:10" x14ac:dyDescent="0.2">
      <c r="A49" s="365"/>
      <c r="B49" s="363" t="s">
        <v>145</v>
      </c>
      <c r="C49" s="364">
        <v>146</v>
      </c>
      <c r="D49" s="364">
        <v>8</v>
      </c>
      <c r="G49" s="369"/>
      <c r="H49" s="363" t="s">
        <v>147</v>
      </c>
      <c r="I49" s="366">
        <f t="shared" si="1"/>
        <v>-7.1748878923766801E-2</v>
      </c>
      <c r="J49" s="366">
        <f t="shared" si="1"/>
        <v>-0.20833333333333337</v>
      </c>
    </row>
    <row r="50" spans="1:10" x14ac:dyDescent="0.2">
      <c r="A50" s="365"/>
      <c r="B50" s="363" t="s">
        <v>146</v>
      </c>
      <c r="C50" s="364">
        <v>203</v>
      </c>
      <c r="D50" s="364">
        <v>15</v>
      </c>
      <c r="G50" s="369"/>
      <c r="H50" s="363" t="s">
        <v>148</v>
      </c>
      <c r="I50" s="366">
        <f t="shared" si="1"/>
        <v>-9.5057034220532355E-2</v>
      </c>
      <c r="J50" s="366">
        <f t="shared" si="1"/>
        <v>-0.16666666666666663</v>
      </c>
    </row>
    <row r="51" spans="1:10" x14ac:dyDescent="0.2">
      <c r="A51" s="365"/>
      <c r="B51" s="363" t="s">
        <v>147</v>
      </c>
      <c r="C51" s="364">
        <v>207</v>
      </c>
      <c r="D51" s="364">
        <v>19</v>
      </c>
      <c r="G51" s="369"/>
      <c r="H51" s="363" t="s">
        <v>149</v>
      </c>
      <c r="I51" s="366">
        <f t="shared" si="1"/>
        <v>-0.14644351464435146</v>
      </c>
      <c r="J51" s="366">
        <f t="shared" si="1"/>
        <v>-0.19999999999999996</v>
      </c>
    </row>
    <row r="52" spans="1:10" x14ac:dyDescent="0.2">
      <c r="A52" s="365"/>
      <c r="B52" s="363" t="s">
        <v>148</v>
      </c>
      <c r="C52" s="364">
        <v>238</v>
      </c>
      <c r="D52" s="364">
        <v>25</v>
      </c>
      <c r="G52" s="369"/>
      <c r="H52" s="363" t="s">
        <v>150</v>
      </c>
      <c r="I52" s="366">
        <f t="shared" ref="I52:J54" si="2">C54/C42-1</f>
        <v>-6.607929515418498E-2</v>
      </c>
      <c r="J52" s="366">
        <f t="shared" si="2"/>
        <v>-0.1428571428571429</v>
      </c>
    </row>
    <row r="53" spans="1:10" x14ac:dyDescent="0.2">
      <c r="A53" s="365"/>
      <c r="B53" s="363" t="s">
        <v>149</v>
      </c>
      <c r="C53" s="364">
        <v>204</v>
      </c>
      <c r="D53" s="364">
        <v>24</v>
      </c>
      <c r="G53" s="369"/>
      <c r="H53" s="363" t="s">
        <v>151</v>
      </c>
      <c r="I53" s="366">
        <f t="shared" si="2"/>
        <v>-0.18309859154929575</v>
      </c>
      <c r="J53" s="366">
        <f t="shared" si="2"/>
        <v>-6.4516129032258118E-2</v>
      </c>
    </row>
    <row r="54" spans="1:10" x14ac:dyDescent="0.2">
      <c r="A54" s="365"/>
      <c r="B54" s="363" t="s">
        <v>150</v>
      </c>
      <c r="C54" s="364">
        <v>212</v>
      </c>
      <c r="D54" s="364">
        <v>24</v>
      </c>
      <c r="G54" s="369"/>
      <c r="H54" s="363" t="s">
        <v>152</v>
      </c>
      <c r="I54" s="366">
        <f t="shared" si="2"/>
        <v>-0.18359375</v>
      </c>
      <c r="J54" s="366">
        <f t="shared" si="2"/>
        <v>-0.3571428571428571</v>
      </c>
    </row>
    <row r="55" spans="1:10" x14ac:dyDescent="0.2">
      <c r="A55" s="365"/>
      <c r="B55" s="363" t="s">
        <v>151</v>
      </c>
      <c r="C55" s="364">
        <v>232</v>
      </c>
      <c r="D55" s="364">
        <v>29</v>
      </c>
      <c r="G55" s="371"/>
      <c r="H55" s="363" t="s">
        <v>153</v>
      </c>
      <c r="I55" s="366">
        <f>C57/C45-1</f>
        <v>9.4405594405594373E-2</v>
      </c>
      <c r="J55" s="366">
        <f>D57/D45-1</f>
        <v>0.11111111111111116</v>
      </c>
    </row>
    <row r="56" spans="1:10" x14ac:dyDescent="0.2">
      <c r="A56" s="365"/>
      <c r="B56" s="363" t="s">
        <v>152</v>
      </c>
      <c r="C56" s="364">
        <v>209</v>
      </c>
      <c r="D56" s="364">
        <v>18</v>
      </c>
      <c r="G56" s="368" t="s">
        <v>1267</v>
      </c>
      <c r="H56" s="363" t="s">
        <v>142</v>
      </c>
      <c r="I56" s="366">
        <f>C58/C46-1</f>
        <v>-0.24264705882352944</v>
      </c>
      <c r="J56" s="366">
        <f>D58/D46-1</f>
        <v>-0.2068965517241379</v>
      </c>
    </row>
    <row r="57" spans="1:10" x14ac:dyDescent="0.2">
      <c r="A57" s="365"/>
      <c r="B57" s="363" t="s">
        <v>153</v>
      </c>
      <c r="C57" s="364">
        <v>313</v>
      </c>
      <c r="D57" s="364">
        <v>30</v>
      </c>
      <c r="G57" s="369"/>
      <c r="H57" s="363" t="s">
        <v>143</v>
      </c>
      <c r="I57" s="366"/>
      <c r="J57" s="366"/>
    </row>
    <row r="58" spans="1:10" x14ac:dyDescent="0.2">
      <c r="A58" s="368">
        <v>2021</v>
      </c>
      <c r="B58" s="363" t="s">
        <v>142</v>
      </c>
      <c r="C58" s="370">
        <v>206</v>
      </c>
      <c r="D58" s="370">
        <v>23</v>
      </c>
      <c r="G58" s="369"/>
      <c r="H58" s="363" t="s">
        <v>144</v>
      </c>
      <c r="I58" s="366"/>
      <c r="J58" s="366"/>
    </row>
    <row r="59" spans="1:10" x14ac:dyDescent="0.2">
      <c r="A59" s="369"/>
      <c r="B59" s="363" t="s">
        <v>143</v>
      </c>
      <c r="C59" s="370"/>
      <c r="D59" s="370"/>
      <c r="G59" s="369"/>
      <c r="H59" s="363" t="s">
        <v>145</v>
      </c>
      <c r="I59" s="366"/>
      <c r="J59" s="366"/>
    </row>
    <row r="60" spans="1:10" x14ac:dyDescent="0.2">
      <c r="A60" s="369"/>
      <c r="B60" s="363" t="s">
        <v>144</v>
      </c>
      <c r="C60" s="370"/>
      <c r="D60" s="370"/>
      <c r="G60" s="369"/>
      <c r="H60" s="363" t="s">
        <v>146</v>
      </c>
      <c r="I60" s="366"/>
      <c r="J60" s="366"/>
    </row>
    <row r="61" spans="1:10" x14ac:dyDescent="0.2">
      <c r="A61" s="369"/>
      <c r="B61" s="363" t="s">
        <v>145</v>
      </c>
      <c r="C61" s="370"/>
      <c r="D61" s="370"/>
      <c r="G61" s="369"/>
      <c r="H61" s="363" t="s">
        <v>147</v>
      </c>
      <c r="I61" s="366"/>
      <c r="J61" s="366"/>
    </row>
    <row r="62" spans="1:10" x14ac:dyDescent="0.2">
      <c r="A62" s="369"/>
      <c r="B62" s="363" t="s">
        <v>146</v>
      </c>
      <c r="C62" s="370"/>
      <c r="D62" s="370"/>
      <c r="G62" s="369"/>
      <c r="H62" s="363" t="s">
        <v>148</v>
      </c>
      <c r="I62" s="366"/>
      <c r="J62" s="366"/>
    </row>
    <row r="63" spans="1:10" x14ac:dyDescent="0.2">
      <c r="A63" s="369"/>
      <c r="B63" s="363" t="s">
        <v>147</v>
      </c>
      <c r="C63" s="370"/>
      <c r="D63" s="370"/>
      <c r="G63" s="369"/>
      <c r="H63" s="363" t="s">
        <v>149</v>
      </c>
      <c r="I63" s="366"/>
      <c r="J63" s="366"/>
    </row>
    <row r="64" spans="1:10" x14ac:dyDescent="0.2">
      <c r="A64" s="369"/>
      <c r="B64" s="363" t="s">
        <v>148</v>
      </c>
      <c r="C64" s="370"/>
      <c r="D64" s="370"/>
      <c r="G64" s="369"/>
      <c r="H64" s="363" t="s">
        <v>150</v>
      </c>
      <c r="I64" s="366"/>
      <c r="J64" s="366"/>
    </row>
    <row r="65" spans="1:10" x14ac:dyDescent="0.2">
      <c r="A65" s="369"/>
      <c r="B65" s="363" t="s">
        <v>149</v>
      </c>
      <c r="C65" s="370"/>
      <c r="D65" s="370"/>
      <c r="G65" s="369"/>
      <c r="H65" s="363" t="s">
        <v>151</v>
      </c>
      <c r="I65" s="366"/>
      <c r="J65" s="366"/>
    </row>
    <row r="66" spans="1:10" x14ac:dyDescent="0.2">
      <c r="A66" s="369"/>
      <c r="B66" s="363" t="s">
        <v>150</v>
      </c>
      <c r="C66" s="370"/>
      <c r="D66" s="370"/>
      <c r="G66" s="369"/>
      <c r="H66" s="363" t="s">
        <v>152</v>
      </c>
      <c r="I66" s="366"/>
      <c r="J66" s="366"/>
    </row>
    <row r="67" spans="1:10" x14ac:dyDescent="0.2">
      <c r="A67" s="369"/>
      <c r="B67" s="363" t="s">
        <v>151</v>
      </c>
      <c r="C67" s="370"/>
      <c r="D67" s="370"/>
      <c r="G67" s="371"/>
      <c r="H67" s="363" t="s">
        <v>153</v>
      </c>
      <c r="I67" s="366"/>
      <c r="J67" s="366"/>
    </row>
    <row r="68" spans="1:10" x14ac:dyDescent="0.2">
      <c r="A68" s="369"/>
      <c r="B68" s="363" t="s">
        <v>152</v>
      </c>
      <c r="C68" s="370"/>
      <c r="D68" s="370"/>
    </row>
    <row r="69" spans="1:10" x14ac:dyDescent="0.2">
      <c r="A69" s="371"/>
      <c r="B69" s="363" t="s">
        <v>153</v>
      </c>
      <c r="C69" s="370"/>
      <c r="D69" s="370"/>
    </row>
  </sheetData>
  <mergeCells count="11">
    <mergeCell ref="H1:I1"/>
    <mergeCell ref="A10:A21"/>
    <mergeCell ref="G20:G31"/>
    <mergeCell ref="A22:A33"/>
    <mergeCell ref="L22:Q24"/>
    <mergeCell ref="G32:G43"/>
    <mergeCell ref="A34:A45"/>
    <mergeCell ref="G44:G55"/>
    <mergeCell ref="A46:A57"/>
    <mergeCell ref="G56:G67"/>
    <mergeCell ref="A58:A69"/>
  </mergeCells>
  <hyperlinks>
    <hyperlink ref="H1:I1" location="Index!A1" display="Regresar al Índice" xr:uid="{3C964405-FB1B-40D2-82A4-207F01BFF04F}"/>
  </hyperlinks>
  <pageMargins left="0.7" right="0.7" top="0.75" bottom="0.75" header="0.3" footer="0.3"/>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B3686-A55D-4B8F-A6DE-71131097E0F8}">
  <sheetPr codeName="Hoja166"/>
  <dimension ref="A1:Q69"/>
  <sheetViews>
    <sheetView zoomScaleNormal="100" workbookViewId="0">
      <selection activeCell="A2" sqref="A2"/>
    </sheetView>
  </sheetViews>
  <sheetFormatPr baseColWidth="10" defaultColWidth="11.42578125" defaultRowHeight="12.75" x14ac:dyDescent="0.2"/>
  <cols>
    <col min="1" max="1" width="5.7109375" style="170" customWidth="1"/>
    <col min="2" max="2" width="8.140625" style="170" customWidth="1"/>
    <col min="3" max="16384" width="11.42578125" style="170"/>
  </cols>
  <sheetData>
    <row r="1" spans="1:9" ht="15" x14ac:dyDescent="0.25">
      <c r="A1" s="565" t="s">
        <v>1441</v>
      </c>
      <c r="B1"/>
      <c r="H1" s="568" t="s">
        <v>39</v>
      </c>
      <c r="I1" s="568"/>
    </row>
    <row r="2" spans="1:9" x14ac:dyDescent="0.2">
      <c r="A2" s="97" t="s">
        <v>448</v>
      </c>
      <c r="G2" s="100" t="s">
        <v>1270</v>
      </c>
    </row>
    <row r="4" spans="1:9" x14ac:dyDescent="0.2">
      <c r="A4" s="99" t="s">
        <v>459</v>
      </c>
    </row>
    <row r="5" spans="1:9" x14ac:dyDescent="0.2">
      <c r="A5" s="99" t="s">
        <v>462</v>
      </c>
    </row>
    <row r="6" spans="1:9" x14ac:dyDescent="0.2">
      <c r="A6" s="109" t="s">
        <v>1265</v>
      </c>
    </row>
    <row r="8" spans="1:9" ht="15" customHeight="1" x14ac:dyDescent="0.2"/>
    <row r="9" spans="1:9" ht="15" customHeight="1" x14ac:dyDescent="0.2">
      <c r="A9" s="110" t="s">
        <v>463</v>
      </c>
      <c r="B9" s="110" t="s">
        <v>464</v>
      </c>
      <c r="C9" s="110" t="s">
        <v>1</v>
      </c>
      <c r="D9" s="110" t="s">
        <v>0</v>
      </c>
    </row>
    <row r="10" spans="1:9" ht="15" customHeight="1" x14ac:dyDescent="0.2">
      <c r="A10" s="362">
        <v>2017</v>
      </c>
      <c r="B10" s="363" t="s">
        <v>142</v>
      </c>
      <c r="C10" s="364">
        <v>27388</v>
      </c>
      <c r="D10" s="364">
        <v>4590</v>
      </c>
      <c r="F10" s="184"/>
    </row>
    <row r="11" spans="1:9" ht="15" customHeight="1" x14ac:dyDescent="0.2">
      <c r="A11" s="362"/>
      <c r="B11" s="363" t="s">
        <v>143</v>
      </c>
      <c r="C11" s="364">
        <v>26231</v>
      </c>
      <c r="D11" s="364">
        <v>4298</v>
      </c>
      <c r="F11" s="184"/>
    </row>
    <row r="12" spans="1:9" ht="15" customHeight="1" x14ac:dyDescent="0.2">
      <c r="A12" s="362"/>
      <c r="B12" s="363" t="s">
        <v>144</v>
      </c>
      <c r="C12" s="364">
        <v>27591</v>
      </c>
      <c r="D12" s="364">
        <v>4440</v>
      </c>
      <c r="F12" s="184"/>
    </row>
    <row r="13" spans="1:9" ht="15" customHeight="1" x14ac:dyDescent="0.2">
      <c r="A13" s="362"/>
      <c r="B13" s="363" t="s">
        <v>145</v>
      </c>
      <c r="C13" s="364">
        <v>26128</v>
      </c>
      <c r="D13" s="364">
        <v>4125</v>
      </c>
      <c r="F13" s="184"/>
    </row>
    <row r="14" spans="1:9" ht="15" customHeight="1" x14ac:dyDescent="0.2">
      <c r="A14" s="362"/>
      <c r="B14" s="363" t="s">
        <v>146</v>
      </c>
      <c r="C14" s="364">
        <v>30130</v>
      </c>
      <c r="D14" s="364">
        <v>5032</v>
      </c>
      <c r="F14" s="184"/>
    </row>
    <row r="15" spans="1:9" ht="15" customHeight="1" x14ac:dyDescent="0.2">
      <c r="A15" s="362"/>
      <c r="B15" s="363" t="s">
        <v>147</v>
      </c>
      <c r="C15" s="364">
        <v>29131</v>
      </c>
      <c r="D15" s="364">
        <v>4885</v>
      </c>
      <c r="F15" s="184"/>
    </row>
    <row r="16" spans="1:9" ht="15" customHeight="1" x14ac:dyDescent="0.2">
      <c r="A16" s="362"/>
      <c r="B16" s="363" t="s">
        <v>148</v>
      </c>
      <c r="C16" s="364">
        <v>29709</v>
      </c>
      <c r="D16" s="364">
        <v>5194</v>
      </c>
      <c r="F16" s="184"/>
    </row>
    <row r="17" spans="1:17" ht="15" customHeight="1" x14ac:dyDescent="0.2">
      <c r="A17" s="362"/>
      <c r="B17" s="363" t="s">
        <v>149</v>
      </c>
      <c r="C17" s="364">
        <v>29735</v>
      </c>
      <c r="D17" s="364">
        <v>5231</v>
      </c>
      <c r="F17" s="184"/>
    </row>
    <row r="18" spans="1:17" ht="15" customHeight="1" x14ac:dyDescent="0.2">
      <c r="A18" s="362"/>
      <c r="B18" s="363" t="s">
        <v>150</v>
      </c>
      <c r="C18" s="364">
        <v>28499</v>
      </c>
      <c r="D18" s="364">
        <v>5140</v>
      </c>
      <c r="F18" s="184"/>
    </row>
    <row r="19" spans="1:17" ht="15" customHeight="1" x14ac:dyDescent="0.2">
      <c r="A19" s="362"/>
      <c r="B19" s="363" t="s">
        <v>151</v>
      </c>
      <c r="C19" s="364">
        <v>29078</v>
      </c>
      <c r="D19" s="364">
        <v>5098</v>
      </c>
      <c r="F19" s="184"/>
      <c r="I19" s="110" t="s">
        <v>1</v>
      </c>
      <c r="J19" s="110" t="s">
        <v>0</v>
      </c>
    </row>
    <row r="20" spans="1:17" x14ac:dyDescent="0.2">
      <c r="A20" s="362"/>
      <c r="B20" s="363" t="s">
        <v>152</v>
      </c>
      <c r="C20" s="364">
        <v>29046</v>
      </c>
      <c r="D20" s="364">
        <v>5405</v>
      </c>
      <c r="F20" s="184"/>
      <c r="G20" s="365" t="s">
        <v>465</v>
      </c>
      <c r="H20" s="363" t="s">
        <v>142</v>
      </c>
      <c r="I20" s="366">
        <f t="shared" ref="I20:J35" si="0">C22/C10-1</f>
        <v>2.5266540090550516E-2</v>
      </c>
      <c r="J20" s="366">
        <f t="shared" si="0"/>
        <v>9.4771241830065467E-2</v>
      </c>
      <c r="L20" s="170" t="s">
        <v>448</v>
      </c>
    </row>
    <row r="21" spans="1:17" ht="15" customHeight="1" x14ac:dyDescent="0.2">
      <c r="A21" s="362"/>
      <c r="B21" s="363" t="s">
        <v>153</v>
      </c>
      <c r="C21" s="364">
        <v>36354</v>
      </c>
      <c r="D21" s="364">
        <v>6573</v>
      </c>
      <c r="F21" s="184"/>
      <c r="G21" s="365"/>
      <c r="H21" s="363" t="s">
        <v>143</v>
      </c>
      <c r="I21" s="366">
        <f t="shared" si="0"/>
        <v>-6.9269185315085191E-2</v>
      </c>
      <c r="J21" s="366">
        <f t="shared" si="0"/>
        <v>-5.4909260120986514E-2</v>
      </c>
      <c r="L21" s="185" t="s">
        <v>458</v>
      </c>
      <c r="M21" s="185"/>
      <c r="N21" s="185"/>
      <c r="O21" s="185"/>
      <c r="P21" s="185"/>
      <c r="Q21" s="185"/>
    </row>
    <row r="22" spans="1:17" ht="15" customHeight="1" x14ac:dyDescent="0.2">
      <c r="A22" s="365">
        <v>2018</v>
      </c>
      <c r="B22" s="363" t="s">
        <v>142</v>
      </c>
      <c r="C22" s="364">
        <v>28080</v>
      </c>
      <c r="D22" s="364">
        <v>5025</v>
      </c>
      <c r="F22" s="184"/>
      <c r="G22" s="365"/>
      <c r="H22" s="363" t="s">
        <v>144</v>
      </c>
      <c r="I22" s="366">
        <f t="shared" si="0"/>
        <v>-7.8938784386212935E-2</v>
      </c>
      <c r="J22" s="366">
        <f t="shared" si="0"/>
        <v>-2.7027027027026751E-3</v>
      </c>
      <c r="L22" s="185"/>
      <c r="M22" s="185"/>
      <c r="N22" s="185"/>
      <c r="O22" s="185"/>
      <c r="P22" s="185"/>
      <c r="Q22" s="185"/>
    </row>
    <row r="23" spans="1:17" ht="15" customHeight="1" x14ac:dyDescent="0.2">
      <c r="A23" s="365"/>
      <c r="B23" s="363" t="s">
        <v>143</v>
      </c>
      <c r="C23" s="364">
        <v>24414</v>
      </c>
      <c r="D23" s="364">
        <v>4062</v>
      </c>
      <c r="F23" s="184"/>
      <c r="G23" s="365"/>
      <c r="H23" s="363" t="s">
        <v>145</v>
      </c>
      <c r="I23" s="366">
        <f t="shared" si="0"/>
        <v>6.0356705450091752E-2</v>
      </c>
      <c r="J23" s="366">
        <f t="shared" si="0"/>
        <v>0.17503030303030309</v>
      </c>
      <c r="L23" s="185"/>
      <c r="M23" s="185"/>
      <c r="N23" s="185"/>
      <c r="O23" s="185"/>
      <c r="P23" s="185"/>
      <c r="Q23" s="185"/>
    </row>
    <row r="24" spans="1:17" ht="15" customHeight="1" x14ac:dyDescent="0.2">
      <c r="A24" s="365"/>
      <c r="B24" s="363" t="s">
        <v>144</v>
      </c>
      <c r="C24" s="364">
        <v>25413</v>
      </c>
      <c r="D24" s="364">
        <v>4428</v>
      </c>
      <c r="F24" s="184"/>
      <c r="G24" s="365"/>
      <c r="H24" s="363" t="s">
        <v>146</v>
      </c>
      <c r="I24" s="366">
        <f t="shared" si="0"/>
        <v>-3.1828742117490871E-2</v>
      </c>
      <c r="J24" s="366">
        <f t="shared" si="0"/>
        <v>3.1399046104928496E-2</v>
      </c>
      <c r="L24" s="170" t="s">
        <v>1266</v>
      </c>
      <c r="M24" s="367"/>
      <c r="N24" s="367"/>
      <c r="O24" s="367"/>
      <c r="P24" s="367"/>
      <c r="Q24" s="367"/>
    </row>
    <row r="25" spans="1:17" ht="15" customHeight="1" x14ac:dyDescent="0.2">
      <c r="A25" s="365"/>
      <c r="B25" s="363" t="s">
        <v>145</v>
      </c>
      <c r="C25" s="364">
        <v>27705</v>
      </c>
      <c r="D25" s="364">
        <v>4847</v>
      </c>
      <c r="F25" s="184"/>
      <c r="G25" s="365"/>
      <c r="H25" s="363" t="s">
        <v>147</v>
      </c>
      <c r="I25" s="366">
        <f t="shared" si="0"/>
        <v>1.8536953760599495E-3</v>
      </c>
      <c r="J25" s="366">
        <f t="shared" si="0"/>
        <v>5.3224155578300847E-2</v>
      </c>
    </row>
    <row r="26" spans="1:17" ht="15" customHeight="1" x14ac:dyDescent="0.2">
      <c r="A26" s="365"/>
      <c r="B26" s="363" t="s">
        <v>146</v>
      </c>
      <c r="C26" s="364">
        <v>29171</v>
      </c>
      <c r="D26" s="364">
        <v>5190</v>
      </c>
      <c r="F26" s="184"/>
      <c r="G26" s="365"/>
      <c r="H26" s="363" t="s">
        <v>148</v>
      </c>
      <c r="I26" s="366">
        <f t="shared" si="0"/>
        <v>-3.3659833720423027E-4</v>
      </c>
      <c r="J26" s="366">
        <f t="shared" si="0"/>
        <v>5.0827878321139774E-2</v>
      </c>
    </row>
    <row r="27" spans="1:17" ht="15" customHeight="1" x14ac:dyDescent="0.2">
      <c r="A27" s="365"/>
      <c r="B27" s="363" t="s">
        <v>147</v>
      </c>
      <c r="C27" s="364">
        <v>29185</v>
      </c>
      <c r="D27" s="364">
        <v>5145</v>
      </c>
      <c r="F27" s="184"/>
      <c r="G27" s="365"/>
      <c r="H27" s="363" t="s">
        <v>149</v>
      </c>
      <c r="I27" s="366">
        <f t="shared" si="0"/>
        <v>-2.5088279804943658E-2</v>
      </c>
      <c r="J27" s="366">
        <f t="shared" si="0"/>
        <v>6.5761804626266462E-2</v>
      </c>
    </row>
    <row r="28" spans="1:17" ht="15" customHeight="1" x14ac:dyDescent="0.2">
      <c r="A28" s="365"/>
      <c r="B28" s="363" t="s">
        <v>148</v>
      </c>
      <c r="C28" s="364">
        <v>29699</v>
      </c>
      <c r="D28" s="364">
        <v>5458</v>
      </c>
      <c r="F28" s="184"/>
      <c r="G28" s="365"/>
      <c r="H28" s="363" t="s">
        <v>150</v>
      </c>
      <c r="I28" s="366">
        <f t="shared" si="0"/>
        <v>-1.0316151443910293E-2</v>
      </c>
      <c r="J28" s="366">
        <f t="shared" si="0"/>
        <v>-2.9182879377431803E-3</v>
      </c>
    </row>
    <row r="29" spans="1:17" ht="15" customHeight="1" x14ac:dyDescent="0.2">
      <c r="A29" s="365"/>
      <c r="B29" s="363" t="s">
        <v>149</v>
      </c>
      <c r="C29" s="364">
        <v>28989</v>
      </c>
      <c r="D29" s="364">
        <v>5575</v>
      </c>
      <c r="F29" s="184"/>
      <c r="G29" s="365"/>
      <c r="H29" s="363" t="s">
        <v>151</v>
      </c>
      <c r="I29" s="366">
        <f t="shared" si="0"/>
        <v>4.4466607056881546E-2</v>
      </c>
      <c r="J29" s="366">
        <f t="shared" si="0"/>
        <v>0.11710474695959205</v>
      </c>
    </row>
    <row r="30" spans="1:17" ht="15" customHeight="1" x14ac:dyDescent="0.2">
      <c r="A30" s="365"/>
      <c r="B30" s="363" t="s">
        <v>150</v>
      </c>
      <c r="C30" s="364">
        <v>28205</v>
      </c>
      <c r="D30" s="364">
        <v>5125</v>
      </c>
      <c r="F30" s="184"/>
      <c r="G30" s="365"/>
      <c r="H30" s="363" t="s">
        <v>152</v>
      </c>
      <c r="I30" s="366">
        <f t="shared" si="0"/>
        <v>3.8559526268677313E-2</v>
      </c>
      <c r="J30" s="366">
        <f t="shared" si="0"/>
        <v>7.6780758556891815E-2</v>
      </c>
    </row>
    <row r="31" spans="1:17" x14ac:dyDescent="0.2">
      <c r="A31" s="365"/>
      <c r="B31" s="363" t="s">
        <v>151</v>
      </c>
      <c r="C31" s="364">
        <v>30371</v>
      </c>
      <c r="D31" s="364">
        <v>5695</v>
      </c>
      <c r="F31" s="184"/>
      <c r="G31" s="365"/>
      <c r="H31" s="363" t="s">
        <v>153</v>
      </c>
      <c r="I31" s="366">
        <f t="shared" si="0"/>
        <v>4.5634593167189319E-2</v>
      </c>
      <c r="J31" s="366">
        <f t="shared" si="0"/>
        <v>4.9596835539327477E-2</v>
      </c>
    </row>
    <row r="32" spans="1:17" x14ac:dyDescent="0.2">
      <c r="A32" s="365"/>
      <c r="B32" s="363" t="s">
        <v>152</v>
      </c>
      <c r="C32" s="364">
        <v>30166</v>
      </c>
      <c r="D32" s="364">
        <v>5820</v>
      </c>
      <c r="F32" s="184"/>
      <c r="G32" s="365" t="s">
        <v>466</v>
      </c>
      <c r="H32" s="363" t="s">
        <v>142</v>
      </c>
      <c r="I32" s="366">
        <f t="shared" si="0"/>
        <v>9.8326210826210847E-2</v>
      </c>
      <c r="J32" s="366">
        <f t="shared" si="0"/>
        <v>0.14766169154228859</v>
      </c>
    </row>
    <row r="33" spans="1:13" x14ac:dyDescent="0.2">
      <c r="A33" s="365"/>
      <c r="B33" s="363" t="s">
        <v>153</v>
      </c>
      <c r="C33" s="364">
        <v>38013</v>
      </c>
      <c r="D33" s="364">
        <v>6899</v>
      </c>
      <c r="F33" s="184"/>
      <c r="G33" s="365"/>
      <c r="H33" s="363" t="s">
        <v>143</v>
      </c>
      <c r="I33" s="366">
        <f t="shared" si="0"/>
        <v>0.22347833210453016</v>
      </c>
      <c r="J33" s="366">
        <f t="shared" si="0"/>
        <v>0.34785819793205319</v>
      </c>
    </row>
    <row r="34" spans="1:13" x14ac:dyDescent="0.2">
      <c r="A34" s="365">
        <v>2019</v>
      </c>
      <c r="B34" s="363" t="s">
        <v>142</v>
      </c>
      <c r="C34" s="364">
        <v>30841</v>
      </c>
      <c r="D34" s="364">
        <v>5767</v>
      </c>
      <c r="G34" s="365"/>
      <c r="H34" s="363" t="s">
        <v>144</v>
      </c>
      <c r="I34" s="366">
        <f t="shared" si="0"/>
        <v>0.14366662731672775</v>
      </c>
      <c r="J34" s="366">
        <f t="shared" si="0"/>
        <v>0.10930442637759707</v>
      </c>
      <c r="L34" s="187"/>
      <c r="M34" s="187"/>
    </row>
    <row r="35" spans="1:13" x14ac:dyDescent="0.2">
      <c r="A35" s="365"/>
      <c r="B35" s="363" t="s">
        <v>143</v>
      </c>
      <c r="C35" s="364">
        <v>29870</v>
      </c>
      <c r="D35" s="364">
        <v>5475</v>
      </c>
      <c r="E35" s="186"/>
      <c r="G35" s="365"/>
      <c r="H35" s="363" t="s">
        <v>145</v>
      </c>
      <c r="I35" s="366">
        <f t="shared" si="0"/>
        <v>3.5878000360945572E-2</v>
      </c>
      <c r="J35" s="366">
        <f t="shared" si="0"/>
        <v>7.6335877862594437E-3</v>
      </c>
    </row>
    <row r="36" spans="1:13" x14ac:dyDescent="0.2">
      <c r="A36" s="365"/>
      <c r="B36" s="363" t="s">
        <v>144</v>
      </c>
      <c r="C36" s="364">
        <v>29064</v>
      </c>
      <c r="D36" s="364">
        <v>4912</v>
      </c>
      <c r="G36" s="365"/>
      <c r="H36" s="363" t="s">
        <v>146</v>
      </c>
      <c r="I36" s="366">
        <f t="shared" ref="I36:J51" si="1">C38/C26-1</f>
        <v>0.11141201878578033</v>
      </c>
      <c r="J36" s="366">
        <f t="shared" si="1"/>
        <v>0.12312138728323707</v>
      </c>
    </row>
    <row r="37" spans="1:13" x14ac:dyDescent="0.2">
      <c r="A37" s="365"/>
      <c r="B37" s="363" t="s">
        <v>145</v>
      </c>
      <c r="C37" s="364">
        <v>28699</v>
      </c>
      <c r="D37" s="364">
        <v>4884</v>
      </c>
      <c r="G37" s="365"/>
      <c r="H37" s="363" t="s">
        <v>147</v>
      </c>
      <c r="I37" s="366">
        <f t="shared" si="1"/>
        <v>3.6594140825766619E-2</v>
      </c>
      <c r="J37" s="366">
        <f t="shared" si="1"/>
        <v>3.2069970845481022E-2</v>
      </c>
    </row>
    <row r="38" spans="1:13" x14ac:dyDescent="0.2">
      <c r="A38" s="365"/>
      <c r="B38" s="363" t="s">
        <v>146</v>
      </c>
      <c r="C38" s="364">
        <v>32421</v>
      </c>
      <c r="D38" s="364">
        <v>5829</v>
      </c>
      <c r="G38" s="365"/>
      <c r="H38" s="363" t="s">
        <v>148</v>
      </c>
      <c r="I38" s="366">
        <f t="shared" si="1"/>
        <v>7.3739856560826933E-2</v>
      </c>
      <c r="J38" s="366">
        <f t="shared" si="1"/>
        <v>4.7086844998167843E-2</v>
      </c>
    </row>
    <row r="39" spans="1:13" x14ac:dyDescent="0.2">
      <c r="A39" s="365"/>
      <c r="B39" s="363" t="s">
        <v>147</v>
      </c>
      <c r="C39" s="364">
        <v>30253</v>
      </c>
      <c r="D39" s="364">
        <v>5310</v>
      </c>
      <c r="G39" s="365"/>
      <c r="H39" s="363" t="s">
        <v>149</v>
      </c>
      <c r="I39" s="366">
        <f t="shared" si="1"/>
        <v>8.1168719169339987E-2</v>
      </c>
      <c r="J39" s="366">
        <f t="shared" si="1"/>
        <v>4.8251121076233083E-2</v>
      </c>
      <c r="L39" s="186"/>
      <c r="M39" s="186"/>
    </row>
    <row r="40" spans="1:13" x14ac:dyDescent="0.2">
      <c r="A40" s="365"/>
      <c r="B40" s="363" t="s">
        <v>148</v>
      </c>
      <c r="C40" s="364">
        <v>31889</v>
      </c>
      <c r="D40" s="364">
        <v>5715</v>
      </c>
      <c r="G40" s="365"/>
      <c r="H40" s="363" t="s">
        <v>150</v>
      </c>
      <c r="I40" s="366">
        <f t="shared" si="1"/>
        <v>5.0310228682857616E-2</v>
      </c>
      <c r="J40" s="366">
        <f t="shared" si="1"/>
        <v>5.2487804878048827E-2</v>
      </c>
    </row>
    <row r="41" spans="1:13" x14ac:dyDescent="0.2">
      <c r="A41" s="365"/>
      <c r="B41" s="363" t="s">
        <v>149</v>
      </c>
      <c r="C41" s="364">
        <v>31342</v>
      </c>
      <c r="D41" s="364">
        <v>5844</v>
      </c>
      <c r="G41" s="365"/>
      <c r="H41" s="363" t="s">
        <v>151</v>
      </c>
      <c r="I41" s="366">
        <f t="shared" si="1"/>
        <v>1.8932534325507788E-2</v>
      </c>
      <c r="J41" s="366">
        <f t="shared" si="1"/>
        <v>1.668129938542573E-2</v>
      </c>
    </row>
    <row r="42" spans="1:13" x14ac:dyDescent="0.2">
      <c r="A42" s="365"/>
      <c r="B42" s="363" t="s">
        <v>150</v>
      </c>
      <c r="C42" s="364">
        <v>29624</v>
      </c>
      <c r="D42" s="364">
        <v>5394</v>
      </c>
      <c r="G42" s="365"/>
      <c r="H42" s="363" t="s">
        <v>152</v>
      </c>
      <c r="I42" s="366">
        <f t="shared" si="1"/>
        <v>3.8254989060531708E-2</v>
      </c>
      <c r="J42" s="366">
        <f t="shared" si="1"/>
        <v>2.1649484536082397E-2</v>
      </c>
    </row>
    <row r="43" spans="1:13" x14ac:dyDescent="0.2">
      <c r="A43" s="365"/>
      <c r="B43" s="363" t="s">
        <v>151</v>
      </c>
      <c r="C43" s="364">
        <v>30946</v>
      </c>
      <c r="D43" s="364">
        <v>5790</v>
      </c>
      <c r="G43" s="365"/>
      <c r="H43" s="363" t="s">
        <v>153</v>
      </c>
      <c r="I43" s="366">
        <f t="shared" si="1"/>
        <v>-5.1824375871412087E-3</v>
      </c>
      <c r="J43" s="366">
        <f t="shared" si="1"/>
        <v>-3.0584142629366595E-2</v>
      </c>
    </row>
    <row r="44" spans="1:13" x14ac:dyDescent="0.2">
      <c r="A44" s="365"/>
      <c r="B44" s="363" t="s">
        <v>152</v>
      </c>
      <c r="C44" s="364">
        <v>31320</v>
      </c>
      <c r="D44" s="364">
        <v>5946</v>
      </c>
      <c r="G44" s="365" t="s">
        <v>469</v>
      </c>
      <c r="H44" s="363" t="s">
        <v>142</v>
      </c>
      <c r="I44" s="366">
        <f t="shared" si="1"/>
        <v>-3.1516487792224601E-2</v>
      </c>
      <c r="J44" s="366">
        <f t="shared" si="1"/>
        <v>-2.6703658748049253E-2</v>
      </c>
    </row>
    <row r="45" spans="1:13" x14ac:dyDescent="0.2">
      <c r="A45" s="365"/>
      <c r="B45" s="363" t="s">
        <v>153</v>
      </c>
      <c r="C45" s="364">
        <v>37816</v>
      </c>
      <c r="D45" s="364">
        <v>6688</v>
      </c>
      <c r="G45" s="365"/>
      <c r="H45" s="363" t="s">
        <v>143</v>
      </c>
      <c r="I45" s="366">
        <f t="shared" si="1"/>
        <v>-0.10800133913625709</v>
      </c>
      <c r="J45" s="366">
        <f t="shared" si="1"/>
        <v>-0.10374429223744297</v>
      </c>
    </row>
    <row r="46" spans="1:13" x14ac:dyDescent="0.2">
      <c r="A46" s="365">
        <v>2020</v>
      </c>
      <c r="B46" s="363" t="s">
        <v>142</v>
      </c>
      <c r="C46" s="364">
        <v>29869</v>
      </c>
      <c r="D46" s="364">
        <v>5613</v>
      </c>
      <c r="G46" s="365"/>
      <c r="H46" s="363" t="s">
        <v>144</v>
      </c>
      <c r="I46" s="366">
        <f t="shared" si="1"/>
        <v>-5.9799064134324231E-2</v>
      </c>
      <c r="J46" s="366">
        <f t="shared" si="1"/>
        <v>2.5855048859934948E-2</v>
      </c>
    </row>
    <row r="47" spans="1:13" x14ac:dyDescent="0.2">
      <c r="A47" s="365"/>
      <c r="B47" s="363" t="s">
        <v>143</v>
      </c>
      <c r="C47" s="364">
        <v>26644</v>
      </c>
      <c r="D47" s="364">
        <v>4907</v>
      </c>
      <c r="G47" s="365"/>
      <c r="H47" s="363" t="s">
        <v>145</v>
      </c>
      <c r="I47" s="366">
        <f t="shared" si="1"/>
        <v>-9.5194954528032283E-2</v>
      </c>
      <c r="J47" s="366">
        <f t="shared" si="1"/>
        <v>-5.0573300573300561E-2</v>
      </c>
    </row>
    <row r="48" spans="1:13" x14ac:dyDescent="0.2">
      <c r="A48" s="365"/>
      <c r="B48" s="363" t="s">
        <v>144</v>
      </c>
      <c r="C48" s="364">
        <v>27326</v>
      </c>
      <c r="D48" s="364">
        <v>5039</v>
      </c>
      <c r="G48" s="365"/>
      <c r="H48" s="363" t="s">
        <v>146</v>
      </c>
      <c r="I48" s="366">
        <f t="shared" si="1"/>
        <v>-6.4927053453008865E-2</v>
      </c>
      <c r="J48" s="366">
        <f t="shared" si="1"/>
        <v>-7.1195745410876699E-2</v>
      </c>
    </row>
    <row r="49" spans="1:10" x14ac:dyDescent="0.2">
      <c r="A49" s="365"/>
      <c r="B49" s="363" t="s">
        <v>145</v>
      </c>
      <c r="C49" s="364">
        <v>25967</v>
      </c>
      <c r="D49" s="364">
        <v>4637</v>
      </c>
      <c r="G49" s="365"/>
      <c r="H49" s="363" t="s">
        <v>147</v>
      </c>
      <c r="I49" s="366">
        <f t="shared" si="1"/>
        <v>-2.6575876772551466E-2</v>
      </c>
      <c r="J49" s="366">
        <f t="shared" si="1"/>
        <v>-1.3747645951035836E-2</v>
      </c>
    </row>
    <row r="50" spans="1:10" x14ac:dyDescent="0.2">
      <c r="A50" s="365"/>
      <c r="B50" s="363" t="s">
        <v>146</v>
      </c>
      <c r="C50" s="364">
        <v>30316</v>
      </c>
      <c r="D50" s="364">
        <v>5414</v>
      </c>
      <c r="G50" s="365"/>
      <c r="H50" s="363" t="s">
        <v>148</v>
      </c>
      <c r="I50" s="366">
        <f t="shared" si="1"/>
        <v>-4.0045156637084856E-2</v>
      </c>
      <c r="J50" s="366">
        <f t="shared" si="1"/>
        <v>-4.8993875765529271E-2</v>
      </c>
    </row>
    <row r="51" spans="1:10" x14ac:dyDescent="0.2">
      <c r="A51" s="365"/>
      <c r="B51" s="363" t="s">
        <v>147</v>
      </c>
      <c r="C51" s="364">
        <v>29449</v>
      </c>
      <c r="D51" s="364">
        <v>5237</v>
      </c>
      <c r="G51" s="365"/>
      <c r="H51" s="363" t="s">
        <v>149</v>
      </c>
      <c r="I51" s="366">
        <f t="shared" si="1"/>
        <v>-4.5370429455682482E-2</v>
      </c>
      <c r="J51" s="366">
        <f t="shared" si="1"/>
        <v>-0.11601642710472282</v>
      </c>
    </row>
    <row r="52" spans="1:10" x14ac:dyDescent="0.2">
      <c r="A52" s="365"/>
      <c r="B52" s="363" t="s">
        <v>148</v>
      </c>
      <c r="C52" s="364">
        <v>30612</v>
      </c>
      <c r="D52" s="364">
        <v>5435</v>
      </c>
      <c r="G52" s="365"/>
      <c r="H52" s="363" t="s">
        <v>150</v>
      </c>
      <c r="I52" s="366">
        <f t="shared" ref="I52:J56" si="2">C54/C42-1</f>
        <v>3.9461247637051056E-2</v>
      </c>
      <c r="J52" s="366">
        <f t="shared" si="2"/>
        <v>-4.5235446792732614E-2</v>
      </c>
    </row>
    <row r="53" spans="1:10" x14ac:dyDescent="0.2">
      <c r="A53" s="365"/>
      <c r="B53" s="363" t="s">
        <v>149</v>
      </c>
      <c r="C53" s="364">
        <v>29920</v>
      </c>
      <c r="D53" s="364">
        <v>5166</v>
      </c>
      <c r="G53" s="365"/>
      <c r="H53" s="363" t="s">
        <v>151</v>
      </c>
      <c r="I53" s="366">
        <f t="shared" si="2"/>
        <v>5.1218251147159499E-2</v>
      </c>
      <c r="J53" s="366">
        <f t="shared" si="2"/>
        <v>-6.7357512953367893E-2</v>
      </c>
    </row>
    <row r="54" spans="1:10" x14ac:dyDescent="0.2">
      <c r="A54" s="365"/>
      <c r="B54" s="363" t="s">
        <v>150</v>
      </c>
      <c r="C54" s="364">
        <v>30793</v>
      </c>
      <c r="D54" s="364">
        <v>5150</v>
      </c>
      <c r="G54" s="365"/>
      <c r="H54" s="363" t="s">
        <v>152</v>
      </c>
      <c r="I54" s="366">
        <f t="shared" si="2"/>
        <v>-5.0702426564495529E-2</v>
      </c>
      <c r="J54" s="366">
        <f t="shared" si="2"/>
        <v>-0.17743020517995289</v>
      </c>
    </row>
    <row r="55" spans="1:10" x14ac:dyDescent="0.2">
      <c r="A55" s="365"/>
      <c r="B55" s="363" t="s">
        <v>151</v>
      </c>
      <c r="C55" s="364">
        <v>32531</v>
      </c>
      <c r="D55" s="364">
        <v>5400</v>
      </c>
      <c r="G55" s="365"/>
      <c r="H55" s="363" t="s">
        <v>153</v>
      </c>
      <c r="I55" s="366">
        <f t="shared" si="2"/>
        <v>1.2719483816374E-2</v>
      </c>
      <c r="J55" s="366">
        <f t="shared" si="2"/>
        <v>-9.2254784688995173E-2</v>
      </c>
    </row>
    <row r="56" spans="1:10" x14ac:dyDescent="0.2">
      <c r="A56" s="365"/>
      <c r="B56" s="363" t="s">
        <v>152</v>
      </c>
      <c r="C56" s="364">
        <v>29732</v>
      </c>
      <c r="D56" s="364">
        <v>4891</v>
      </c>
      <c r="G56" s="368" t="s">
        <v>1267</v>
      </c>
      <c r="H56" s="363" t="s">
        <v>142</v>
      </c>
      <c r="I56" s="366">
        <f t="shared" si="2"/>
        <v>-1.7945026616224213E-2</v>
      </c>
      <c r="J56" s="366">
        <f t="shared" si="2"/>
        <v>-0.11722786388740425</v>
      </c>
    </row>
    <row r="57" spans="1:10" x14ac:dyDescent="0.2">
      <c r="A57" s="365"/>
      <c r="B57" s="363" t="s">
        <v>153</v>
      </c>
      <c r="C57" s="364">
        <v>38297</v>
      </c>
      <c r="D57" s="364">
        <v>6071</v>
      </c>
      <c r="G57" s="369"/>
      <c r="H57" s="363" t="s">
        <v>143</v>
      </c>
      <c r="I57" s="366"/>
      <c r="J57" s="366"/>
    </row>
    <row r="58" spans="1:10" x14ac:dyDescent="0.2">
      <c r="A58" s="368">
        <v>2021</v>
      </c>
      <c r="B58" s="363" t="s">
        <v>142</v>
      </c>
      <c r="C58" s="370">
        <v>29333</v>
      </c>
      <c r="D58" s="370">
        <v>4955</v>
      </c>
      <c r="G58" s="369"/>
      <c r="H58" s="363" t="s">
        <v>144</v>
      </c>
      <c r="I58" s="366"/>
      <c r="J58" s="366"/>
    </row>
    <row r="59" spans="1:10" x14ac:dyDescent="0.2">
      <c r="A59" s="369"/>
      <c r="B59" s="363" t="s">
        <v>143</v>
      </c>
      <c r="C59" s="370"/>
      <c r="D59" s="370"/>
      <c r="G59" s="369"/>
      <c r="H59" s="363" t="s">
        <v>145</v>
      </c>
      <c r="I59" s="366"/>
      <c r="J59" s="366"/>
    </row>
    <row r="60" spans="1:10" x14ac:dyDescent="0.2">
      <c r="A60" s="369"/>
      <c r="B60" s="363" t="s">
        <v>144</v>
      </c>
      <c r="C60" s="370"/>
      <c r="D60" s="370"/>
      <c r="G60" s="369"/>
      <c r="H60" s="363" t="s">
        <v>146</v>
      </c>
      <c r="I60" s="366"/>
      <c r="J60" s="366"/>
    </row>
    <row r="61" spans="1:10" x14ac:dyDescent="0.2">
      <c r="A61" s="369"/>
      <c r="B61" s="363" t="s">
        <v>145</v>
      </c>
      <c r="C61" s="370"/>
      <c r="D61" s="370"/>
      <c r="G61" s="369"/>
      <c r="H61" s="363" t="s">
        <v>147</v>
      </c>
      <c r="I61" s="366"/>
      <c r="J61" s="366"/>
    </row>
    <row r="62" spans="1:10" x14ac:dyDescent="0.2">
      <c r="A62" s="369"/>
      <c r="B62" s="363" t="s">
        <v>146</v>
      </c>
      <c r="C62" s="370"/>
      <c r="D62" s="370"/>
      <c r="G62" s="369"/>
      <c r="H62" s="363" t="s">
        <v>148</v>
      </c>
      <c r="I62" s="366"/>
      <c r="J62" s="366"/>
    </row>
    <row r="63" spans="1:10" x14ac:dyDescent="0.2">
      <c r="A63" s="369"/>
      <c r="B63" s="363" t="s">
        <v>147</v>
      </c>
      <c r="C63" s="370"/>
      <c r="D63" s="370"/>
      <c r="G63" s="369"/>
      <c r="H63" s="363" t="s">
        <v>149</v>
      </c>
      <c r="I63" s="366"/>
      <c r="J63" s="366"/>
    </row>
    <row r="64" spans="1:10" x14ac:dyDescent="0.2">
      <c r="A64" s="369"/>
      <c r="B64" s="363" t="s">
        <v>148</v>
      </c>
      <c r="C64" s="370"/>
      <c r="D64" s="370"/>
      <c r="G64" s="369"/>
      <c r="H64" s="363" t="s">
        <v>150</v>
      </c>
      <c r="I64" s="366"/>
      <c r="J64" s="366"/>
    </row>
    <row r="65" spans="1:10" x14ac:dyDescent="0.2">
      <c r="A65" s="369"/>
      <c r="B65" s="363" t="s">
        <v>149</v>
      </c>
      <c r="C65" s="370"/>
      <c r="D65" s="370"/>
      <c r="G65" s="369"/>
      <c r="H65" s="363" t="s">
        <v>151</v>
      </c>
      <c r="I65" s="366"/>
      <c r="J65" s="366"/>
    </row>
    <row r="66" spans="1:10" x14ac:dyDescent="0.2">
      <c r="A66" s="369"/>
      <c r="B66" s="363" t="s">
        <v>150</v>
      </c>
      <c r="C66" s="370"/>
      <c r="D66" s="370"/>
      <c r="G66" s="369"/>
      <c r="H66" s="363" t="s">
        <v>152</v>
      </c>
      <c r="I66" s="366"/>
      <c r="J66" s="366"/>
    </row>
    <row r="67" spans="1:10" x14ac:dyDescent="0.2">
      <c r="A67" s="369"/>
      <c r="B67" s="363" t="s">
        <v>151</v>
      </c>
      <c r="C67" s="370"/>
      <c r="D67" s="370"/>
      <c r="G67" s="371"/>
      <c r="H67" s="363" t="s">
        <v>153</v>
      </c>
      <c r="I67" s="366"/>
      <c r="J67" s="366"/>
    </row>
    <row r="68" spans="1:10" x14ac:dyDescent="0.2">
      <c r="A68" s="369"/>
      <c r="B68" s="363" t="s">
        <v>152</v>
      </c>
      <c r="C68" s="370"/>
      <c r="D68" s="370"/>
    </row>
    <row r="69" spans="1:10" x14ac:dyDescent="0.2">
      <c r="A69" s="371"/>
      <c r="B69" s="363" t="s">
        <v>153</v>
      </c>
      <c r="C69" s="370"/>
      <c r="D69" s="370"/>
    </row>
  </sheetData>
  <mergeCells count="11">
    <mergeCell ref="H1:I1"/>
    <mergeCell ref="A10:A21"/>
    <mergeCell ref="G20:G31"/>
    <mergeCell ref="L21:Q23"/>
    <mergeCell ref="A22:A33"/>
    <mergeCell ref="G32:G43"/>
    <mergeCell ref="A34:A45"/>
    <mergeCell ref="G44:G55"/>
    <mergeCell ref="A46:A57"/>
    <mergeCell ref="G56:G67"/>
    <mergeCell ref="A58:A69"/>
  </mergeCells>
  <hyperlinks>
    <hyperlink ref="H1:I1" location="Index!A1" display="Regresar al Índice" xr:uid="{6F9C30D3-B036-4F7E-9FDD-A0D2752B459D}"/>
  </hyperlinks>
  <pageMargins left="0.7" right="0.7" top="0.75" bottom="0.75" header="0.3" footer="0.3"/>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60277-62CD-44F5-8FF2-7CFD6B46A63F}">
  <sheetPr codeName="Hoja167"/>
  <dimension ref="A1:I870"/>
  <sheetViews>
    <sheetView workbookViewId="0">
      <selection activeCell="A2" sqref="A2"/>
    </sheetView>
  </sheetViews>
  <sheetFormatPr baseColWidth="10" defaultRowHeight="12.75" x14ac:dyDescent="0.2"/>
  <cols>
    <col min="1" max="1" width="41.7109375" style="2" customWidth="1"/>
    <col min="2" max="2" width="32.7109375" style="2" customWidth="1"/>
    <col min="3" max="3" width="50.7109375" style="2" customWidth="1"/>
    <col min="4" max="4" width="14.7109375" style="2" customWidth="1"/>
    <col min="5" max="5" width="11.7109375" style="2" customWidth="1"/>
    <col min="6" max="6" width="14.7109375" style="2" customWidth="1"/>
    <col min="7" max="7" width="11.7109375" style="2" customWidth="1"/>
    <col min="8" max="8" width="5.7109375" style="2" customWidth="1"/>
    <col min="9" max="9" width="11.7109375" style="2" customWidth="1"/>
    <col min="10" max="16384" width="11.42578125" style="2"/>
  </cols>
  <sheetData>
    <row r="1" spans="1:9" ht="15" x14ac:dyDescent="0.25">
      <c r="A1" s="3" t="s">
        <v>1440</v>
      </c>
      <c r="B1" s="2" t="s">
        <v>55</v>
      </c>
      <c r="C1" s="2" t="s">
        <v>55</v>
      </c>
      <c r="D1" s="2" t="s">
        <v>55</v>
      </c>
      <c r="E1" s="2" t="s">
        <v>55</v>
      </c>
      <c r="F1" s="2" t="s">
        <v>55</v>
      </c>
      <c r="G1" s="2" t="s">
        <v>55</v>
      </c>
      <c r="H1" s="568" t="s">
        <v>39</v>
      </c>
      <c r="I1" s="568"/>
    </row>
    <row r="2" spans="1:9" x14ac:dyDescent="0.2">
      <c r="A2" s="2" t="s">
        <v>154</v>
      </c>
      <c r="B2" s="2" t="s">
        <v>55</v>
      </c>
      <c r="C2" s="2" t="s">
        <v>55</v>
      </c>
      <c r="D2" s="2" t="s">
        <v>55</v>
      </c>
      <c r="E2" s="2" t="s">
        <v>55</v>
      </c>
      <c r="F2" s="2" t="s">
        <v>55</v>
      </c>
      <c r="G2" s="2" t="s">
        <v>55</v>
      </c>
      <c r="H2" s="2" t="s">
        <v>55</v>
      </c>
    </row>
    <row r="6" spans="1:9" x14ac:dyDescent="0.2">
      <c r="A6" s="2" t="s">
        <v>1162</v>
      </c>
      <c r="B6" s="2" t="s">
        <v>618</v>
      </c>
      <c r="C6" s="2" t="s">
        <v>430</v>
      </c>
      <c r="D6" s="2" t="s">
        <v>715</v>
      </c>
      <c r="E6" s="2" t="s">
        <v>619</v>
      </c>
      <c r="F6" s="2" t="s">
        <v>1274</v>
      </c>
      <c r="G6" s="2" t="s">
        <v>620</v>
      </c>
      <c r="H6" s="2" t="s">
        <v>431</v>
      </c>
      <c r="I6" s="2" t="s">
        <v>141</v>
      </c>
    </row>
    <row r="7" spans="1:9" x14ac:dyDescent="0.2">
      <c r="A7" s="2">
        <v>120</v>
      </c>
      <c r="B7" s="2" t="s">
        <v>155</v>
      </c>
      <c r="C7" s="2" t="s">
        <v>435</v>
      </c>
      <c r="D7" s="2">
        <v>115117</v>
      </c>
      <c r="E7" s="2">
        <v>0.28823927086984802</v>
      </c>
      <c r="F7" s="2">
        <v>113435</v>
      </c>
      <c r="G7" s="2">
        <v>0.28577510845522502</v>
      </c>
      <c r="H7" s="2">
        <v>1682</v>
      </c>
      <c r="I7" s="2">
        <v>1.48278749944903</v>
      </c>
    </row>
    <row r="8" spans="1:9" x14ac:dyDescent="0.2">
      <c r="A8" s="2">
        <v>39</v>
      </c>
      <c r="B8" s="2" t="s">
        <v>58</v>
      </c>
      <c r="C8" s="2" t="s">
        <v>432</v>
      </c>
      <c r="D8" s="2">
        <v>178052</v>
      </c>
      <c r="E8" s="2">
        <v>0.25634041278909098</v>
      </c>
      <c r="F8" s="2">
        <v>176454</v>
      </c>
      <c r="G8" s="2">
        <v>0.25551454350889002</v>
      </c>
      <c r="H8" s="2">
        <v>1598</v>
      </c>
      <c r="I8" s="2">
        <v>0.90561846146870495</v>
      </c>
    </row>
    <row r="9" spans="1:9" x14ac:dyDescent="0.2">
      <c r="A9" s="2">
        <v>39</v>
      </c>
      <c r="B9" s="2" t="s">
        <v>58</v>
      </c>
      <c r="C9" s="2" t="s">
        <v>439</v>
      </c>
      <c r="D9" s="2">
        <v>164565</v>
      </c>
      <c r="E9" s="2">
        <v>0.236923258546024</v>
      </c>
      <c r="F9" s="2">
        <v>163448</v>
      </c>
      <c r="G9" s="2">
        <v>0.236681180973178</v>
      </c>
      <c r="H9" s="2">
        <v>1117</v>
      </c>
      <c r="I9" s="2">
        <v>0.68339777788655198</v>
      </c>
    </row>
    <row r="10" spans="1:9" x14ac:dyDescent="0.2">
      <c r="A10" s="2">
        <v>39</v>
      </c>
      <c r="B10" s="2" t="s">
        <v>58</v>
      </c>
      <c r="C10" s="2" t="s">
        <v>437</v>
      </c>
      <c r="D10" s="2">
        <v>150347</v>
      </c>
      <c r="E10" s="2">
        <v>0.21645368792039099</v>
      </c>
      <c r="F10" s="2">
        <v>149326</v>
      </c>
      <c r="G10" s="2">
        <v>0.216231792557882</v>
      </c>
      <c r="H10" s="2">
        <v>1021</v>
      </c>
      <c r="I10" s="2">
        <v>0.68373893360835802</v>
      </c>
    </row>
    <row r="11" spans="1:9" x14ac:dyDescent="0.2">
      <c r="A11" s="2">
        <v>8</v>
      </c>
      <c r="B11" s="2" t="s">
        <v>161</v>
      </c>
      <c r="C11" s="2" t="s">
        <v>435</v>
      </c>
      <c r="D11" s="2">
        <v>6855</v>
      </c>
      <c r="E11" s="2">
        <v>0.54604110243746995</v>
      </c>
      <c r="F11" s="2">
        <v>6012</v>
      </c>
      <c r="G11" s="2">
        <v>0.51538791255893701</v>
      </c>
      <c r="H11" s="2">
        <v>843</v>
      </c>
      <c r="I11" s="2">
        <v>14.0219560878243</v>
      </c>
    </row>
    <row r="12" spans="1:9" x14ac:dyDescent="0.2">
      <c r="A12" s="2">
        <v>97</v>
      </c>
      <c r="B12" s="2" t="s">
        <v>156</v>
      </c>
      <c r="C12" s="2" t="s">
        <v>435</v>
      </c>
      <c r="D12" s="2">
        <v>45117</v>
      </c>
      <c r="E12" s="2">
        <v>0.504455650346054</v>
      </c>
      <c r="F12" s="2">
        <v>44283</v>
      </c>
      <c r="G12" s="2">
        <v>0.502342518121902</v>
      </c>
      <c r="H12" s="2">
        <v>834</v>
      </c>
      <c r="I12" s="2">
        <v>1.88334123704357</v>
      </c>
    </row>
    <row r="13" spans="1:9" x14ac:dyDescent="0.2">
      <c r="A13" s="2">
        <v>39</v>
      </c>
      <c r="B13" s="2" t="s">
        <v>58</v>
      </c>
      <c r="C13" s="2" t="s">
        <v>435</v>
      </c>
      <c r="D13" s="2">
        <v>118907</v>
      </c>
      <c r="E13" s="2">
        <v>0.17118970561135199</v>
      </c>
      <c r="F13" s="2">
        <v>118116</v>
      </c>
      <c r="G13" s="2">
        <v>0.171038093900371</v>
      </c>
      <c r="H13" s="2">
        <v>791</v>
      </c>
      <c r="I13" s="2">
        <v>0.66968065291748102</v>
      </c>
    </row>
    <row r="14" spans="1:9" x14ac:dyDescent="0.2">
      <c r="A14" s="2">
        <v>98</v>
      </c>
      <c r="B14" s="2" t="s">
        <v>158</v>
      </c>
      <c r="C14" s="2" t="s">
        <v>433</v>
      </c>
      <c r="D14" s="2">
        <v>9656</v>
      </c>
      <c r="E14" s="2">
        <v>8.3669826525483895E-2</v>
      </c>
      <c r="F14" s="2">
        <v>8929</v>
      </c>
      <c r="G14" s="2">
        <v>7.8795954746818705E-2</v>
      </c>
      <c r="H14" s="2">
        <v>727</v>
      </c>
      <c r="I14" s="2">
        <v>8.1420091835591908</v>
      </c>
    </row>
    <row r="15" spans="1:9" x14ac:dyDescent="0.2">
      <c r="A15" s="2">
        <v>120</v>
      </c>
      <c r="B15" s="2" t="s">
        <v>155</v>
      </c>
      <c r="C15" s="2" t="s">
        <v>432</v>
      </c>
      <c r="D15" s="2">
        <v>37008</v>
      </c>
      <c r="E15" s="2">
        <v>9.2663628624367805E-2</v>
      </c>
      <c r="F15" s="2">
        <v>36344</v>
      </c>
      <c r="G15" s="2">
        <v>9.1560898679390698E-2</v>
      </c>
      <c r="H15" s="2">
        <v>664</v>
      </c>
      <c r="I15" s="2">
        <v>1.82698657274929</v>
      </c>
    </row>
    <row r="16" spans="1:9" x14ac:dyDescent="0.2">
      <c r="A16" s="2">
        <v>98</v>
      </c>
      <c r="B16" s="2" t="s">
        <v>158</v>
      </c>
      <c r="C16" s="2" t="s">
        <v>432</v>
      </c>
      <c r="D16" s="2">
        <v>10327</v>
      </c>
      <c r="E16" s="2">
        <v>8.9484082283416796E-2</v>
      </c>
      <c r="F16" s="2">
        <v>9792</v>
      </c>
      <c r="G16" s="2">
        <v>8.6411690993487306E-2</v>
      </c>
      <c r="H16" s="2">
        <v>535</v>
      </c>
      <c r="I16" s="2">
        <v>5.4636437908496696</v>
      </c>
    </row>
    <row r="17" spans="1:9" x14ac:dyDescent="0.2">
      <c r="A17" s="2">
        <v>120</v>
      </c>
      <c r="B17" s="2" t="s">
        <v>155</v>
      </c>
      <c r="C17" s="2" t="s">
        <v>436</v>
      </c>
      <c r="D17" s="2">
        <v>10634</v>
      </c>
      <c r="E17" s="2">
        <v>2.6626270719615399E-2</v>
      </c>
      <c r="F17" s="2">
        <v>10167</v>
      </c>
      <c r="G17" s="2">
        <v>2.56135718928397E-2</v>
      </c>
      <c r="H17" s="2">
        <v>467</v>
      </c>
      <c r="I17" s="2">
        <v>4.5932920232123502</v>
      </c>
    </row>
    <row r="18" spans="1:9" x14ac:dyDescent="0.2">
      <c r="A18" s="2">
        <v>120</v>
      </c>
      <c r="B18" s="2" t="s">
        <v>155</v>
      </c>
      <c r="C18" s="2" t="s">
        <v>439</v>
      </c>
      <c r="D18" s="2">
        <v>97741</v>
      </c>
      <c r="E18" s="2">
        <v>0.24473183434323201</v>
      </c>
      <c r="F18" s="2">
        <v>97278</v>
      </c>
      <c r="G18" s="2">
        <v>0.24507101864774899</v>
      </c>
      <c r="H18" s="2">
        <v>463</v>
      </c>
      <c r="I18" s="2">
        <v>0.47595550895371802</v>
      </c>
    </row>
    <row r="19" spans="1:9" x14ac:dyDescent="0.2">
      <c r="A19" s="2">
        <v>119</v>
      </c>
      <c r="B19" s="2" t="s">
        <v>277</v>
      </c>
      <c r="C19" s="2" t="s">
        <v>434</v>
      </c>
      <c r="D19" s="2">
        <v>2091</v>
      </c>
      <c r="E19" s="2">
        <v>0.73265592151366499</v>
      </c>
      <c r="F19" s="2">
        <v>1677</v>
      </c>
      <c r="G19" s="2">
        <v>0.691831683168317</v>
      </c>
      <c r="H19" s="2">
        <v>414</v>
      </c>
      <c r="I19" s="2">
        <v>24.686940966010699</v>
      </c>
    </row>
    <row r="20" spans="1:9" x14ac:dyDescent="0.2">
      <c r="A20" s="2">
        <v>120</v>
      </c>
      <c r="B20" s="2" t="s">
        <v>155</v>
      </c>
      <c r="C20" s="2" t="s">
        <v>437</v>
      </c>
      <c r="D20" s="2">
        <v>89983</v>
      </c>
      <c r="E20" s="2">
        <v>0.22530672542440799</v>
      </c>
      <c r="F20" s="2">
        <v>89620</v>
      </c>
      <c r="G20" s="2">
        <v>0.225778333140188</v>
      </c>
      <c r="H20" s="2">
        <v>363</v>
      </c>
      <c r="I20" s="2">
        <v>0.40504351707209002</v>
      </c>
    </row>
    <row r="21" spans="1:9" x14ac:dyDescent="0.2">
      <c r="A21" s="2">
        <v>98</v>
      </c>
      <c r="B21" s="2" t="s">
        <v>158</v>
      </c>
      <c r="C21" s="2" t="s">
        <v>435</v>
      </c>
      <c r="D21" s="2">
        <v>36318</v>
      </c>
      <c r="E21" s="2">
        <v>0.31469767603070897</v>
      </c>
      <c r="F21" s="2">
        <v>35971</v>
      </c>
      <c r="G21" s="2">
        <v>0.31743412344022998</v>
      </c>
      <c r="H21" s="2">
        <v>347</v>
      </c>
      <c r="I21" s="2">
        <v>0.96466598092907996</v>
      </c>
    </row>
    <row r="22" spans="1:9" x14ac:dyDescent="0.2">
      <c r="A22" s="2">
        <v>98</v>
      </c>
      <c r="B22" s="2" t="s">
        <v>158</v>
      </c>
      <c r="C22" s="2" t="s">
        <v>439</v>
      </c>
      <c r="D22" s="2">
        <v>17391</v>
      </c>
      <c r="E22" s="2">
        <v>0.15069407136544</v>
      </c>
      <c r="F22" s="2">
        <v>17059</v>
      </c>
      <c r="G22" s="2">
        <v>0.15054095554104399</v>
      </c>
      <c r="H22" s="2">
        <v>332</v>
      </c>
      <c r="I22" s="2">
        <v>1.9461867635851999</v>
      </c>
    </row>
    <row r="23" spans="1:9" x14ac:dyDescent="0.2">
      <c r="A23" s="2">
        <v>3</v>
      </c>
      <c r="B23" s="2" t="s">
        <v>170</v>
      </c>
      <c r="C23" s="2" t="s">
        <v>434</v>
      </c>
      <c r="D23" s="2">
        <v>836</v>
      </c>
      <c r="E23" s="2">
        <v>0.48917495611468698</v>
      </c>
      <c r="F23" s="2">
        <v>521</v>
      </c>
      <c r="G23" s="2">
        <v>0.37482014388489199</v>
      </c>
      <c r="H23" s="2">
        <v>315</v>
      </c>
      <c r="I23" s="2">
        <v>60.460652591170799</v>
      </c>
    </row>
    <row r="24" spans="1:9" x14ac:dyDescent="0.2">
      <c r="A24" s="2">
        <v>93</v>
      </c>
      <c r="B24" s="2" t="s">
        <v>272</v>
      </c>
      <c r="C24" s="2" t="s">
        <v>435</v>
      </c>
      <c r="D24" s="2">
        <v>10885</v>
      </c>
      <c r="E24" s="2">
        <v>0.29306445533358499</v>
      </c>
      <c r="F24" s="2">
        <v>10614</v>
      </c>
      <c r="G24" s="2">
        <v>0.289699219389705</v>
      </c>
      <c r="H24" s="2">
        <v>271</v>
      </c>
      <c r="I24" s="2">
        <v>2.5532315809308401</v>
      </c>
    </row>
    <row r="25" spans="1:9" x14ac:dyDescent="0.2">
      <c r="A25" s="2">
        <v>63</v>
      </c>
      <c r="B25" s="2" t="s">
        <v>160</v>
      </c>
      <c r="C25" s="2" t="s">
        <v>435</v>
      </c>
      <c r="D25" s="2">
        <v>9042</v>
      </c>
      <c r="E25" s="2">
        <v>0.42731568998109598</v>
      </c>
      <c r="F25" s="2">
        <v>8772</v>
      </c>
      <c r="G25" s="2">
        <v>0.41895118922533198</v>
      </c>
      <c r="H25" s="2">
        <v>270</v>
      </c>
      <c r="I25" s="2">
        <v>3.0779753761969801</v>
      </c>
    </row>
    <row r="26" spans="1:9" x14ac:dyDescent="0.2">
      <c r="A26" s="2">
        <v>82</v>
      </c>
      <c r="B26" s="2" t="s">
        <v>177</v>
      </c>
      <c r="C26" s="2" t="s">
        <v>434</v>
      </c>
      <c r="D26" s="2">
        <v>2723</v>
      </c>
      <c r="E26" s="2">
        <v>0.62254229538180195</v>
      </c>
      <c r="F26" s="2">
        <v>2488</v>
      </c>
      <c r="G26" s="2">
        <v>0.602859219772232</v>
      </c>
      <c r="H26" s="2">
        <v>235</v>
      </c>
      <c r="I26" s="2">
        <v>9.4453376205787798</v>
      </c>
    </row>
    <row r="27" spans="1:9" x14ac:dyDescent="0.2">
      <c r="A27" s="2">
        <v>98</v>
      </c>
      <c r="B27" s="2" t="s">
        <v>158</v>
      </c>
      <c r="C27" s="2" t="s">
        <v>437</v>
      </c>
      <c r="D27" s="2">
        <v>27188</v>
      </c>
      <c r="E27" s="2">
        <v>0.23558567145555701</v>
      </c>
      <c r="F27" s="2">
        <v>26975</v>
      </c>
      <c r="G27" s="2">
        <v>0.23804691222930199</v>
      </c>
      <c r="H27" s="2">
        <v>213</v>
      </c>
      <c r="I27" s="2">
        <v>0.78962001853568597</v>
      </c>
    </row>
    <row r="28" spans="1:9" x14ac:dyDescent="0.2">
      <c r="A28" s="2">
        <v>70</v>
      </c>
      <c r="B28" s="2" t="s">
        <v>169</v>
      </c>
      <c r="C28" s="2" t="s">
        <v>435</v>
      </c>
      <c r="D28" s="2">
        <v>37842</v>
      </c>
      <c r="E28" s="2">
        <v>0.72632003224506203</v>
      </c>
      <c r="F28" s="2">
        <v>37640</v>
      </c>
      <c r="G28" s="2">
        <v>0.72745545205055895</v>
      </c>
      <c r="H28" s="2">
        <v>202</v>
      </c>
      <c r="I28" s="2">
        <v>0.53666312433582297</v>
      </c>
    </row>
    <row r="29" spans="1:9" x14ac:dyDescent="0.2">
      <c r="A29" s="2">
        <v>97</v>
      </c>
      <c r="B29" s="2" t="s">
        <v>156</v>
      </c>
      <c r="C29" s="2" t="s">
        <v>437</v>
      </c>
      <c r="D29" s="2">
        <v>15760</v>
      </c>
      <c r="E29" s="2">
        <v>0.176213423974418</v>
      </c>
      <c r="F29" s="2">
        <v>15559</v>
      </c>
      <c r="G29" s="2">
        <v>0.17649994895238999</v>
      </c>
      <c r="H29" s="2">
        <v>201</v>
      </c>
      <c r="I29" s="2">
        <v>1.2918568031364399</v>
      </c>
    </row>
    <row r="30" spans="1:9" x14ac:dyDescent="0.2">
      <c r="A30" s="2">
        <v>95</v>
      </c>
      <c r="B30" s="2" t="s">
        <v>174</v>
      </c>
      <c r="C30" s="2" t="s">
        <v>434</v>
      </c>
      <c r="D30" s="2">
        <v>812</v>
      </c>
      <c r="E30" s="2">
        <v>0.87594390507011899</v>
      </c>
      <c r="F30" s="2">
        <v>628</v>
      </c>
      <c r="G30" s="2">
        <v>0.84636118598382704</v>
      </c>
      <c r="H30" s="2">
        <v>184</v>
      </c>
      <c r="I30" s="2">
        <v>29.299363057324801</v>
      </c>
    </row>
    <row r="31" spans="1:9" x14ac:dyDescent="0.2">
      <c r="A31" s="2">
        <v>97</v>
      </c>
      <c r="B31" s="2" t="s">
        <v>156</v>
      </c>
      <c r="C31" s="2" t="s">
        <v>433</v>
      </c>
      <c r="D31" s="2">
        <v>6178</v>
      </c>
      <c r="E31" s="2">
        <v>6.9076556682357404E-2</v>
      </c>
      <c r="F31" s="2">
        <v>6002</v>
      </c>
      <c r="G31" s="2">
        <v>6.8086168366362998E-2</v>
      </c>
      <c r="H31" s="2">
        <v>176</v>
      </c>
      <c r="I31" s="2">
        <v>2.9323558813728798</v>
      </c>
    </row>
    <row r="32" spans="1:9" x14ac:dyDescent="0.2">
      <c r="A32" s="2">
        <v>106</v>
      </c>
      <c r="B32" s="2" t="s">
        <v>184</v>
      </c>
      <c r="C32" s="2" t="s">
        <v>434</v>
      </c>
      <c r="D32" s="2">
        <v>2903</v>
      </c>
      <c r="E32" s="2">
        <v>0.96381142098273598</v>
      </c>
      <c r="F32" s="2">
        <v>2732</v>
      </c>
      <c r="G32" s="2">
        <v>0.95994378074490505</v>
      </c>
      <c r="H32" s="2">
        <v>171</v>
      </c>
      <c r="I32" s="2">
        <v>6.2591508052708598</v>
      </c>
    </row>
    <row r="33" spans="1:9" x14ac:dyDescent="0.2">
      <c r="A33" s="2">
        <v>6</v>
      </c>
      <c r="B33" s="2" t="s">
        <v>185</v>
      </c>
      <c r="C33" s="2" t="s">
        <v>434</v>
      </c>
      <c r="D33" s="2">
        <v>4011</v>
      </c>
      <c r="E33" s="2">
        <v>0.58734807438863701</v>
      </c>
      <c r="F33" s="2">
        <v>3847</v>
      </c>
      <c r="G33" s="2">
        <v>0.57962935061021503</v>
      </c>
      <c r="H33" s="2">
        <v>164</v>
      </c>
      <c r="I33" s="2">
        <v>4.2630621263322102</v>
      </c>
    </row>
    <row r="34" spans="1:9" x14ac:dyDescent="0.2">
      <c r="A34" s="2">
        <v>53</v>
      </c>
      <c r="B34" s="2" t="s">
        <v>164</v>
      </c>
      <c r="C34" s="2" t="s">
        <v>433</v>
      </c>
      <c r="D34" s="2">
        <v>3006</v>
      </c>
      <c r="E34" s="2">
        <v>8.9854725892270004E-2</v>
      </c>
      <c r="F34" s="2">
        <v>2854</v>
      </c>
      <c r="G34" s="2">
        <v>8.5472133209547496E-2</v>
      </c>
      <c r="H34" s="2">
        <v>152</v>
      </c>
      <c r="I34" s="2">
        <v>5.3258584442887198</v>
      </c>
    </row>
    <row r="35" spans="1:9" x14ac:dyDescent="0.2">
      <c r="A35" s="2">
        <v>109</v>
      </c>
      <c r="B35" s="2" t="s">
        <v>197</v>
      </c>
      <c r="C35" s="2" t="s">
        <v>435</v>
      </c>
      <c r="D35" s="2">
        <v>1072</v>
      </c>
      <c r="E35" s="2">
        <v>0.791143911439114</v>
      </c>
      <c r="F35" s="2">
        <v>929</v>
      </c>
      <c r="G35" s="2">
        <v>0.77481234361968299</v>
      </c>
      <c r="H35" s="2">
        <v>143</v>
      </c>
      <c r="I35" s="2">
        <v>15.392895586652299</v>
      </c>
    </row>
    <row r="36" spans="1:9" x14ac:dyDescent="0.2">
      <c r="A36" s="2">
        <v>83</v>
      </c>
      <c r="B36" s="2" t="s">
        <v>173</v>
      </c>
      <c r="C36" s="2" t="s">
        <v>434</v>
      </c>
      <c r="D36" s="2">
        <v>9634</v>
      </c>
      <c r="E36" s="2">
        <v>0.60171132346511802</v>
      </c>
      <c r="F36" s="2">
        <v>9511</v>
      </c>
      <c r="G36" s="2">
        <v>0.59991169420966295</v>
      </c>
      <c r="H36" s="2">
        <v>123</v>
      </c>
      <c r="I36" s="2">
        <v>1.29323940700241</v>
      </c>
    </row>
    <row r="37" spans="1:9" x14ac:dyDescent="0.2">
      <c r="A37" s="2">
        <v>101</v>
      </c>
      <c r="B37" s="2" t="s">
        <v>167</v>
      </c>
      <c r="C37" s="2" t="s">
        <v>435</v>
      </c>
      <c r="D37" s="2">
        <v>6525</v>
      </c>
      <c r="E37" s="2">
        <v>0.216116852146264</v>
      </c>
      <c r="F37" s="2">
        <v>6406</v>
      </c>
      <c r="G37" s="2">
        <v>0.21477905183397</v>
      </c>
      <c r="H37" s="2">
        <v>119</v>
      </c>
      <c r="I37" s="2">
        <v>1.8576334686231799</v>
      </c>
    </row>
    <row r="38" spans="1:9" x14ac:dyDescent="0.2">
      <c r="A38" s="2">
        <v>67</v>
      </c>
      <c r="B38" s="2" t="s">
        <v>157</v>
      </c>
      <c r="C38" s="2" t="s">
        <v>436</v>
      </c>
      <c r="D38" s="2">
        <v>3643</v>
      </c>
      <c r="E38" s="2">
        <v>5.4369888364873699E-2</v>
      </c>
      <c r="F38" s="2">
        <v>3539</v>
      </c>
      <c r="G38" s="2">
        <v>5.2280919458724803E-2</v>
      </c>
      <c r="H38" s="2">
        <v>104</v>
      </c>
      <c r="I38" s="2">
        <v>2.9386832438542001</v>
      </c>
    </row>
    <row r="39" spans="1:9" x14ac:dyDescent="0.2">
      <c r="A39" s="2">
        <v>67</v>
      </c>
      <c r="B39" s="2" t="s">
        <v>157</v>
      </c>
      <c r="C39" s="2" t="s">
        <v>432</v>
      </c>
      <c r="D39" s="2">
        <v>9020</v>
      </c>
      <c r="E39" s="2">
        <v>0.13461882872664299</v>
      </c>
      <c r="F39" s="2">
        <v>8921</v>
      </c>
      <c r="G39" s="2">
        <v>0.13178809903681399</v>
      </c>
      <c r="H39" s="2">
        <v>99</v>
      </c>
      <c r="I39" s="2">
        <v>1.1097410604192299</v>
      </c>
    </row>
    <row r="40" spans="1:9" x14ac:dyDescent="0.2">
      <c r="A40" s="2">
        <v>18</v>
      </c>
      <c r="B40" s="2" t="s">
        <v>278</v>
      </c>
      <c r="C40" s="2" t="s">
        <v>433</v>
      </c>
      <c r="D40" s="2">
        <v>702</v>
      </c>
      <c r="E40" s="2">
        <v>0.13710937500000001</v>
      </c>
      <c r="F40" s="2">
        <v>609</v>
      </c>
      <c r="G40" s="2">
        <v>0.121581153922939</v>
      </c>
      <c r="H40" s="2">
        <v>93</v>
      </c>
      <c r="I40" s="2">
        <v>15.2709359605911</v>
      </c>
    </row>
    <row r="41" spans="1:9" x14ac:dyDescent="0.2">
      <c r="A41" s="2">
        <v>9</v>
      </c>
      <c r="B41" s="2" t="s">
        <v>271</v>
      </c>
      <c r="C41" s="2" t="s">
        <v>437</v>
      </c>
      <c r="D41" s="2">
        <v>1063</v>
      </c>
      <c r="E41" s="2">
        <v>0.47582811101163802</v>
      </c>
      <c r="F41" s="2">
        <v>978</v>
      </c>
      <c r="G41" s="2">
        <v>0.45615671641791</v>
      </c>
      <c r="H41" s="2">
        <v>85</v>
      </c>
      <c r="I41" s="2">
        <v>8.6912065439672901</v>
      </c>
    </row>
    <row r="42" spans="1:9" x14ac:dyDescent="0.2">
      <c r="A42" s="2">
        <v>101</v>
      </c>
      <c r="B42" s="2" t="s">
        <v>167</v>
      </c>
      <c r="C42" s="2" t="s">
        <v>437</v>
      </c>
      <c r="D42" s="2">
        <v>7379</v>
      </c>
      <c r="E42" s="2">
        <v>0.24440249072601999</v>
      </c>
      <c r="F42" s="2">
        <v>7300</v>
      </c>
      <c r="G42" s="2">
        <v>0.24475290015422799</v>
      </c>
      <c r="H42" s="2">
        <v>79</v>
      </c>
      <c r="I42" s="2">
        <v>1.0821917808219199</v>
      </c>
    </row>
    <row r="43" spans="1:9" x14ac:dyDescent="0.2">
      <c r="A43" s="2">
        <v>97</v>
      </c>
      <c r="B43" s="2" t="s">
        <v>156</v>
      </c>
      <c r="C43" s="2" t="s">
        <v>436</v>
      </c>
      <c r="D43" s="2">
        <v>6204</v>
      </c>
      <c r="E43" s="2">
        <v>6.9367264107695906E-2</v>
      </c>
      <c r="F43" s="2">
        <v>6125</v>
      </c>
      <c r="G43" s="2">
        <v>6.9481469717423097E-2</v>
      </c>
      <c r="H43" s="2">
        <v>79</v>
      </c>
      <c r="I43" s="2">
        <v>1.28979591836735</v>
      </c>
    </row>
    <row r="44" spans="1:9" x14ac:dyDescent="0.2">
      <c r="A44" s="2">
        <v>101</v>
      </c>
      <c r="B44" s="2" t="s">
        <v>167</v>
      </c>
      <c r="C44" s="2" t="s">
        <v>439</v>
      </c>
      <c r="D44" s="2">
        <v>3551</v>
      </c>
      <c r="E44" s="2">
        <v>0.117613937466879</v>
      </c>
      <c r="F44" s="2">
        <v>3473</v>
      </c>
      <c r="G44" s="2">
        <v>0.116442030443237</v>
      </c>
      <c r="H44" s="2">
        <v>78</v>
      </c>
      <c r="I44" s="2">
        <v>2.2458969190901201</v>
      </c>
    </row>
    <row r="45" spans="1:9" x14ac:dyDescent="0.2">
      <c r="A45" s="2">
        <v>101</v>
      </c>
      <c r="B45" s="2" t="s">
        <v>167</v>
      </c>
      <c r="C45" s="2" t="s">
        <v>436</v>
      </c>
      <c r="D45" s="2">
        <v>5540</v>
      </c>
      <c r="E45" s="2">
        <v>0.18349231584525699</v>
      </c>
      <c r="F45" s="2">
        <v>5465</v>
      </c>
      <c r="G45" s="2">
        <v>0.18322939717025399</v>
      </c>
      <c r="H45" s="2">
        <v>75</v>
      </c>
      <c r="I45" s="2">
        <v>1.3723696248856301</v>
      </c>
    </row>
    <row r="46" spans="1:9" x14ac:dyDescent="0.2">
      <c r="A46" s="2">
        <v>93</v>
      </c>
      <c r="B46" s="2" t="s">
        <v>272</v>
      </c>
      <c r="C46" s="2" t="s">
        <v>437</v>
      </c>
      <c r="D46" s="2">
        <v>7922</v>
      </c>
      <c r="E46" s="2">
        <v>0.21328953745086399</v>
      </c>
      <c r="F46" s="2">
        <v>7850</v>
      </c>
      <c r="G46" s="2">
        <v>0.214258420219444</v>
      </c>
      <c r="H46" s="2">
        <v>72</v>
      </c>
      <c r="I46" s="2">
        <v>0.91719745222928994</v>
      </c>
    </row>
    <row r="47" spans="1:9" x14ac:dyDescent="0.2">
      <c r="A47" s="2">
        <v>93</v>
      </c>
      <c r="B47" s="2" t="s">
        <v>272</v>
      </c>
      <c r="C47" s="2" t="s">
        <v>432</v>
      </c>
      <c r="D47" s="2">
        <v>3565</v>
      </c>
      <c r="E47" s="2">
        <v>9.59829842227128E-2</v>
      </c>
      <c r="F47" s="2">
        <v>3497</v>
      </c>
      <c r="G47" s="2">
        <v>9.54473497461652E-2</v>
      </c>
      <c r="H47" s="2">
        <v>68</v>
      </c>
      <c r="I47" s="2">
        <v>1.9445238776093701</v>
      </c>
    </row>
    <row r="48" spans="1:9" x14ac:dyDescent="0.2">
      <c r="A48" s="2">
        <v>2</v>
      </c>
      <c r="B48" s="2" t="s">
        <v>256</v>
      </c>
      <c r="C48" s="2" t="s">
        <v>435</v>
      </c>
      <c r="D48" s="2">
        <v>2591</v>
      </c>
      <c r="E48" s="2">
        <v>0.39133061471076902</v>
      </c>
      <c r="F48" s="2">
        <v>2525</v>
      </c>
      <c r="G48" s="2">
        <v>0.38876058506543498</v>
      </c>
      <c r="H48" s="2">
        <v>66</v>
      </c>
      <c r="I48" s="2">
        <v>2.6138613861386202</v>
      </c>
    </row>
    <row r="49" spans="1:9" x14ac:dyDescent="0.2">
      <c r="A49" s="2">
        <v>16</v>
      </c>
      <c r="B49" s="2" t="s">
        <v>274</v>
      </c>
      <c r="C49" s="2" t="s">
        <v>433</v>
      </c>
      <c r="D49" s="2">
        <v>191</v>
      </c>
      <c r="E49" s="2">
        <v>6.0214375788146299E-2</v>
      </c>
      <c r="F49" s="2">
        <v>126</v>
      </c>
      <c r="G49" s="2">
        <v>4.0842787682333903E-2</v>
      </c>
      <c r="H49" s="2">
        <v>65</v>
      </c>
      <c r="I49" s="2">
        <v>51.587301587301603</v>
      </c>
    </row>
    <row r="50" spans="1:9" x14ac:dyDescent="0.2">
      <c r="A50" s="2">
        <v>86</v>
      </c>
      <c r="B50" s="2" t="s">
        <v>168</v>
      </c>
      <c r="C50" s="2" t="s">
        <v>433</v>
      </c>
      <c r="D50" s="2">
        <v>483</v>
      </c>
      <c r="E50" s="2">
        <v>0.188304093567251</v>
      </c>
      <c r="F50" s="2">
        <v>422</v>
      </c>
      <c r="G50" s="2">
        <v>0.16318638824439299</v>
      </c>
      <c r="H50" s="2">
        <v>61</v>
      </c>
      <c r="I50" s="2">
        <v>14.454976303317499</v>
      </c>
    </row>
    <row r="51" spans="1:9" x14ac:dyDescent="0.2">
      <c r="A51" s="2">
        <v>13</v>
      </c>
      <c r="B51" s="2" t="s">
        <v>199</v>
      </c>
      <c r="C51" s="2" t="s">
        <v>434</v>
      </c>
      <c r="D51" s="2">
        <v>1513</v>
      </c>
      <c r="E51" s="2">
        <v>0.15492525087036699</v>
      </c>
      <c r="F51" s="2">
        <v>1454</v>
      </c>
      <c r="G51" s="2">
        <v>0.15039304923458799</v>
      </c>
      <c r="H51" s="2">
        <v>59</v>
      </c>
      <c r="I51" s="2">
        <v>4.0577716643741297</v>
      </c>
    </row>
    <row r="52" spans="1:9" x14ac:dyDescent="0.2">
      <c r="A52" s="2">
        <v>18</v>
      </c>
      <c r="B52" s="2" t="s">
        <v>278</v>
      </c>
      <c r="C52" s="2" t="s">
        <v>435</v>
      </c>
      <c r="D52" s="2">
        <v>1502</v>
      </c>
      <c r="E52" s="2">
        <v>0.29335937499999998</v>
      </c>
      <c r="F52" s="2">
        <v>1443</v>
      </c>
      <c r="G52" s="2">
        <v>0.288081453383909</v>
      </c>
      <c r="H52" s="2">
        <v>59</v>
      </c>
      <c r="I52" s="2">
        <v>4.0887040887041</v>
      </c>
    </row>
    <row r="53" spans="1:9" x14ac:dyDescent="0.2">
      <c r="A53" s="2">
        <v>73</v>
      </c>
      <c r="B53" s="2" t="s">
        <v>195</v>
      </c>
      <c r="C53" s="2" t="s">
        <v>435</v>
      </c>
      <c r="D53" s="2">
        <v>1333</v>
      </c>
      <c r="E53" s="2">
        <v>9.4344964257909295E-2</v>
      </c>
      <c r="F53" s="2">
        <v>1274</v>
      </c>
      <c r="G53" s="2">
        <v>9.0896118721461194E-2</v>
      </c>
      <c r="H53" s="2">
        <v>59</v>
      </c>
      <c r="I53" s="2">
        <v>4.6310832025117801</v>
      </c>
    </row>
    <row r="54" spans="1:9" x14ac:dyDescent="0.2">
      <c r="A54" s="2">
        <v>13</v>
      </c>
      <c r="B54" s="2" t="s">
        <v>199</v>
      </c>
      <c r="C54" s="2" t="s">
        <v>435</v>
      </c>
      <c r="D54" s="2">
        <v>5116</v>
      </c>
      <c r="E54" s="2">
        <v>0.52385828384190003</v>
      </c>
      <c r="F54" s="2">
        <v>5058</v>
      </c>
      <c r="G54" s="2">
        <v>0.52316921803889105</v>
      </c>
      <c r="H54" s="2">
        <v>58</v>
      </c>
      <c r="I54" s="2">
        <v>1.1466982997232</v>
      </c>
    </row>
    <row r="55" spans="1:9" x14ac:dyDescent="0.2">
      <c r="A55" s="2">
        <v>97</v>
      </c>
      <c r="B55" s="2" t="s">
        <v>156</v>
      </c>
      <c r="C55" s="2" t="s">
        <v>432</v>
      </c>
      <c r="D55" s="2">
        <v>7771</v>
      </c>
      <c r="E55" s="2">
        <v>8.68879770117513E-2</v>
      </c>
      <c r="F55" s="2">
        <v>7713</v>
      </c>
      <c r="G55" s="2">
        <v>8.7495604233548505E-2</v>
      </c>
      <c r="H55" s="2">
        <v>58</v>
      </c>
      <c r="I55" s="2">
        <v>0.75197718138209102</v>
      </c>
    </row>
    <row r="56" spans="1:9" x14ac:dyDescent="0.2">
      <c r="A56" s="2">
        <v>23</v>
      </c>
      <c r="B56" s="2" t="s">
        <v>159</v>
      </c>
      <c r="C56" s="2" t="s">
        <v>432</v>
      </c>
      <c r="D56" s="2">
        <v>3832</v>
      </c>
      <c r="E56" s="2">
        <v>0.11191588785046699</v>
      </c>
      <c r="F56" s="2">
        <v>3775</v>
      </c>
      <c r="G56" s="2">
        <v>0.109458362328926</v>
      </c>
      <c r="H56" s="2">
        <v>57</v>
      </c>
      <c r="I56" s="2">
        <v>1.5099337748344399</v>
      </c>
    </row>
    <row r="57" spans="1:9" x14ac:dyDescent="0.2">
      <c r="A57" s="2">
        <v>120</v>
      </c>
      <c r="B57" s="2" t="s">
        <v>155</v>
      </c>
      <c r="C57" s="2" t="s">
        <v>440</v>
      </c>
      <c r="D57" s="2">
        <v>2320</v>
      </c>
      <c r="E57" s="2">
        <v>5.809003956132E-3</v>
      </c>
      <c r="F57" s="2">
        <v>2267</v>
      </c>
      <c r="G57" s="2">
        <v>5.7112193843874897E-3</v>
      </c>
      <c r="H57" s="2">
        <v>53</v>
      </c>
      <c r="I57" s="2">
        <v>2.33789148654611</v>
      </c>
    </row>
    <row r="58" spans="1:9" x14ac:dyDescent="0.2">
      <c r="A58" s="2">
        <v>94</v>
      </c>
      <c r="B58" s="2" t="s">
        <v>264</v>
      </c>
      <c r="C58" s="2" t="s">
        <v>435</v>
      </c>
      <c r="D58" s="2">
        <v>1881</v>
      </c>
      <c r="E58" s="2">
        <v>0.31230283911671902</v>
      </c>
      <c r="F58" s="2">
        <v>1828</v>
      </c>
      <c r="G58" s="2">
        <v>0.311148936170213</v>
      </c>
      <c r="H58" s="2">
        <v>53</v>
      </c>
      <c r="I58" s="2">
        <v>2.89934354485777</v>
      </c>
    </row>
    <row r="59" spans="1:9" x14ac:dyDescent="0.2">
      <c r="A59" s="2">
        <v>42</v>
      </c>
      <c r="B59" s="2" t="s">
        <v>188</v>
      </c>
      <c r="C59" s="2" t="s">
        <v>439</v>
      </c>
      <c r="D59" s="2">
        <v>563</v>
      </c>
      <c r="E59" s="2">
        <v>0.84281437125748504</v>
      </c>
      <c r="F59" s="2">
        <v>512</v>
      </c>
      <c r="G59" s="2">
        <v>0.83660130718954295</v>
      </c>
      <c r="H59" s="2">
        <v>51</v>
      </c>
      <c r="I59" s="2">
        <v>9.9609375</v>
      </c>
    </row>
    <row r="60" spans="1:9" x14ac:dyDescent="0.2">
      <c r="A60" s="2">
        <v>75</v>
      </c>
      <c r="B60" s="2" t="s">
        <v>235</v>
      </c>
      <c r="C60" s="2" t="s">
        <v>433</v>
      </c>
      <c r="D60" s="2">
        <v>51</v>
      </c>
      <c r="E60" s="2">
        <v>0.63749999999999996</v>
      </c>
      <c r="F60" s="2">
        <v>0</v>
      </c>
      <c r="G60" s="2">
        <v>0</v>
      </c>
      <c r="H60" s="2">
        <v>51</v>
      </c>
      <c r="I60" s="2" t="e">
        <v>#NUM!</v>
      </c>
    </row>
    <row r="61" spans="1:9" x14ac:dyDescent="0.2">
      <c r="A61" s="2">
        <v>97</v>
      </c>
      <c r="B61" s="2" t="s">
        <v>156</v>
      </c>
      <c r="C61" s="2" t="s">
        <v>439</v>
      </c>
      <c r="D61" s="2">
        <v>7155</v>
      </c>
      <c r="E61" s="2">
        <v>8.0000447242192796E-2</v>
      </c>
      <c r="F61" s="2">
        <v>7106</v>
      </c>
      <c r="G61" s="2">
        <v>8.0609848785634097E-2</v>
      </c>
      <c r="H61" s="2">
        <v>49</v>
      </c>
      <c r="I61" s="2">
        <v>0.68955811989868099</v>
      </c>
    </row>
    <row r="62" spans="1:9" x14ac:dyDescent="0.2">
      <c r="A62" s="2">
        <v>70</v>
      </c>
      <c r="B62" s="2" t="s">
        <v>169</v>
      </c>
      <c r="C62" s="2" t="s">
        <v>433</v>
      </c>
      <c r="D62" s="2">
        <v>2503</v>
      </c>
      <c r="E62" s="2">
        <v>4.80413043895511E-2</v>
      </c>
      <c r="F62" s="2">
        <v>2456</v>
      </c>
      <c r="G62" s="2">
        <v>4.7466274979706999E-2</v>
      </c>
      <c r="H62" s="2">
        <v>47</v>
      </c>
      <c r="I62" s="2">
        <v>1.9136807817589501</v>
      </c>
    </row>
    <row r="63" spans="1:9" x14ac:dyDescent="0.2">
      <c r="A63" s="2">
        <v>2</v>
      </c>
      <c r="B63" s="2" t="s">
        <v>256</v>
      </c>
      <c r="C63" s="2" t="s">
        <v>433</v>
      </c>
      <c r="D63" s="2">
        <v>614</v>
      </c>
      <c r="E63" s="2">
        <v>9.2735236369128504E-2</v>
      </c>
      <c r="F63" s="2">
        <v>568</v>
      </c>
      <c r="G63" s="2">
        <v>8.7451886066204798E-2</v>
      </c>
      <c r="H63" s="2">
        <v>46</v>
      </c>
      <c r="I63" s="2">
        <v>8.0985915492957794</v>
      </c>
    </row>
    <row r="64" spans="1:9" x14ac:dyDescent="0.2">
      <c r="A64" s="2">
        <v>70</v>
      </c>
      <c r="B64" s="2" t="s">
        <v>169</v>
      </c>
      <c r="C64" s="2" t="s">
        <v>439</v>
      </c>
      <c r="D64" s="2">
        <v>3105</v>
      </c>
      <c r="E64" s="2">
        <v>5.9595785109690803E-2</v>
      </c>
      <c r="F64" s="2">
        <v>3059</v>
      </c>
      <c r="G64" s="2">
        <v>5.9120250473503201E-2</v>
      </c>
      <c r="H64" s="2">
        <v>46</v>
      </c>
      <c r="I64" s="2">
        <v>1.5037593984962501</v>
      </c>
    </row>
    <row r="65" spans="1:9" x14ac:dyDescent="0.2">
      <c r="A65" s="2">
        <v>73</v>
      </c>
      <c r="B65" s="2" t="s">
        <v>195</v>
      </c>
      <c r="C65" s="2" t="s">
        <v>433</v>
      </c>
      <c r="D65" s="2">
        <v>2459</v>
      </c>
      <c r="E65" s="2">
        <v>0.174039210135183</v>
      </c>
      <c r="F65" s="2">
        <v>2413</v>
      </c>
      <c r="G65" s="2">
        <v>0.172160388127854</v>
      </c>
      <c r="H65" s="2">
        <v>46</v>
      </c>
      <c r="I65" s="2">
        <v>1.90634065478656</v>
      </c>
    </row>
    <row r="66" spans="1:9" x14ac:dyDescent="0.2">
      <c r="A66" s="2">
        <v>8</v>
      </c>
      <c r="B66" s="2" t="s">
        <v>161</v>
      </c>
      <c r="C66" s="2" t="s">
        <v>434</v>
      </c>
      <c r="D66" s="2">
        <v>1460</v>
      </c>
      <c r="E66" s="2">
        <v>0.11629759439222601</v>
      </c>
      <c r="F66" s="2">
        <v>1414</v>
      </c>
      <c r="G66" s="2">
        <v>0.12121731675953699</v>
      </c>
      <c r="H66" s="2">
        <v>46</v>
      </c>
      <c r="I66" s="2">
        <v>3.2531824611032398</v>
      </c>
    </row>
    <row r="67" spans="1:9" x14ac:dyDescent="0.2">
      <c r="A67" s="2">
        <v>93</v>
      </c>
      <c r="B67" s="2" t="s">
        <v>272</v>
      </c>
      <c r="C67" s="2" t="s">
        <v>434</v>
      </c>
      <c r="D67" s="2">
        <v>6154</v>
      </c>
      <c r="E67" s="2">
        <v>0.165688438963976</v>
      </c>
      <c r="F67" s="2">
        <v>6111</v>
      </c>
      <c r="G67" s="2">
        <v>0.16679403897592701</v>
      </c>
      <c r="H67" s="2">
        <v>43</v>
      </c>
      <c r="I67" s="2">
        <v>0.70364915725740196</v>
      </c>
    </row>
    <row r="68" spans="1:9" x14ac:dyDescent="0.2">
      <c r="A68" s="2">
        <v>70</v>
      </c>
      <c r="B68" s="2" t="s">
        <v>169</v>
      </c>
      <c r="C68" s="2" t="s">
        <v>437</v>
      </c>
      <c r="D68" s="2">
        <v>3742</v>
      </c>
      <c r="E68" s="2">
        <v>7.1822037964722404E-2</v>
      </c>
      <c r="F68" s="2">
        <v>3701</v>
      </c>
      <c r="G68" s="2">
        <v>7.1527965675853303E-2</v>
      </c>
      <c r="H68" s="2">
        <v>41</v>
      </c>
      <c r="I68" s="2">
        <v>1.10780870035125</v>
      </c>
    </row>
    <row r="69" spans="1:9" x14ac:dyDescent="0.2">
      <c r="A69" s="2">
        <v>23</v>
      </c>
      <c r="B69" s="2" t="s">
        <v>159</v>
      </c>
      <c r="C69" s="2" t="s">
        <v>439</v>
      </c>
      <c r="D69" s="2">
        <v>2734</v>
      </c>
      <c r="E69" s="2">
        <v>7.9848130841121495E-2</v>
      </c>
      <c r="F69" s="2">
        <v>2694</v>
      </c>
      <c r="G69" s="2">
        <v>7.8114126652748805E-2</v>
      </c>
      <c r="H69" s="2">
        <v>40</v>
      </c>
      <c r="I69" s="2">
        <v>1.48478099480327</v>
      </c>
    </row>
    <row r="70" spans="1:9" x14ac:dyDescent="0.2">
      <c r="A70" s="2">
        <v>94</v>
      </c>
      <c r="B70" s="2" t="s">
        <v>264</v>
      </c>
      <c r="C70" s="2" t="s">
        <v>433</v>
      </c>
      <c r="D70" s="2">
        <v>386</v>
      </c>
      <c r="E70" s="2">
        <v>6.4087663954839794E-2</v>
      </c>
      <c r="F70" s="2">
        <v>348</v>
      </c>
      <c r="G70" s="2">
        <v>5.92340425531915E-2</v>
      </c>
      <c r="H70" s="2">
        <v>38</v>
      </c>
      <c r="I70" s="2">
        <v>10.919540229885101</v>
      </c>
    </row>
    <row r="71" spans="1:9" x14ac:dyDescent="0.2">
      <c r="A71" s="2">
        <v>63</v>
      </c>
      <c r="B71" s="2" t="s">
        <v>160</v>
      </c>
      <c r="C71" s="2" t="s">
        <v>437</v>
      </c>
      <c r="D71" s="2">
        <v>3995</v>
      </c>
      <c r="E71" s="2">
        <v>0.18879962192816599</v>
      </c>
      <c r="F71" s="2">
        <v>3958</v>
      </c>
      <c r="G71" s="2">
        <v>0.18903429171840699</v>
      </c>
      <c r="H71" s="2">
        <v>37</v>
      </c>
      <c r="I71" s="2">
        <v>0.93481556341585803</v>
      </c>
    </row>
    <row r="72" spans="1:9" x14ac:dyDescent="0.2">
      <c r="A72" s="2">
        <v>110</v>
      </c>
      <c r="B72" s="2" t="s">
        <v>239</v>
      </c>
      <c r="C72" s="2" t="s">
        <v>433</v>
      </c>
      <c r="D72" s="2">
        <v>140</v>
      </c>
      <c r="E72" s="2">
        <v>0.230263157894737</v>
      </c>
      <c r="F72" s="2">
        <v>104</v>
      </c>
      <c r="G72" s="2">
        <v>0.18181818181818199</v>
      </c>
      <c r="H72" s="2">
        <v>36</v>
      </c>
      <c r="I72" s="2">
        <v>34.615384615384599</v>
      </c>
    </row>
    <row r="73" spans="1:9" x14ac:dyDescent="0.2">
      <c r="A73" s="2">
        <v>22</v>
      </c>
      <c r="B73" s="2" t="s">
        <v>183</v>
      </c>
      <c r="C73" s="2" t="s">
        <v>433</v>
      </c>
      <c r="D73" s="2">
        <v>388</v>
      </c>
      <c r="E73" s="2">
        <v>0.17676537585421401</v>
      </c>
      <c r="F73" s="2">
        <v>352</v>
      </c>
      <c r="G73" s="2">
        <v>0.16213726393367101</v>
      </c>
      <c r="H73" s="2">
        <v>36</v>
      </c>
      <c r="I73" s="2">
        <v>10.2272727272727</v>
      </c>
    </row>
    <row r="74" spans="1:9" x14ac:dyDescent="0.2">
      <c r="A74" s="2">
        <v>16</v>
      </c>
      <c r="B74" s="2" t="s">
        <v>274</v>
      </c>
      <c r="C74" s="2" t="s">
        <v>435</v>
      </c>
      <c r="D74" s="2">
        <v>2162</v>
      </c>
      <c r="E74" s="2">
        <v>0.68158890290037799</v>
      </c>
      <c r="F74" s="2">
        <v>2127</v>
      </c>
      <c r="G74" s="2">
        <v>0.68946515397082697</v>
      </c>
      <c r="H74" s="2">
        <v>35</v>
      </c>
      <c r="I74" s="2">
        <v>1.6455101081335199</v>
      </c>
    </row>
    <row r="75" spans="1:9" x14ac:dyDescent="0.2">
      <c r="A75" s="2">
        <v>44</v>
      </c>
      <c r="B75" s="2" t="s">
        <v>259</v>
      </c>
      <c r="C75" s="2" t="s">
        <v>435</v>
      </c>
      <c r="D75" s="2">
        <v>2255</v>
      </c>
      <c r="E75" s="2">
        <v>0.63736574335782903</v>
      </c>
      <c r="F75" s="2">
        <v>2221</v>
      </c>
      <c r="G75" s="2">
        <v>0.636754587155963</v>
      </c>
      <c r="H75" s="2">
        <v>34</v>
      </c>
      <c r="I75" s="2">
        <v>1.5308419630796899</v>
      </c>
    </row>
    <row r="76" spans="1:9" x14ac:dyDescent="0.2">
      <c r="A76" s="2">
        <v>53</v>
      </c>
      <c r="B76" s="2" t="s">
        <v>164</v>
      </c>
      <c r="C76" s="2" t="s">
        <v>437</v>
      </c>
      <c r="D76" s="2">
        <v>4013</v>
      </c>
      <c r="E76" s="2">
        <v>0.11995576014826299</v>
      </c>
      <c r="F76" s="2">
        <v>3981</v>
      </c>
      <c r="G76" s="2">
        <v>0.11922374292474</v>
      </c>
      <c r="H76" s="2">
        <v>32</v>
      </c>
      <c r="I76" s="2">
        <v>0.80381813614669495</v>
      </c>
    </row>
    <row r="77" spans="1:9" x14ac:dyDescent="0.2">
      <c r="A77" s="2">
        <v>30</v>
      </c>
      <c r="B77" s="2" t="s">
        <v>181</v>
      </c>
      <c r="C77" s="2" t="s">
        <v>439</v>
      </c>
      <c r="D77" s="2">
        <v>1187</v>
      </c>
      <c r="E77" s="2">
        <v>0.217279882848252</v>
      </c>
      <c r="F77" s="2">
        <v>1156</v>
      </c>
      <c r="G77" s="2">
        <v>0.20828828828828799</v>
      </c>
      <c r="H77" s="2">
        <v>31</v>
      </c>
      <c r="I77" s="2">
        <v>2.6816608996539801</v>
      </c>
    </row>
    <row r="78" spans="1:9" x14ac:dyDescent="0.2">
      <c r="A78" s="2">
        <v>92</v>
      </c>
      <c r="B78" s="2" t="s">
        <v>176</v>
      </c>
      <c r="C78" s="2" t="s">
        <v>434</v>
      </c>
      <c r="D78" s="2">
        <v>334</v>
      </c>
      <c r="E78" s="2">
        <v>0.59325044404973404</v>
      </c>
      <c r="F78" s="2">
        <v>303</v>
      </c>
      <c r="G78" s="2">
        <v>0.56741573033707904</v>
      </c>
      <c r="H78" s="2">
        <v>31</v>
      </c>
      <c r="I78" s="2">
        <v>10.2310231023102</v>
      </c>
    </row>
    <row r="79" spans="1:9" x14ac:dyDescent="0.2">
      <c r="A79" s="2">
        <v>66</v>
      </c>
      <c r="B79" s="2" t="s">
        <v>175</v>
      </c>
      <c r="C79" s="2" t="s">
        <v>434</v>
      </c>
      <c r="D79" s="2">
        <v>1368</v>
      </c>
      <c r="E79" s="2">
        <v>0.341914521369658</v>
      </c>
      <c r="F79" s="2">
        <v>1338</v>
      </c>
      <c r="G79" s="2">
        <v>0.337027707808564</v>
      </c>
      <c r="H79" s="2">
        <v>30</v>
      </c>
      <c r="I79" s="2">
        <v>2.2421524663677199</v>
      </c>
    </row>
    <row r="80" spans="1:9" x14ac:dyDescent="0.2">
      <c r="A80" s="2">
        <v>19</v>
      </c>
      <c r="B80" s="2" t="s">
        <v>273</v>
      </c>
      <c r="C80" s="2" t="s">
        <v>438</v>
      </c>
      <c r="D80" s="2">
        <v>672</v>
      </c>
      <c r="E80" s="2">
        <v>0.98102189781021898</v>
      </c>
      <c r="F80" s="2">
        <v>643</v>
      </c>
      <c r="G80" s="2">
        <v>0.97869101978690998</v>
      </c>
      <c r="H80" s="2">
        <v>29</v>
      </c>
      <c r="I80" s="2">
        <v>4.5101088646967398</v>
      </c>
    </row>
    <row r="81" spans="1:9" x14ac:dyDescent="0.2">
      <c r="A81" s="2">
        <v>85</v>
      </c>
      <c r="B81" s="2" t="s">
        <v>166</v>
      </c>
      <c r="C81" s="2" t="s">
        <v>434</v>
      </c>
      <c r="D81" s="2">
        <v>3940</v>
      </c>
      <c r="E81" s="2">
        <v>0.525753936482519</v>
      </c>
      <c r="F81" s="2">
        <v>3911</v>
      </c>
      <c r="G81" s="2">
        <v>0.52300080235357005</v>
      </c>
      <c r="H81" s="2">
        <v>29</v>
      </c>
      <c r="I81" s="2">
        <v>0.74149833802097398</v>
      </c>
    </row>
    <row r="82" spans="1:9" x14ac:dyDescent="0.2">
      <c r="A82" s="2">
        <v>112</v>
      </c>
      <c r="B82" s="2" t="s">
        <v>262</v>
      </c>
      <c r="C82" s="2" t="s">
        <v>439</v>
      </c>
      <c r="D82" s="2">
        <v>105</v>
      </c>
      <c r="E82" s="2">
        <v>0.27131782945736399</v>
      </c>
      <c r="F82" s="2">
        <v>78</v>
      </c>
      <c r="G82" s="2">
        <v>0.21666666666666701</v>
      </c>
      <c r="H82" s="2">
        <v>27</v>
      </c>
      <c r="I82" s="2">
        <v>34.615384615384599</v>
      </c>
    </row>
    <row r="83" spans="1:9" x14ac:dyDescent="0.2">
      <c r="A83" s="2">
        <v>8</v>
      </c>
      <c r="B83" s="2" t="s">
        <v>161</v>
      </c>
      <c r="C83" s="2" t="s">
        <v>439</v>
      </c>
      <c r="D83" s="2">
        <v>718</v>
      </c>
      <c r="E83" s="2">
        <v>5.7192926557272601E-2</v>
      </c>
      <c r="F83" s="2">
        <v>692</v>
      </c>
      <c r="G83" s="2">
        <v>5.9322760394341999E-2</v>
      </c>
      <c r="H83" s="2">
        <v>26</v>
      </c>
      <c r="I83" s="2">
        <v>3.7572254335260098</v>
      </c>
    </row>
    <row r="84" spans="1:9" x14ac:dyDescent="0.2">
      <c r="A84" s="2">
        <v>83</v>
      </c>
      <c r="B84" s="2" t="s">
        <v>173</v>
      </c>
      <c r="C84" s="2" t="s">
        <v>435</v>
      </c>
      <c r="D84" s="2">
        <v>2585</v>
      </c>
      <c r="E84" s="2">
        <v>0.16145150209231199</v>
      </c>
      <c r="F84" s="2">
        <v>2559</v>
      </c>
      <c r="G84" s="2">
        <v>0.161410369622808</v>
      </c>
      <c r="H84" s="2">
        <v>26</v>
      </c>
      <c r="I84" s="2">
        <v>1.01602188354826</v>
      </c>
    </row>
    <row r="85" spans="1:9" x14ac:dyDescent="0.2">
      <c r="A85" s="2">
        <v>94</v>
      </c>
      <c r="B85" s="2" t="s">
        <v>264</v>
      </c>
      <c r="C85" s="2" t="s">
        <v>439</v>
      </c>
      <c r="D85" s="2">
        <v>607</v>
      </c>
      <c r="E85" s="2">
        <v>0.100780342022248</v>
      </c>
      <c r="F85" s="2">
        <v>581</v>
      </c>
      <c r="G85" s="2">
        <v>9.8893617021276595E-2</v>
      </c>
      <c r="H85" s="2">
        <v>26</v>
      </c>
      <c r="I85" s="2">
        <v>4.4750430292598997</v>
      </c>
    </row>
    <row r="86" spans="1:9" x14ac:dyDescent="0.2">
      <c r="A86" s="2">
        <v>13</v>
      </c>
      <c r="B86" s="2" t="s">
        <v>199</v>
      </c>
      <c r="C86" s="2" t="s">
        <v>436</v>
      </c>
      <c r="D86" s="2">
        <v>263</v>
      </c>
      <c r="E86" s="2">
        <v>2.6930165881630101E-2</v>
      </c>
      <c r="F86" s="2">
        <v>238</v>
      </c>
      <c r="G86" s="2">
        <v>2.4617294166321899E-2</v>
      </c>
      <c r="H86" s="2">
        <v>25</v>
      </c>
      <c r="I86" s="2">
        <v>10.504201680672301</v>
      </c>
    </row>
    <row r="87" spans="1:9" x14ac:dyDescent="0.2">
      <c r="A87" s="2">
        <v>21</v>
      </c>
      <c r="B87" s="2" t="s">
        <v>200</v>
      </c>
      <c r="C87" s="2" t="s">
        <v>434</v>
      </c>
      <c r="D87" s="2">
        <v>2129</v>
      </c>
      <c r="E87" s="2">
        <v>0.62342606149341095</v>
      </c>
      <c r="F87" s="2">
        <v>2104</v>
      </c>
      <c r="G87" s="2">
        <v>0.618277990008816</v>
      </c>
      <c r="H87" s="2">
        <v>25</v>
      </c>
      <c r="I87" s="2">
        <v>1.18821292775666</v>
      </c>
    </row>
    <row r="88" spans="1:9" x14ac:dyDescent="0.2">
      <c r="A88" s="2">
        <v>50</v>
      </c>
      <c r="B88" s="2" t="s">
        <v>165</v>
      </c>
      <c r="C88" s="2" t="s">
        <v>433</v>
      </c>
      <c r="D88" s="2">
        <v>283</v>
      </c>
      <c r="E88" s="2">
        <v>3.4852216748768497E-2</v>
      </c>
      <c r="F88" s="2">
        <v>258</v>
      </c>
      <c r="G88" s="2">
        <v>3.1926741739883698E-2</v>
      </c>
      <c r="H88" s="2">
        <v>25</v>
      </c>
      <c r="I88" s="2">
        <v>9.6899224806201492</v>
      </c>
    </row>
    <row r="89" spans="1:9" x14ac:dyDescent="0.2">
      <c r="A89" s="2">
        <v>6</v>
      </c>
      <c r="B89" s="2" t="s">
        <v>185</v>
      </c>
      <c r="C89" s="2" t="s">
        <v>437</v>
      </c>
      <c r="D89" s="2">
        <v>1671</v>
      </c>
      <c r="E89" s="2">
        <v>0.24469175574754701</v>
      </c>
      <c r="F89" s="2">
        <v>1646</v>
      </c>
      <c r="G89" s="2">
        <v>0.24800361609160801</v>
      </c>
      <c r="H89" s="2">
        <v>25</v>
      </c>
      <c r="I89" s="2">
        <v>1.51883353584448</v>
      </c>
    </row>
    <row r="90" spans="1:9" x14ac:dyDescent="0.2">
      <c r="A90" s="2">
        <v>94</v>
      </c>
      <c r="B90" s="2" t="s">
        <v>264</v>
      </c>
      <c r="C90" s="2" t="s">
        <v>434</v>
      </c>
      <c r="D90" s="2">
        <v>1248</v>
      </c>
      <c r="E90" s="2">
        <v>0.20720571143948199</v>
      </c>
      <c r="F90" s="2">
        <v>1223</v>
      </c>
      <c r="G90" s="2">
        <v>0.20817021276595701</v>
      </c>
      <c r="H90" s="2">
        <v>25</v>
      </c>
      <c r="I90" s="2">
        <v>2.0441537203597799</v>
      </c>
    </row>
    <row r="91" spans="1:9" x14ac:dyDescent="0.2">
      <c r="A91" s="2">
        <v>15</v>
      </c>
      <c r="B91" s="2" t="s">
        <v>268</v>
      </c>
      <c r="C91" s="2" t="s">
        <v>437</v>
      </c>
      <c r="D91" s="2">
        <v>2310</v>
      </c>
      <c r="E91" s="2">
        <v>0.208540218470705</v>
      </c>
      <c r="F91" s="2">
        <v>2288</v>
      </c>
      <c r="G91" s="2">
        <v>0.20355871886120999</v>
      </c>
      <c r="H91" s="2">
        <v>22</v>
      </c>
      <c r="I91" s="2">
        <v>0.96153846153845801</v>
      </c>
    </row>
    <row r="92" spans="1:9" x14ac:dyDescent="0.2">
      <c r="A92" s="2">
        <v>93</v>
      </c>
      <c r="B92" s="2" t="s">
        <v>272</v>
      </c>
      <c r="C92" s="2" t="s">
        <v>433</v>
      </c>
      <c r="D92" s="2">
        <v>3900</v>
      </c>
      <c r="E92" s="2">
        <v>0.105002423132842</v>
      </c>
      <c r="F92" s="2">
        <v>3878</v>
      </c>
      <c r="G92" s="2">
        <v>0.105846388995032</v>
      </c>
      <c r="H92" s="2">
        <v>22</v>
      </c>
      <c r="I92" s="2">
        <v>0.56730273336771397</v>
      </c>
    </row>
    <row r="93" spans="1:9" x14ac:dyDescent="0.2">
      <c r="A93" s="2">
        <v>93</v>
      </c>
      <c r="B93" s="2" t="s">
        <v>272</v>
      </c>
      <c r="C93" s="2" t="s">
        <v>436</v>
      </c>
      <c r="D93" s="2">
        <v>1663</v>
      </c>
      <c r="E93" s="2">
        <v>4.4774110171773199E-2</v>
      </c>
      <c r="F93" s="2">
        <v>1641</v>
      </c>
      <c r="G93" s="2">
        <v>4.4789562749058397E-2</v>
      </c>
      <c r="H93" s="2">
        <v>22</v>
      </c>
      <c r="I93" s="2">
        <v>1.34064594759293</v>
      </c>
    </row>
    <row r="94" spans="1:9" x14ac:dyDescent="0.2">
      <c r="A94" s="2">
        <v>101</v>
      </c>
      <c r="B94" s="2" t="s">
        <v>167</v>
      </c>
      <c r="C94" s="2" t="s">
        <v>433</v>
      </c>
      <c r="D94" s="2">
        <v>2585</v>
      </c>
      <c r="E94" s="2">
        <v>8.5618706942236306E-2</v>
      </c>
      <c r="F94" s="2">
        <v>2565</v>
      </c>
      <c r="G94" s="2">
        <v>8.5998792999396501E-2</v>
      </c>
      <c r="H94" s="2">
        <v>20</v>
      </c>
      <c r="I94" s="2">
        <v>0.77972709551656905</v>
      </c>
    </row>
    <row r="95" spans="1:9" x14ac:dyDescent="0.2">
      <c r="A95" s="2">
        <v>79</v>
      </c>
      <c r="B95" s="2" t="s">
        <v>251</v>
      </c>
      <c r="C95" s="2" t="s">
        <v>433</v>
      </c>
      <c r="D95" s="2">
        <v>61</v>
      </c>
      <c r="E95" s="2">
        <v>4.0504648074369203E-2</v>
      </c>
      <c r="F95" s="2">
        <v>41</v>
      </c>
      <c r="G95" s="2">
        <v>2.54816656308266E-2</v>
      </c>
      <c r="H95" s="2">
        <v>20</v>
      </c>
      <c r="I95" s="2">
        <v>48.780487804878</v>
      </c>
    </row>
    <row r="96" spans="1:9" x14ac:dyDescent="0.2">
      <c r="A96" s="2">
        <v>100</v>
      </c>
      <c r="B96" s="2" t="s">
        <v>275</v>
      </c>
      <c r="C96" s="2" t="s">
        <v>433</v>
      </c>
      <c r="D96" s="2">
        <v>49</v>
      </c>
      <c r="E96" s="2">
        <v>5.10416666666667E-2</v>
      </c>
      <c r="F96" s="2">
        <v>30</v>
      </c>
      <c r="G96" s="2">
        <v>3.2715376226826597E-2</v>
      </c>
      <c r="H96" s="2">
        <v>19</v>
      </c>
      <c r="I96" s="2">
        <v>63.3333333333333</v>
      </c>
    </row>
    <row r="97" spans="1:9" x14ac:dyDescent="0.2">
      <c r="A97" s="2">
        <v>102</v>
      </c>
      <c r="B97" s="2" t="s">
        <v>249</v>
      </c>
      <c r="C97" s="2" t="s">
        <v>434</v>
      </c>
      <c r="D97" s="2">
        <v>280</v>
      </c>
      <c r="E97" s="2">
        <v>0.28806584362139898</v>
      </c>
      <c r="F97" s="2">
        <v>262</v>
      </c>
      <c r="G97" s="2">
        <v>0.27549947423764498</v>
      </c>
      <c r="H97" s="2">
        <v>18</v>
      </c>
      <c r="I97" s="2">
        <v>6.8702290076335899</v>
      </c>
    </row>
    <row r="98" spans="1:9" x14ac:dyDescent="0.2">
      <c r="A98" s="2">
        <v>66</v>
      </c>
      <c r="B98" s="2" t="s">
        <v>175</v>
      </c>
      <c r="C98" s="2" t="s">
        <v>435</v>
      </c>
      <c r="D98" s="2">
        <v>1367</v>
      </c>
      <c r="E98" s="2">
        <v>0.34166458385403597</v>
      </c>
      <c r="F98" s="2">
        <v>1349</v>
      </c>
      <c r="G98" s="2">
        <v>0.33979848866498702</v>
      </c>
      <c r="H98" s="2">
        <v>18</v>
      </c>
      <c r="I98" s="2">
        <v>1.33432171979244</v>
      </c>
    </row>
    <row r="99" spans="1:9" x14ac:dyDescent="0.2">
      <c r="A99" s="2">
        <v>124</v>
      </c>
      <c r="B99" s="2" t="s">
        <v>240</v>
      </c>
      <c r="C99" s="2" t="s">
        <v>433</v>
      </c>
      <c r="D99" s="2">
        <v>299</v>
      </c>
      <c r="E99" s="2">
        <v>4.96018579960186E-2</v>
      </c>
      <c r="F99" s="2">
        <v>282</v>
      </c>
      <c r="G99" s="2">
        <v>4.6603867129400102E-2</v>
      </c>
      <c r="H99" s="2">
        <v>17</v>
      </c>
      <c r="I99" s="2">
        <v>6.0283687943262398</v>
      </c>
    </row>
    <row r="100" spans="1:9" x14ac:dyDescent="0.2">
      <c r="A100" s="2">
        <v>30</v>
      </c>
      <c r="B100" s="2" t="s">
        <v>181</v>
      </c>
      <c r="C100" s="2" t="s">
        <v>435</v>
      </c>
      <c r="D100" s="2">
        <v>650</v>
      </c>
      <c r="E100" s="2">
        <v>0.118982244188175</v>
      </c>
      <c r="F100" s="2">
        <v>633</v>
      </c>
      <c r="G100" s="2">
        <v>0.114054054054054</v>
      </c>
      <c r="H100" s="2">
        <v>17</v>
      </c>
      <c r="I100" s="2">
        <v>2.6856240126382298</v>
      </c>
    </row>
    <row r="101" spans="1:9" x14ac:dyDescent="0.2">
      <c r="A101" s="2">
        <v>44</v>
      </c>
      <c r="B101" s="2" t="s">
        <v>259</v>
      </c>
      <c r="C101" s="2" t="s">
        <v>436</v>
      </c>
      <c r="D101" s="2">
        <v>229</v>
      </c>
      <c r="E101" s="2">
        <v>6.47258338044093E-2</v>
      </c>
      <c r="F101" s="2">
        <v>212</v>
      </c>
      <c r="G101" s="2">
        <v>6.0779816513761499E-2</v>
      </c>
      <c r="H101" s="2">
        <v>17</v>
      </c>
      <c r="I101" s="2">
        <v>8.0188679245282994</v>
      </c>
    </row>
    <row r="102" spans="1:9" x14ac:dyDescent="0.2">
      <c r="A102" s="2">
        <v>5</v>
      </c>
      <c r="B102" s="2" t="s">
        <v>189</v>
      </c>
      <c r="C102" s="2" t="s">
        <v>433</v>
      </c>
      <c r="D102" s="2">
        <v>120</v>
      </c>
      <c r="E102" s="2">
        <v>6.9164265129683003E-2</v>
      </c>
      <c r="F102" s="2">
        <v>103</v>
      </c>
      <c r="G102" s="2">
        <v>5.9675550405562001E-2</v>
      </c>
      <c r="H102" s="2">
        <v>17</v>
      </c>
      <c r="I102" s="2">
        <v>16.504854368932001</v>
      </c>
    </row>
    <row r="103" spans="1:9" x14ac:dyDescent="0.2">
      <c r="A103" s="2">
        <v>99</v>
      </c>
      <c r="B103" s="2" t="s">
        <v>269</v>
      </c>
      <c r="C103" s="2" t="s">
        <v>433</v>
      </c>
      <c r="D103" s="2">
        <v>77</v>
      </c>
      <c r="E103" s="2">
        <v>7.8571428571428598E-2</v>
      </c>
      <c r="F103" s="2">
        <v>60</v>
      </c>
      <c r="G103" s="2">
        <v>6.3157894736842093E-2</v>
      </c>
      <c r="H103" s="2">
        <v>17</v>
      </c>
      <c r="I103" s="2">
        <v>28.3333333333333</v>
      </c>
    </row>
    <row r="104" spans="1:9" x14ac:dyDescent="0.2">
      <c r="A104" s="2">
        <v>114</v>
      </c>
      <c r="B104" s="2" t="s">
        <v>263</v>
      </c>
      <c r="C104" s="2" t="s">
        <v>433</v>
      </c>
      <c r="D104" s="2">
        <v>114</v>
      </c>
      <c r="E104" s="2">
        <v>0.106741573033708</v>
      </c>
      <c r="F104" s="2">
        <v>98</v>
      </c>
      <c r="G104" s="2">
        <v>9.2890995260663495E-2</v>
      </c>
      <c r="H104" s="2">
        <v>16</v>
      </c>
      <c r="I104" s="2">
        <v>16.326530612244898</v>
      </c>
    </row>
    <row r="105" spans="1:9" x14ac:dyDescent="0.2">
      <c r="A105" s="2">
        <v>119</v>
      </c>
      <c r="B105" s="2" t="s">
        <v>277</v>
      </c>
      <c r="C105" s="2" t="s">
        <v>437</v>
      </c>
      <c r="D105" s="2">
        <v>478</v>
      </c>
      <c r="E105" s="2">
        <v>0.16748423265592199</v>
      </c>
      <c r="F105" s="2">
        <v>462</v>
      </c>
      <c r="G105" s="2">
        <v>0.19059405940594101</v>
      </c>
      <c r="H105" s="2">
        <v>16</v>
      </c>
      <c r="I105" s="2">
        <v>3.4632034632034601</v>
      </c>
    </row>
    <row r="106" spans="1:9" x14ac:dyDescent="0.2">
      <c r="A106" s="2">
        <v>53</v>
      </c>
      <c r="B106" s="2" t="s">
        <v>164</v>
      </c>
      <c r="C106" s="2" t="s">
        <v>432</v>
      </c>
      <c r="D106" s="2">
        <v>2797</v>
      </c>
      <c r="E106" s="2">
        <v>8.3607341424044995E-2</v>
      </c>
      <c r="F106" s="2">
        <v>2781</v>
      </c>
      <c r="G106" s="2">
        <v>8.3285915366416094E-2</v>
      </c>
      <c r="H106" s="2">
        <v>16</v>
      </c>
      <c r="I106" s="2">
        <v>0.57533261416755599</v>
      </c>
    </row>
    <row r="107" spans="1:9" x14ac:dyDescent="0.2">
      <c r="A107" s="2">
        <v>70</v>
      </c>
      <c r="B107" s="2" t="s">
        <v>169</v>
      </c>
      <c r="C107" s="2" t="s">
        <v>436</v>
      </c>
      <c r="D107" s="2">
        <v>4501</v>
      </c>
      <c r="E107" s="2">
        <v>8.6389896547091199E-2</v>
      </c>
      <c r="F107" s="2">
        <v>4485</v>
      </c>
      <c r="G107" s="2">
        <v>8.6680066483707602E-2</v>
      </c>
      <c r="H107" s="2">
        <v>16</v>
      </c>
      <c r="I107" s="2">
        <v>0.356744704570788</v>
      </c>
    </row>
    <row r="108" spans="1:9" x14ac:dyDescent="0.2">
      <c r="A108" s="2">
        <v>100</v>
      </c>
      <c r="B108" s="2" t="s">
        <v>275</v>
      </c>
      <c r="C108" s="2" t="s">
        <v>439</v>
      </c>
      <c r="D108" s="2">
        <v>246</v>
      </c>
      <c r="E108" s="2">
        <v>0.25624999999999998</v>
      </c>
      <c r="F108" s="2">
        <v>231</v>
      </c>
      <c r="G108" s="2">
        <v>0.25190839694656503</v>
      </c>
      <c r="H108" s="2">
        <v>15</v>
      </c>
      <c r="I108" s="2">
        <v>6.4935064935064801</v>
      </c>
    </row>
    <row r="109" spans="1:9" x14ac:dyDescent="0.2">
      <c r="A109" s="2">
        <v>51</v>
      </c>
      <c r="B109" s="2" t="s">
        <v>179</v>
      </c>
      <c r="C109" s="2" t="s">
        <v>436</v>
      </c>
      <c r="D109" s="2">
        <v>157</v>
      </c>
      <c r="E109" s="2">
        <v>0.12785016286645001</v>
      </c>
      <c r="F109" s="2">
        <v>142</v>
      </c>
      <c r="G109" s="2">
        <v>0.11973018549747</v>
      </c>
      <c r="H109" s="2">
        <v>15</v>
      </c>
      <c r="I109" s="2">
        <v>10.563380281690099</v>
      </c>
    </row>
    <row r="110" spans="1:9" x14ac:dyDescent="0.2">
      <c r="A110" s="2">
        <v>109</v>
      </c>
      <c r="B110" s="2" t="s">
        <v>197</v>
      </c>
      <c r="C110" s="2" t="s">
        <v>439</v>
      </c>
      <c r="D110" s="2">
        <v>53</v>
      </c>
      <c r="E110" s="2">
        <v>3.9114391143911402E-2</v>
      </c>
      <c r="F110" s="2">
        <v>39</v>
      </c>
      <c r="G110" s="2">
        <v>3.2527105921601303E-2</v>
      </c>
      <c r="H110" s="2">
        <v>14</v>
      </c>
      <c r="I110" s="2">
        <v>35.897435897435898</v>
      </c>
    </row>
    <row r="111" spans="1:9" x14ac:dyDescent="0.2">
      <c r="A111" s="2">
        <v>83</v>
      </c>
      <c r="B111" s="2" t="s">
        <v>173</v>
      </c>
      <c r="C111" s="2" t="s">
        <v>437</v>
      </c>
      <c r="D111" s="2">
        <v>1399</v>
      </c>
      <c r="E111" s="2">
        <v>8.7377428018237502E-2</v>
      </c>
      <c r="F111" s="2">
        <v>1385</v>
      </c>
      <c r="G111" s="2">
        <v>8.7359656868929006E-2</v>
      </c>
      <c r="H111" s="2">
        <v>14</v>
      </c>
      <c r="I111" s="2">
        <v>1.0108303249097399</v>
      </c>
    </row>
    <row r="112" spans="1:9" x14ac:dyDescent="0.2">
      <c r="A112" s="2">
        <v>108</v>
      </c>
      <c r="B112" s="2" t="s">
        <v>171</v>
      </c>
      <c r="C112" s="2" t="s">
        <v>437</v>
      </c>
      <c r="D112" s="2">
        <v>489</v>
      </c>
      <c r="E112" s="2">
        <v>0.15286026883401099</v>
      </c>
      <c r="F112" s="2">
        <v>476</v>
      </c>
      <c r="G112" s="2">
        <v>0.14623655913978501</v>
      </c>
      <c r="H112" s="2">
        <v>13</v>
      </c>
      <c r="I112" s="2">
        <v>2.7310924369747802</v>
      </c>
    </row>
    <row r="113" spans="1:9" x14ac:dyDescent="0.2">
      <c r="A113" s="2">
        <v>36</v>
      </c>
      <c r="B113" s="2" t="s">
        <v>208</v>
      </c>
      <c r="C113" s="2" t="s">
        <v>439</v>
      </c>
      <c r="D113" s="2">
        <v>93</v>
      </c>
      <c r="E113" s="2">
        <v>0.131541725601132</v>
      </c>
      <c r="F113" s="2">
        <v>80</v>
      </c>
      <c r="G113" s="2">
        <v>0.112834978843441</v>
      </c>
      <c r="H113" s="2">
        <v>13</v>
      </c>
      <c r="I113" s="2">
        <v>16.25</v>
      </c>
    </row>
    <row r="114" spans="1:9" x14ac:dyDescent="0.2">
      <c r="A114" s="2">
        <v>73</v>
      </c>
      <c r="B114" s="2" t="s">
        <v>195</v>
      </c>
      <c r="C114" s="2" t="s">
        <v>434</v>
      </c>
      <c r="D114" s="2">
        <v>5778</v>
      </c>
      <c r="E114" s="2">
        <v>0.40894613914643602</v>
      </c>
      <c r="F114" s="2">
        <v>5765</v>
      </c>
      <c r="G114" s="2">
        <v>0.41131563926940601</v>
      </c>
      <c r="H114" s="2">
        <v>13</v>
      </c>
      <c r="I114" s="2">
        <v>0.22549869904595601</v>
      </c>
    </row>
    <row r="115" spans="1:9" x14ac:dyDescent="0.2">
      <c r="A115" s="2">
        <v>8</v>
      </c>
      <c r="B115" s="2" t="s">
        <v>161</v>
      </c>
      <c r="C115" s="2" t="s">
        <v>437</v>
      </c>
      <c r="D115" s="2">
        <v>2119</v>
      </c>
      <c r="E115" s="2">
        <v>0.16879082364186701</v>
      </c>
      <c r="F115" s="2">
        <v>2106</v>
      </c>
      <c r="G115" s="2">
        <v>0.18054007715387899</v>
      </c>
      <c r="H115" s="2">
        <v>13</v>
      </c>
      <c r="I115" s="2">
        <v>0.61728395061728702</v>
      </c>
    </row>
    <row r="116" spans="1:9" x14ac:dyDescent="0.2">
      <c r="A116" s="2">
        <v>9</v>
      </c>
      <c r="B116" s="2" t="s">
        <v>271</v>
      </c>
      <c r="C116" s="2" t="s">
        <v>436</v>
      </c>
      <c r="D116" s="2">
        <v>215</v>
      </c>
      <c r="E116" s="2">
        <v>9.6239928379588197E-2</v>
      </c>
      <c r="F116" s="2">
        <v>202</v>
      </c>
      <c r="G116" s="2">
        <v>9.4216417910447797E-2</v>
      </c>
      <c r="H116" s="2">
        <v>13</v>
      </c>
      <c r="I116" s="2">
        <v>6.4356435643564396</v>
      </c>
    </row>
    <row r="117" spans="1:9" x14ac:dyDescent="0.2">
      <c r="A117" s="2">
        <v>99</v>
      </c>
      <c r="B117" s="2" t="s">
        <v>269</v>
      </c>
      <c r="C117" s="2" t="s">
        <v>434</v>
      </c>
      <c r="D117" s="2">
        <v>872</v>
      </c>
      <c r="E117" s="2">
        <v>0.88979591836734695</v>
      </c>
      <c r="F117" s="2">
        <v>859</v>
      </c>
      <c r="G117" s="2">
        <v>0.90421052631578902</v>
      </c>
      <c r="H117" s="2">
        <v>13</v>
      </c>
      <c r="I117" s="2">
        <v>1.5133876600698499</v>
      </c>
    </row>
    <row r="118" spans="1:9" x14ac:dyDescent="0.2">
      <c r="A118" s="2">
        <v>108</v>
      </c>
      <c r="B118" s="2" t="s">
        <v>171</v>
      </c>
      <c r="C118" s="2" t="s">
        <v>433</v>
      </c>
      <c r="D118" s="2">
        <v>142</v>
      </c>
      <c r="E118" s="2">
        <v>4.4388871522350701E-2</v>
      </c>
      <c r="F118" s="2">
        <v>130</v>
      </c>
      <c r="G118" s="2">
        <v>3.9938556067588303E-2</v>
      </c>
      <c r="H118" s="2">
        <v>12</v>
      </c>
      <c r="I118" s="2">
        <v>9.2307692307692193</v>
      </c>
    </row>
    <row r="119" spans="1:9" x14ac:dyDescent="0.2">
      <c r="A119" s="2">
        <v>13</v>
      </c>
      <c r="B119" s="2" t="s">
        <v>199</v>
      </c>
      <c r="C119" s="2" t="s">
        <v>433</v>
      </c>
      <c r="D119" s="2">
        <v>674</v>
      </c>
      <c r="E119" s="2">
        <v>6.9014949825926694E-2</v>
      </c>
      <c r="F119" s="2">
        <v>662</v>
      </c>
      <c r="G119" s="2">
        <v>6.8473314025651599E-2</v>
      </c>
      <c r="H119" s="2">
        <v>12</v>
      </c>
      <c r="I119" s="2">
        <v>1.8126888217522701</v>
      </c>
    </row>
    <row r="120" spans="1:9" x14ac:dyDescent="0.2">
      <c r="A120" s="2">
        <v>48</v>
      </c>
      <c r="B120" s="2" t="s">
        <v>265</v>
      </c>
      <c r="C120" s="2" t="s">
        <v>434</v>
      </c>
      <c r="D120" s="2">
        <v>302</v>
      </c>
      <c r="E120" s="2">
        <v>0.172768878718535</v>
      </c>
      <c r="F120" s="2">
        <v>290</v>
      </c>
      <c r="G120" s="2">
        <v>0.16792125072379799</v>
      </c>
      <c r="H120" s="2">
        <v>12</v>
      </c>
      <c r="I120" s="2">
        <v>4.1379310344827704</v>
      </c>
    </row>
    <row r="121" spans="1:9" x14ac:dyDescent="0.2">
      <c r="A121" s="2">
        <v>5</v>
      </c>
      <c r="B121" s="2" t="s">
        <v>189</v>
      </c>
      <c r="C121" s="2" t="s">
        <v>435</v>
      </c>
      <c r="D121" s="2">
        <v>1271</v>
      </c>
      <c r="E121" s="2">
        <v>0.73256484149855905</v>
      </c>
      <c r="F121" s="2">
        <v>1259</v>
      </c>
      <c r="G121" s="2">
        <v>0.72943221320973395</v>
      </c>
      <c r="H121" s="2">
        <v>12</v>
      </c>
      <c r="I121" s="2">
        <v>0.95313741064337898</v>
      </c>
    </row>
    <row r="122" spans="1:9" x14ac:dyDescent="0.2">
      <c r="A122" s="2">
        <v>63</v>
      </c>
      <c r="B122" s="2" t="s">
        <v>160</v>
      </c>
      <c r="C122" s="2" t="s">
        <v>433</v>
      </c>
      <c r="D122" s="2">
        <v>2092</v>
      </c>
      <c r="E122" s="2">
        <v>9.8865784499054796E-2</v>
      </c>
      <c r="F122" s="2">
        <v>2080</v>
      </c>
      <c r="G122" s="2">
        <v>9.9340911261820597E-2</v>
      </c>
      <c r="H122" s="2">
        <v>12</v>
      </c>
      <c r="I122" s="2">
        <v>0.57692307692307498</v>
      </c>
    </row>
    <row r="123" spans="1:9" x14ac:dyDescent="0.2">
      <c r="A123" s="2">
        <v>9</v>
      </c>
      <c r="B123" s="2" t="s">
        <v>271</v>
      </c>
      <c r="C123" s="2" t="s">
        <v>434</v>
      </c>
      <c r="D123" s="2">
        <v>128</v>
      </c>
      <c r="E123" s="2">
        <v>5.7296329453894401E-2</v>
      </c>
      <c r="F123" s="2">
        <v>116</v>
      </c>
      <c r="G123" s="2">
        <v>5.4104477611940302E-2</v>
      </c>
      <c r="H123" s="2">
        <v>12</v>
      </c>
      <c r="I123" s="2">
        <v>10.3448275862069</v>
      </c>
    </row>
    <row r="124" spans="1:9" x14ac:dyDescent="0.2">
      <c r="A124" s="2">
        <v>10</v>
      </c>
      <c r="B124" s="2" t="s">
        <v>215</v>
      </c>
      <c r="C124" s="2" t="s">
        <v>433</v>
      </c>
      <c r="D124" s="2">
        <v>18</v>
      </c>
      <c r="E124" s="2">
        <v>0.26086956521739102</v>
      </c>
      <c r="F124" s="2">
        <v>7</v>
      </c>
      <c r="G124" s="2">
        <v>0.12068965517241401</v>
      </c>
      <c r="H124" s="2">
        <v>11</v>
      </c>
      <c r="I124" s="2">
        <v>157.142857142857</v>
      </c>
    </row>
    <row r="125" spans="1:9" x14ac:dyDescent="0.2">
      <c r="A125" s="2">
        <v>121</v>
      </c>
      <c r="B125" s="2" t="s">
        <v>162</v>
      </c>
      <c r="C125" s="2" t="s">
        <v>437</v>
      </c>
      <c r="D125" s="2">
        <v>438</v>
      </c>
      <c r="E125" s="2">
        <v>5.8736757409145801E-2</v>
      </c>
      <c r="F125" s="2">
        <v>427</v>
      </c>
      <c r="G125" s="2">
        <v>5.6571277159512497E-2</v>
      </c>
      <c r="H125" s="2">
        <v>11</v>
      </c>
      <c r="I125" s="2">
        <v>2.5761124121779901</v>
      </c>
    </row>
    <row r="126" spans="1:9" x14ac:dyDescent="0.2">
      <c r="A126" s="2">
        <v>24</v>
      </c>
      <c r="B126" s="2" t="s">
        <v>178</v>
      </c>
      <c r="C126" s="2" t="s">
        <v>434</v>
      </c>
      <c r="D126" s="2">
        <v>198</v>
      </c>
      <c r="E126" s="2">
        <v>8.5344827586206901E-2</v>
      </c>
      <c r="F126" s="2">
        <v>187</v>
      </c>
      <c r="G126" s="2">
        <v>8.1198436821537101E-2</v>
      </c>
      <c r="H126" s="2">
        <v>11</v>
      </c>
      <c r="I126" s="2">
        <v>5.8823529411764701</v>
      </c>
    </row>
    <row r="127" spans="1:9" x14ac:dyDescent="0.2">
      <c r="A127" s="2">
        <v>32</v>
      </c>
      <c r="B127" s="2" t="s">
        <v>198</v>
      </c>
      <c r="C127" s="2" t="s">
        <v>433</v>
      </c>
      <c r="D127" s="2">
        <v>71</v>
      </c>
      <c r="E127" s="2">
        <v>0.44374999999999998</v>
      </c>
      <c r="F127" s="2">
        <v>60</v>
      </c>
      <c r="G127" s="2">
        <v>0.40816326530612201</v>
      </c>
      <c r="H127" s="2">
        <v>11</v>
      </c>
      <c r="I127" s="2">
        <v>18.3333333333333</v>
      </c>
    </row>
    <row r="128" spans="1:9" x14ac:dyDescent="0.2">
      <c r="A128" s="2">
        <v>46</v>
      </c>
      <c r="B128" s="2" t="s">
        <v>180</v>
      </c>
      <c r="C128" s="2" t="s">
        <v>432</v>
      </c>
      <c r="D128" s="2">
        <v>496</v>
      </c>
      <c r="E128" s="2">
        <v>0.19519874065328599</v>
      </c>
      <c r="F128" s="2">
        <v>485</v>
      </c>
      <c r="G128" s="2">
        <v>0.19162386408534199</v>
      </c>
      <c r="H128" s="2">
        <v>11</v>
      </c>
      <c r="I128" s="2">
        <v>2.26804123711339</v>
      </c>
    </row>
    <row r="129" spans="1:9" x14ac:dyDescent="0.2">
      <c r="A129" s="2">
        <v>51</v>
      </c>
      <c r="B129" s="2" t="s">
        <v>179</v>
      </c>
      <c r="C129" s="2" t="s">
        <v>433</v>
      </c>
      <c r="D129" s="2">
        <v>28</v>
      </c>
      <c r="E129" s="2">
        <v>2.2801302931596101E-2</v>
      </c>
      <c r="F129" s="2">
        <v>17</v>
      </c>
      <c r="G129" s="2">
        <v>1.4333895446880299E-2</v>
      </c>
      <c r="H129" s="2">
        <v>11</v>
      </c>
      <c r="I129" s="2">
        <v>64.705882352941202</v>
      </c>
    </row>
    <row r="130" spans="1:9" x14ac:dyDescent="0.2">
      <c r="A130" s="2">
        <v>51</v>
      </c>
      <c r="B130" s="2" t="s">
        <v>179</v>
      </c>
      <c r="C130" s="2" t="s">
        <v>435</v>
      </c>
      <c r="D130" s="2">
        <v>823</v>
      </c>
      <c r="E130" s="2">
        <v>0.67019543973941398</v>
      </c>
      <c r="F130" s="2">
        <v>812</v>
      </c>
      <c r="G130" s="2">
        <v>0.68465430016863404</v>
      </c>
      <c r="H130" s="2">
        <v>11</v>
      </c>
      <c r="I130" s="2">
        <v>1.3546798029556699</v>
      </c>
    </row>
    <row r="131" spans="1:9" x14ac:dyDescent="0.2">
      <c r="A131" s="2">
        <v>35</v>
      </c>
      <c r="B131" s="2" t="s">
        <v>182</v>
      </c>
      <c r="C131" s="2" t="s">
        <v>435</v>
      </c>
      <c r="D131" s="2">
        <v>939</v>
      </c>
      <c r="E131" s="2">
        <v>0.29035250463821899</v>
      </c>
      <c r="F131" s="2">
        <v>929</v>
      </c>
      <c r="G131" s="2">
        <v>0.28886815920398001</v>
      </c>
      <c r="H131" s="2">
        <v>10</v>
      </c>
      <c r="I131" s="2">
        <v>1.07642626480087</v>
      </c>
    </row>
    <row r="132" spans="1:9" x14ac:dyDescent="0.2">
      <c r="A132" s="2">
        <v>7</v>
      </c>
      <c r="B132" s="2" t="s">
        <v>254</v>
      </c>
      <c r="C132" s="2" t="s">
        <v>435</v>
      </c>
      <c r="D132" s="2">
        <v>48</v>
      </c>
      <c r="E132" s="2">
        <v>0.32432432432432401</v>
      </c>
      <c r="F132" s="2">
        <v>38</v>
      </c>
      <c r="G132" s="2">
        <v>0.29230769230769199</v>
      </c>
      <c r="H132" s="2">
        <v>10</v>
      </c>
      <c r="I132" s="2">
        <v>26.315789473684202</v>
      </c>
    </row>
    <row r="133" spans="1:9" x14ac:dyDescent="0.2">
      <c r="A133" s="2">
        <v>73</v>
      </c>
      <c r="B133" s="2" t="s">
        <v>195</v>
      </c>
      <c r="C133" s="2" t="s">
        <v>436</v>
      </c>
      <c r="D133" s="2">
        <v>1061</v>
      </c>
      <c r="E133" s="2">
        <v>7.5093778752919504E-2</v>
      </c>
      <c r="F133" s="2">
        <v>1051</v>
      </c>
      <c r="G133" s="2">
        <v>7.4985730593607303E-2</v>
      </c>
      <c r="H133" s="2">
        <v>10</v>
      </c>
      <c r="I133" s="2">
        <v>0.95147478591817203</v>
      </c>
    </row>
    <row r="134" spans="1:9" x14ac:dyDescent="0.2">
      <c r="A134" s="2">
        <v>82</v>
      </c>
      <c r="B134" s="2" t="s">
        <v>177</v>
      </c>
      <c r="C134" s="2" t="s">
        <v>437</v>
      </c>
      <c r="D134" s="2">
        <v>572</v>
      </c>
      <c r="E134" s="2">
        <v>0.130772748056699</v>
      </c>
      <c r="F134" s="2">
        <v>562</v>
      </c>
      <c r="G134" s="2">
        <v>0.13617639932154099</v>
      </c>
      <c r="H134" s="2">
        <v>10</v>
      </c>
      <c r="I134" s="2">
        <v>1.77935943060499</v>
      </c>
    </row>
    <row r="135" spans="1:9" x14ac:dyDescent="0.2">
      <c r="A135" s="2">
        <v>98</v>
      </c>
      <c r="B135" s="2" t="s">
        <v>158</v>
      </c>
      <c r="C135" s="2" t="s">
        <v>438</v>
      </c>
      <c r="D135" s="2">
        <v>241</v>
      </c>
      <c r="E135" s="2">
        <v>2.0882796388402699E-3</v>
      </c>
      <c r="F135" s="2">
        <v>231</v>
      </c>
      <c r="G135" s="2">
        <v>2.0385110926772398E-3</v>
      </c>
      <c r="H135" s="2">
        <v>10</v>
      </c>
      <c r="I135" s="2">
        <v>4.3290043290043396</v>
      </c>
    </row>
    <row r="136" spans="1:9" x14ac:dyDescent="0.2">
      <c r="A136" s="2">
        <v>121</v>
      </c>
      <c r="B136" s="2" t="s">
        <v>162</v>
      </c>
      <c r="C136" s="2" t="s">
        <v>436</v>
      </c>
      <c r="D136" s="2">
        <v>519</v>
      </c>
      <c r="E136" s="2">
        <v>6.95990344642618E-2</v>
      </c>
      <c r="F136" s="2">
        <v>510</v>
      </c>
      <c r="G136" s="2">
        <v>6.7567567567567599E-2</v>
      </c>
      <c r="H136" s="2">
        <v>9</v>
      </c>
      <c r="I136" s="2">
        <v>1.76470588235293</v>
      </c>
    </row>
    <row r="137" spans="1:9" x14ac:dyDescent="0.2">
      <c r="A137" s="2">
        <v>4</v>
      </c>
      <c r="B137" s="2" t="s">
        <v>209</v>
      </c>
      <c r="C137" s="2" t="s">
        <v>434</v>
      </c>
      <c r="D137" s="2">
        <v>73</v>
      </c>
      <c r="E137" s="2">
        <v>0.85882352941176499</v>
      </c>
      <c r="F137" s="2">
        <v>64</v>
      </c>
      <c r="G137" s="2">
        <v>0.86486486486486502</v>
      </c>
      <c r="H137" s="2">
        <v>9</v>
      </c>
      <c r="I137" s="2">
        <v>14.0625</v>
      </c>
    </row>
    <row r="138" spans="1:9" x14ac:dyDescent="0.2">
      <c r="A138" s="2">
        <v>6</v>
      </c>
      <c r="B138" s="2" t="s">
        <v>185</v>
      </c>
      <c r="C138" s="2" t="s">
        <v>433</v>
      </c>
      <c r="D138" s="2">
        <v>110</v>
      </c>
      <c r="E138" s="2">
        <v>1.6107775662615301E-2</v>
      </c>
      <c r="F138" s="2">
        <v>101</v>
      </c>
      <c r="G138" s="2">
        <v>1.5217718848877499E-2</v>
      </c>
      <c r="H138" s="2">
        <v>9</v>
      </c>
      <c r="I138" s="2">
        <v>8.9108910891089206</v>
      </c>
    </row>
    <row r="139" spans="1:9" x14ac:dyDescent="0.2">
      <c r="A139" s="2">
        <v>97</v>
      </c>
      <c r="B139" s="2" t="s">
        <v>156</v>
      </c>
      <c r="C139" s="2" t="s">
        <v>438</v>
      </c>
      <c r="D139" s="2">
        <v>74</v>
      </c>
      <c r="E139" s="2">
        <v>8.2739805673267197E-4</v>
      </c>
      <c r="F139" s="2">
        <v>65</v>
      </c>
      <c r="G139" s="2">
        <v>7.37354372511429E-4</v>
      </c>
      <c r="H139" s="2">
        <v>9</v>
      </c>
      <c r="I139" s="2">
        <v>13.846153846153801</v>
      </c>
    </row>
    <row r="140" spans="1:9" x14ac:dyDescent="0.2">
      <c r="A140" s="2">
        <v>102</v>
      </c>
      <c r="B140" s="2" t="s">
        <v>249</v>
      </c>
      <c r="C140" s="2" t="s">
        <v>433</v>
      </c>
      <c r="D140" s="2">
        <v>120</v>
      </c>
      <c r="E140" s="2">
        <v>0.12345679012345701</v>
      </c>
      <c r="F140" s="2">
        <v>112</v>
      </c>
      <c r="G140" s="2">
        <v>0.11777076761303901</v>
      </c>
      <c r="H140" s="2">
        <v>8</v>
      </c>
      <c r="I140" s="2">
        <v>7.1428571428571397</v>
      </c>
    </row>
    <row r="141" spans="1:9" x14ac:dyDescent="0.2">
      <c r="A141" s="2">
        <v>30</v>
      </c>
      <c r="B141" s="2" t="s">
        <v>181</v>
      </c>
      <c r="C141" s="2" t="s">
        <v>432</v>
      </c>
      <c r="D141" s="2">
        <v>507</v>
      </c>
      <c r="E141" s="2">
        <v>9.2806150466776496E-2</v>
      </c>
      <c r="F141" s="2">
        <v>499</v>
      </c>
      <c r="G141" s="2">
        <v>8.9909909909909894E-2</v>
      </c>
      <c r="H141" s="2">
        <v>8</v>
      </c>
      <c r="I141" s="2">
        <v>1.60320641282565</v>
      </c>
    </row>
    <row r="142" spans="1:9" x14ac:dyDescent="0.2">
      <c r="A142" s="2">
        <v>35</v>
      </c>
      <c r="B142" s="2" t="s">
        <v>182</v>
      </c>
      <c r="C142" s="2" t="s">
        <v>434</v>
      </c>
      <c r="D142" s="2">
        <v>566</v>
      </c>
      <c r="E142" s="2">
        <v>0.175015460729746</v>
      </c>
      <c r="F142" s="2">
        <v>558</v>
      </c>
      <c r="G142" s="2">
        <v>0.173507462686567</v>
      </c>
      <c r="H142" s="2">
        <v>8</v>
      </c>
      <c r="I142" s="2">
        <v>1.4336917562723901</v>
      </c>
    </row>
    <row r="143" spans="1:9" x14ac:dyDescent="0.2">
      <c r="A143" s="2">
        <v>39</v>
      </c>
      <c r="B143" s="2" t="s">
        <v>58</v>
      </c>
      <c r="C143" s="2" t="s">
        <v>438</v>
      </c>
      <c r="D143" s="2">
        <v>321</v>
      </c>
      <c r="E143" s="2">
        <v>4.6214180410946299E-4</v>
      </c>
      <c r="F143" s="2">
        <v>313</v>
      </c>
      <c r="G143" s="2">
        <v>4.5324023325219403E-4</v>
      </c>
      <c r="H143" s="2">
        <v>8</v>
      </c>
      <c r="I143" s="2">
        <v>2.5559105431310001</v>
      </c>
    </row>
    <row r="144" spans="1:9" x14ac:dyDescent="0.2">
      <c r="A144" s="2">
        <v>44</v>
      </c>
      <c r="B144" s="2" t="s">
        <v>259</v>
      </c>
      <c r="C144" s="2" t="s">
        <v>434</v>
      </c>
      <c r="D144" s="2">
        <v>143</v>
      </c>
      <c r="E144" s="2">
        <v>4.0418315432447699E-2</v>
      </c>
      <c r="F144" s="2">
        <v>135</v>
      </c>
      <c r="G144" s="2">
        <v>3.8704128440366997E-2</v>
      </c>
      <c r="H144" s="2">
        <v>8</v>
      </c>
      <c r="I144" s="2">
        <v>5.92592592592593</v>
      </c>
    </row>
    <row r="145" spans="1:9" x14ac:dyDescent="0.2">
      <c r="A145" s="2">
        <v>44</v>
      </c>
      <c r="B145" s="2" t="s">
        <v>259</v>
      </c>
      <c r="C145" s="2" t="s">
        <v>437</v>
      </c>
      <c r="D145" s="2">
        <v>362</v>
      </c>
      <c r="E145" s="2">
        <v>0.10231769361221001</v>
      </c>
      <c r="F145" s="2">
        <v>354</v>
      </c>
      <c r="G145" s="2">
        <v>0.10149082568807299</v>
      </c>
      <c r="H145" s="2">
        <v>8</v>
      </c>
      <c r="I145" s="2">
        <v>2.2598870056497198</v>
      </c>
    </row>
    <row r="146" spans="1:9" x14ac:dyDescent="0.2">
      <c r="A146" s="2">
        <v>47</v>
      </c>
      <c r="B146" s="2" t="s">
        <v>192</v>
      </c>
      <c r="C146" s="2" t="s">
        <v>433</v>
      </c>
      <c r="D146" s="2">
        <v>149</v>
      </c>
      <c r="E146" s="2">
        <v>0.108838568298028</v>
      </c>
      <c r="F146" s="2">
        <v>141</v>
      </c>
      <c r="G146" s="2">
        <v>0.10173160173160201</v>
      </c>
      <c r="H146" s="2">
        <v>8</v>
      </c>
      <c r="I146" s="2">
        <v>5.6737588652482396</v>
      </c>
    </row>
    <row r="147" spans="1:9" x14ac:dyDescent="0.2">
      <c r="A147" s="2">
        <v>48</v>
      </c>
      <c r="B147" s="2" t="s">
        <v>265</v>
      </c>
      <c r="C147" s="2" t="s">
        <v>432</v>
      </c>
      <c r="D147" s="2">
        <v>259</v>
      </c>
      <c r="E147" s="2">
        <v>0.14816933638443899</v>
      </c>
      <c r="F147" s="2">
        <v>251</v>
      </c>
      <c r="G147" s="2">
        <v>0.14533873769542599</v>
      </c>
      <c r="H147" s="2">
        <v>8</v>
      </c>
      <c r="I147" s="2">
        <v>3.1872509960159299</v>
      </c>
    </row>
    <row r="148" spans="1:9" x14ac:dyDescent="0.2">
      <c r="A148" s="2">
        <v>55</v>
      </c>
      <c r="B148" s="2" t="s">
        <v>257</v>
      </c>
      <c r="C148" s="2" t="s">
        <v>439</v>
      </c>
      <c r="D148" s="2">
        <v>222</v>
      </c>
      <c r="E148" s="2">
        <v>0.22424242424242399</v>
      </c>
      <c r="F148" s="2">
        <v>214</v>
      </c>
      <c r="G148" s="2">
        <v>0.21703853955375299</v>
      </c>
      <c r="H148" s="2">
        <v>8</v>
      </c>
      <c r="I148" s="2">
        <v>3.7383177570093502</v>
      </c>
    </row>
    <row r="149" spans="1:9" x14ac:dyDescent="0.2">
      <c r="A149" s="2">
        <v>64</v>
      </c>
      <c r="B149" s="2" t="s">
        <v>258</v>
      </c>
      <c r="C149" s="2" t="s">
        <v>433</v>
      </c>
      <c r="D149" s="2">
        <v>103</v>
      </c>
      <c r="E149" s="2">
        <v>0.21775898520084599</v>
      </c>
      <c r="F149" s="2">
        <v>95</v>
      </c>
      <c r="G149" s="2">
        <v>0.2</v>
      </c>
      <c r="H149" s="2">
        <v>8</v>
      </c>
      <c r="I149" s="2">
        <v>8.4210526315789505</v>
      </c>
    </row>
    <row r="150" spans="1:9" x14ac:dyDescent="0.2">
      <c r="A150" s="2">
        <v>65</v>
      </c>
      <c r="B150" s="2" t="s">
        <v>210</v>
      </c>
      <c r="C150" s="2" t="s">
        <v>439</v>
      </c>
      <c r="D150" s="2">
        <v>168</v>
      </c>
      <c r="E150" s="2">
        <v>0.35517970401691301</v>
      </c>
      <c r="F150" s="2">
        <v>160</v>
      </c>
      <c r="G150" s="2">
        <v>0.34408602150537598</v>
      </c>
      <c r="H150" s="2">
        <v>8</v>
      </c>
      <c r="I150" s="2">
        <v>5</v>
      </c>
    </row>
    <row r="151" spans="1:9" x14ac:dyDescent="0.2">
      <c r="A151" s="2">
        <v>78</v>
      </c>
      <c r="B151" s="2" t="s">
        <v>194</v>
      </c>
      <c r="C151" s="2" t="s">
        <v>434</v>
      </c>
      <c r="D151" s="2">
        <v>1210</v>
      </c>
      <c r="E151" s="2">
        <v>0.32491944146079499</v>
      </c>
      <c r="F151" s="2">
        <v>1202</v>
      </c>
      <c r="G151" s="2">
        <v>0.32355316285329699</v>
      </c>
      <c r="H151" s="2">
        <v>8</v>
      </c>
      <c r="I151" s="2">
        <v>0.66555740432612298</v>
      </c>
    </row>
    <row r="152" spans="1:9" x14ac:dyDescent="0.2">
      <c r="A152" s="2">
        <v>103</v>
      </c>
      <c r="B152" s="2" t="s">
        <v>202</v>
      </c>
      <c r="C152" s="2" t="s">
        <v>433</v>
      </c>
      <c r="D152" s="2">
        <v>20</v>
      </c>
      <c r="E152" s="2">
        <v>4.5454545454545497E-2</v>
      </c>
      <c r="F152" s="2">
        <v>13</v>
      </c>
      <c r="G152" s="2">
        <v>3.05882352941176E-2</v>
      </c>
      <c r="H152" s="2">
        <v>7</v>
      </c>
      <c r="I152" s="2">
        <v>53.846153846153904</v>
      </c>
    </row>
    <row r="153" spans="1:9" x14ac:dyDescent="0.2">
      <c r="A153" s="2">
        <v>18</v>
      </c>
      <c r="B153" s="2" t="s">
        <v>278</v>
      </c>
      <c r="C153" s="2" t="s">
        <v>434</v>
      </c>
      <c r="D153" s="2">
        <v>450</v>
      </c>
      <c r="E153" s="2">
        <v>8.7890625E-2</v>
      </c>
      <c r="F153" s="2">
        <v>443</v>
      </c>
      <c r="G153" s="2">
        <v>8.8440806548213194E-2</v>
      </c>
      <c r="H153" s="2">
        <v>7</v>
      </c>
      <c r="I153" s="2">
        <v>1.58013544018059</v>
      </c>
    </row>
    <row r="154" spans="1:9" x14ac:dyDescent="0.2">
      <c r="A154" s="2">
        <v>50</v>
      </c>
      <c r="B154" s="2" t="s">
        <v>165</v>
      </c>
      <c r="C154" s="2" t="s">
        <v>437</v>
      </c>
      <c r="D154" s="2">
        <v>575</v>
      </c>
      <c r="E154" s="2">
        <v>7.0812807881773396E-2</v>
      </c>
      <c r="F154" s="2">
        <v>568</v>
      </c>
      <c r="G154" s="2">
        <v>7.0288330652146999E-2</v>
      </c>
      <c r="H154" s="2">
        <v>7</v>
      </c>
      <c r="I154" s="2">
        <v>1.2323943661971799</v>
      </c>
    </row>
    <row r="155" spans="1:9" x14ac:dyDescent="0.2">
      <c r="A155" s="2">
        <v>59</v>
      </c>
      <c r="B155" s="2" t="s">
        <v>253</v>
      </c>
      <c r="C155" s="2" t="s">
        <v>433</v>
      </c>
      <c r="D155" s="2">
        <v>54</v>
      </c>
      <c r="E155" s="2">
        <v>6.06741573033708E-2</v>
      </c>
      <c r="F155" s="2">
        <v>47</v>
      </c>
      <c r="G155" s="2">
        <v>5.25139664804469E-2</v>
      </c>
      <c r="H155" s="2">
        <v>7</v>
      </c>
      <c r="I155" s="2">
        <v>14.893617021276601</v>
      </c>
    </row>
    <row r="156" spans="1:9" x14ac:dyDescent="0.2">
      <c r="A156" s="2">
        <v>79</v>
      </c>
      <c r="B156" s="2" t="s">
        <v>251</v>
      </c>
      <c r="C156" s="2" t="s">
        <v>437</v>
      </c>
      <c r="D156" s="2">
        <v>168</v>
      </c>
      <c r="E156" s="2">
        <v>0.111553784860558</v>
      </c>
      <c r="F156" s="2">
        <v>161</v>
      </c>
      <c r="G156" s="2">
        <v>0.10006215040397801</v>
      </c>
      <c r="H156" s="2">
        <v>7</v>
      </c>
      <c r="I156" s="2">
        <v>4.3478260869565197</v>
      </c>
    </row>
    <row r="157" spans="1:9" x14ac:dyDescent="0.2">
      <c r="A157" s="2">
        <v>103</v>
      </c>
      <c r="B157" s="2" t="s">
        <v>202</v>
      </c>
      <c r="C157" s="2" t="s">
        <v>439</v>
      </c>
      <c r="D157" s="2">
        <v>124</v>
      </c>
      <c r="E157" s="2">
        <v>0.28181818181818202</v>
      </c>
      <c r="F157" s="2">
        <v>118</v>
      </c>
      <c r="G157" s="2">
        <v>0.27764705882352902</v>
      </c>
      <c r="H157" s="2">
        <v>6</v>
      </c>
      <c r="I157" s="2">
        <v>5.0847457627118704</v>
      </c>
    </row>
    <row r="158" spans="1:9" x14ac:dyDescent="0.2">
      <c r="A158" s="2">
        <v>123</v>
      </c>
      <c r="B158" s="2" t="s">
        <v>163</v>
      </c>
      <c r="C158" s="2" t="s">
        <v>436</v>
      </c>
      <c r="D158" s="2">
        <v>62</v>
      </c>
      <c r="E158" s="2">
        <v>2.5264873675631599E-2</v>
      </c>
      <c r="F158" s="2">
        <v>56</v>
      </c>
      <c r="G158" s="2">
        <v>2.25806451612903E-2</v>
      </c>
      <c r="H158" s="2">
        <v>6</v>
      </c>
      <c r="I158" s="2">
        <v>10.714285714285699</v>
      </c>
    </row>
    <row r="159" spans="1:9" x14ac:dyDescent="0.2">
      <c r="A159" s="2">
        <v>28</v>
      </c>
      <c r="B159" s="2" t="s">
        <v>242</v>
      </c>
      <c r="C159" s="2" t="s">
        <v>434</v>
      </c>
      <c r="D159" s="2">
        <v>43</v>
      </c>
      <c r="E159" s="2">
        <v>0.69354838709677402</v>
      </c>
      <c r="F159" s="2">
        <v>37</v>
      </c>
      <c r="G159" s="2">
        <v>0.66071428571428603</v>
      </c>
      <c r="H159" s="2">
        <v>6</v>
      </c>
      <c r="I159" s="2">
        <v>16.2162162162162</v>
      </c>
    </row>
    <row r="160" spans="1:9" x14ac:dyDescent="0.2">
      <c r="A160" s="2">
        <v>3</v>
      </c>
      <c r="B160" s="2" t="s">
        <v>170</v>
      </c>
      <c r="C160" s="2" t="s">
        <v>433</v>
      </c>
      <c r="D160" s="2">
        <v>76</v>
      </c>
      <c r="E160" s="2">
        <v>4.44704505558806E-2</v>
      </c>
      <c r="F160" s="2">
        <v>70</v>
      </c>
      <c r="G160" s="2">
        <v>5.0359712230215799E-2</v>
      </c>
      <c r="H160" s="2">
        <v>6</v>
      </c>
      <c r="I160" s="2">
        <v>8.5714285714285605</v>
      </c>
    </row>
    <row r="161" spans="1:9" x14ac:dyDescent="0.2">
      <c r="A161" s="2">
        <v>35</v>
      </c>
      <c r="B161" s="2" t="s">
        <v>182</v>
      </c>
      <c r="C161" s="2" t="s">
        <v>439</v>
      </c>
      <c r="D161" s="2">
        <v>426</v>
      </c>
      <c r="E161" s="2">
        <v>0.13172541743970301</v>
      </c>
      <c r="F161" s="2">
        <v>420</v>
      </c>
      <c r="G161" s="2">
        <v>0.13059701492537301</v>
      </c>
      <c r="H161" s="2">
        <v>6</v>
      </c>
      <c r="I161" s="2">
        <v>1.4285714285714199</v>
      </c>
    </row>
    <row r="162" spans="1:9" x14ac:dyDescent="0.2">
      <c r="A162" s="2">
        <v>57</v>
      </c>
      <c r="B162" s="2" t="s">
        <v>227</v>
      </c>
      <c r="C162" s="2" t="s">
        <v>434</v>
      </c>
      <c r="D162" s="2">
        <v>42</v>
      </c>
      <c r="E162" s="2">
        <v>0.4375</v>
      </c>
      <c r="F162" s="2">
        <v>36</v>
      </c>
      <c r="G162" s="2">
        <v>0.38709677419354799</v>
      </c>
      <c r="H162" s="2">
        <v>6</v>
      </c>
      <c r="I162" s="2">
        <v>16.6666666666667</v>
      </c>
    </row>
    <row r="163" spans="1:9" x14ac:dyDescent="0.2">
      <c r="A163" s="2">
        <v>7</v>
      </c>
      <c r="B163" s="2" t="s">
        <v>254</v>
      </c>
      <c r="C163" s="2" t="s">
        <v>434</v>
      </c>
      <c r="D163" s="2">
        <v>70</v>
      </c>
      <c r="E163" s="2">
        <v>0.47297297297297303</v>
      </c>
      <c r="F163" s="2">
        <v>64</v>
      </c>
      <c r="G163" s="2">
        <v>0.492307692307692</v>
      </c>
      <c r="H163" s="2">
        <v>6</v>
      </c>
      <c r="I163" s="2">
        <v>9.375</v>
      </c>
    </row>
    <row r="164" spans="1:9" x14ac:dyDescent="0.2">
      <c r="A164" s="2">
        <v>78</v>
      </c>
      <c r="B164" s="2" t="s">
        <v>194</v>
      </c>
      <c r="C164" s="2" t="s">
        <v>432</v>
      </c>
      <c r="D164" s="2">
        <v>523</v>
      </c>
      <c r="E164" s="2">
        <v>0.14044038668098799</v>
      </c>
      <c r="F164" s="2">
        <v>517</v>
      </c>
      <c r="G164" s="2">
        <v>0.13916554508748299</v>
      </c>
      <c r="H164" s="2">
        <v>6</v>
      </c>
      <c r="I164" s="2">
        <v>1.1605415860735</v>
      </c>
    </row>
    <row r="165" spans="1:9" x14ac:dyDescent="0.2">
      <c r="A165" s="2">
        <v>8</v>
      </c>
      <c r="B165" s="2" t="s">
        <v>161</v>
      </c>
      <c r="C165" s="2" t="s">
        <v>432</v>
      </c>
      <c r="D165" s="2">
        <v>582</v>
      </c>
      <c r="E165" s="2">
        <v>4.6359725983750197E-2</v>
      </c>
      <c r="F165" s="2">
        <v>576</v>
      </c>
      <c r="G165" s="2">
        <v>4.9378482640377197E-2</v>
      </c>
      <c r="H165" s="2">
        <v>6</v>
      </c>
      <c r="I165" s="2">
        <v>1.0416666666666701</v>
      </c>
    </row>
    <row r="166" spans="1:9" x14ac:dyDescent="0.2">
      <c r="A166" s="2">
        <v>82</v>
      </c>
      <c r="B166" s="2" t="s">
        <v>177</v>
      </c>
      <c r="C166" s="2" t="s">
        <v>439</v>
      </c>
      <c r="D166" s="2">
        <v>243</v>
      </c>
      <c r="E166" s="2">
        <v>5.5555555555555601E-2</v>
      </c>
      <c r="F166" s="2">
        <v>237</v>
      </c>
      <c r="G166" s="2">
        <v>5.7426702204991499E-2</v>
      </c>
      <c r="H166" s="2">
        <v>6</v>
      </c>
      <c r="I166" s="2">
        <v>2.53164556962024</v>
      </c>
    </row>
    <row r="167" spans="1:9" x14ac:dyDescent="0.2">
      <c r="A167" s="2">
        <v>83</v>
      </c>
      <c r="B167" s="2" t="s">
        <v>173</v>
      </c>
      <c r="C167" s="2" t="s">
        <v>436</v>
      </c>
      <c r="D167" s="2">
        <v>283</v>
      </c>
      <c r="E167" s="2">
        <v>1.76753481981138E-2</v>
      </c>
      <c r="F167" s="2">
        <v>277</v>
      </c>
      <c r="G167" s="2">
        <v>1.74719313737858E-2</v>
      </c>
      <c r="H167" s="2">
        <v>6</v>
      </c>
      <c r="I167" s="2">
        <v>2.1660649819494702</v>
      </c>
    </row>
    <row r="168" spans="1:9" x14ac:dyDescent="0.2">
      <c r="A168" s="2">
        <v>91</v>
      </c>
      <c r="B168" s="2" t="s">
        <v>191</v>
      </c>
      <c r="C168" s="2" t="s">
        <v>437</v>
      </c>
      <c r="D168" s="2">
        <v>531</v>
      </c>
      <c r="E168" s="2">
        <v>0.30800464037122999</v>
      </c>
      <c r="F168" s="2">
        <v>525</v>
      </c>
      <c r="G168" s="2">
        <v>0.30311778290993102</v>
      </c>
      <c r="H168" s="2">
        <v>6</v>
      </c>
      <c r="I168" s="2">
        <v>1.1428571428571299</v>
      </c>
    </row>
    <row r="169" spans="1:9" x14ac:dyDescent="0.2">
      <c r="A169" s="2">
        <v>111</v>
      </c>
      <c r="B169" s="2" t="s">
        <v>270</v>
      </c>
      <c r="C169" s="2" t="s">
        <v>433</v>
      </c>
      <c r="D169" s="2">
        <v>84</v>
      </c>
      <c r="E169" s="2">
        <v>4.2553191489361701E-2</v>
      </c>
      <c r="F169" s="2">
        <v>79</v>
      </c>
      <c r="G169" s="2">
        <v>4.00811770674784E-2</v>
      </c>
      <c r="H169" s="2">
        <v>5</v>
      </c>
      <c r="I169" s="2">
        <v>6.3291139240506196</v>
      </c>
    </row>
    <row r="170" spans="1:9" x14ac:dyDescent="0.2">
      <c r="A170" s="2">
        <v>113</v>
      </c>
      <c r="B170" s="2" t="s">
        <v>276</v>
      </c>
      <c r="C170" s="2" t="s">
        <v>435</v>
      </c>
      <c r="D170" s="2">
        <v>604</v>
      </c>
      <c r="E170" s="2">
        <v>0.15092453773113401</v>
      </c>
      <c r="F170" s="2">
        <v>599</v>
      </c>
      <c r="G170" s="2">
        <v>0.149190535491905</v>
      </c>
      <c r="H170" s="2">
        <v>5</v>
      </c>
      <c r="I170" s="2">
        <v>0.83472454090149895</v>
      </c>
    </row>
    <row r="171" spans="1:9" x14ac:dyDescent="0.2">
      <c r="A171" s="2">
        <v>21</v>
      </c>
      <c r="B171" s="2" t="s">
        <v>200</v>
      </c>
      <c r="C171" s="2" t="s">
        <v>437</v>
      </c>
      <c r="D171" s="2">
        <v>324</v>
      </c>
      <c r="E171" s="2">
        <v>9.4875549048316299E-2</v>
      </c>
      <c r="F171" s="2">
        <v>319</v>
      </c>
      <c r="G171" s="2">
        <v>9.3740816926241505E-2</v>
      </c>
      <c r="H171" s="2">
        <v>5</v>
      </c>
      <c r="I171" s="2">
        <v>1.5673981191222499</v>
      </c>
    </row>
    <row r="172" spans="1:9" x14ac:dyDescent="0.2">
      <c r="A172" s="2">
        <v>42</v>
      </c>
      <c r="B172" s="2" t="s">
        <v>188</v>
      </c>
      <c r="C172" s="2" t="s">
        <v>433</v>
      </c>
      <c r="D172" s="2">
        <v>55</v>
      </c>
      <c r="E172" s="2">
        <v>8.2335329341317404E-2</v>
      </c>
      <c r="F172" s="2">
        <v>50</v>
      </c>
      <c r="G172" s="2">
        <v>8.1699346405228801E-2</v>
      </c>
      <c r="H172" s="2">
        <v>5</v>
      </c>
      <c r="I172" s="2">
        <v>10</v>
      </c>
    </row>
    <row r="173" spans="1:9" x14ac:dyDescent="0.2">
      <c r="A173" s="2">
        <v>6</v>
      </c>
      <c r="B173" s="2" t="s">
        <v>185</v>
      </c>
      <c r="C173" s="2" t="s">
        <v>439</v>
      </c>
      <c r="D173" s="2">
        <v>313</v>
      </c>
      <c r="E173" s="2">
        <v>4.5833943476350898E-2</v>
      </c>
      <c r="F173" s="2">
        <v>308</v>
      </c>
      <c r="G173" s="2">
        <v>4.6406508964893803E-2</v>
      </c>
      <c r="H173" s="2">
        <v>5</v>
      </c>
      <c r="I173" s="2">
        <v>1.62337662337662</v>
      </c>
    </row>
    <row r="174" spans="1:9" x14ac:dyDescent="0.2">
      <c r="A174" s="2">
        <v>77</v>
      </c>
      <c r="B174" s="2" t="s">
        <v>193</v>
      </c>
      <c r="C174" s="2" t="s">
        <v>437</v>
      </c>
      <c r="D174" s="2">
        <v>243</v>
      </c>
      <c r="E174" s="2">
        <v>0.2373046875</v>
      </c>
      <c r="F174" s="2">
        <v>238</v>
      </c>
      <c r="G174" s="2">
        <v>0.235410484668645</v>
      </c>
      <c r="H174" s="2">
        <v>5</v>
      </c>
      <c r="I174" s="2">
        <v>2.1008403361344499</v>
      </c>
    </row>
    <row r="175" spans="1:9" x14ac:dyDescent="0.2">
      <c r="A175" s="2">
        <v>83</v>
      </c>
      <c r="B175" s="2" t="s">
        <v>173</v>
      </c>
      <c r="C175" s="2" t="s">
        <v>439</v>
      </c>
      <c r="D175" s="2">
        <v>491</v>
      </c>
      <c r="E175" s="2">
        <v>3.06664168384236E-2</v>
      </c>
      <c r="F175" s="2">
        <v>486</v>
      </c>
      <c r="G175" s="2">
        <v>3.0654724359783E-2</v>
      </c>
      <c r="H175" s="2">
        <v>5</v>
      </c>
      <c r="I175" s="2">
        <v>1.0288065843621299</v>
      </c>
    </row>
    <row r="176" spans="1:9" x14ac:dyDescent="0.2">
      <c r="A176" s="2">
        <v>85</v>
      </c>
      <c r="B176" s="2" t="s">
        <v>166</v>
      </c>
      <c r="C176" s="2" t="s">
        <v>436</v>
      </c>
      <c r="D176" s="2">
        <v>503</v>
      </c>
      <c r="E176" s="2">
        <v>6.7120362957032303E-2</v>
      </c>
      <c r="F176" s="2">
        <v>498</v>
      </c>
      <c r="G176" s="2">
        <v>6.6595346349291207E-2</v>
      </c>
      <c r="H176" s="2">
        <v>5</v>
      </c>
      <c r="I176" s="2">
        <v>1.0040160642570199</v>
      </c>
    </row>
    <row r="177" spans="1:9" x14ac:dyDescent="0.2">
      <c r="A177" s="2">
        <v>88</v>
      </c>
      <c r="B177" s="2" t="s">
        <v>201</v>
      </c>
      <c r="C177" s="2" t="s">
        <v>436</v>
      </c>
      <c r="D177" s="2">
        <v>27</v>
      </c>
      <c r="E177" s="2">
        <v>2.85412262156448E-2</v>
      </c>
      <c r="F177" s="2">
        <v>22</v>
      </c>
      <c r="G177" s="2">
        <v>2.3429179978700702E-2</v>
      </c>
      <c r="H177" s="2">
        <v>5</v>
      </c>
      <c r="I177" s="2">
        <v>22.727272727272702</v>
      </c>
    </row>
    <row r="178" spans="1:9" x14ac:dyDescent="0.2">
      <c r="A178" s="2">
        <v>1</v>
      </c>
      <c r="B178" s="2" t="s">
        <v>187</v>
      </c>
      <c r="C178" s="2" t="s">
        <v>434</v>
      </c>
      <c r="D178" s="2">
        <v>934</v>
      </c>
      <c r="E178" s="2">
        <v>0.200730711369009</v>
      </c>
      <c r="F178" s="2">
        <v>930</v>
      </c>
      <c r="G178" s="2">
        <v>0.19965650493774201</v>
      </c>
      <c r="H178" s="2">
        <v>4</v>
      </c>
      <c r="I178" s="2">
        <v>0.43010752688172899</v>
      </c>
    </row>
    <row r="179" spans="1:9" x14ac:dyDescent="0.2">
      <c r="A179" s="2">
        <v>100</v>
      </c>
      <c r="B179" s="2" t="s">
        <v>275</v>
      </c>
      <c r="C179" s="2" t="s">
        <v>434</v>
      </c>
      <c r="D179" s="2">
        <v>121</v>
      </c>
      <c r="E179" s="2">
        <v>0.126041666666667</v>
      </c>
      <c r="F179" s="2">
        <v>117</v>
      </c>
      <c r="G179" s="2">
        <v>0.12758996728462399</v>
      </c>
      <c r="H179" s="2">
        <v>4</v>
      </c>
      <c r="I179" s="2">
        <v>3.4188034188034302</v>
      </c>
    </row>
    <row r="180" spans="1:9" x14ac:dyDescent="0.2">
      <c r="A180" s="2">
        <v>100</v>
      </c>
      <c r="B180" s="2" t="s">
        <v>275</v>
      </c>
      <c r="C180" s="2" t="s">
        <v>437</v>
      </c>
      <c r="D180" s="2">
        <v>384</v>
      </c>
      <c r="E180" s="2">
        <v>0.4</v>
      </c>
      <c r="F180" s="2">
        <v>380</v>
      </c>
      <c r="G180" s="2">
        <v>0.41439476553980398</v>
      </c>
      <c r="H180" s="2">
        <v>4</v>
      </c>
      <c r="I180" s="2">
        <v>1.0526315789473699</v>
      </c>
    </row>
    <row r="181" spans="1:9" x14ac:dyDescent="0.2">
      <c r="A181" s="2">
        <v>105</v>
      </c>
      <c r="B181" s="2" t="s">
        <v>261</v>
      </c>
      <c r="C181" s="2" t="s">
        <v>437</v>
      </c>
      <c r="D181" s="2">
        <v>220</v>
      </c>
      <c r="E181" s="2">
        <v>0.114404576183047</v>
      </c>
      <c r="F181" s="2">
        <v>216</v>
      </c>
      <c r="G181" s="2">
        <v>0.11214953271028</v>
      </c>
      <c r="H181" s="2">
        <v>4</v>
      </c>
      <c r="I181" s="2">
        <v>1.8518518518518601</v>
      </c>
    </row>
    <row r="182" spans="1:9" x14ac:dyDescent="0.2">
      <c r="A182" s="2">
        <v>111</v>
      </c>
      <c r="B182" s="2" t="s">
        <v>270</v>
      </c>
      <c r="C182" s="2" t="s">
        <v>435</v>
      </c>
      <c r="D182" s="2">
        <v>418</v>
      </c>
      <c r="E182" s="2">
        <v>0.21175278622087099</v>
      </c>
      <c r="F182" s="2">
        <v>414</v>
      </c>
      <c r="G182" s="2">
        <v>0.210045662100457</v>
      </c>
      <c r="H182" s="2">
        <v>4</v>
      </c>
      <c r="I182" s="2">
        <v>0.96618357487923101</v>
      </c>
    </row>
    <row r="183" spans="1:9" x14ac:dyDescent="0.2">
      <c r="A183" s="2">
        <v>113</v>
      </c>
      <c r="B183" s="2" t="s">
        <v>276</v>
      </c>
      <c r="C183" s="2" t="s">
        <v>437</v>
      </c>
      <c r="D183" s="2">
        <v>172</v>
      </c>
      <c r="E183" s="2">
        <v>4.2978510744627697E-2</v>
      </c>
      <c r="F183" s="2">
        <v>168</v>
      </c>
      <c r="G183" s="2">
        <v>4.1843088418430902E-2</v>
      </c>
      <c r="H183" s="2">
        <v>4</v>
      </c>
      <c r="I183" s="2">
        <v>2.3809523809523698</v>
      </c>
    </row>
    <row r="184" spans="1:9" x14ac:dyDescent="0.2">
      <c r="A184" s="2">
        <v>116</v>
      </c>
      <c r="B184" s="2" t="s">
        <v>190</v>
      </c>
      <c r="C184" s="2" t="s">
        <v>433</v>
      </c>
      <c r="D184" s="2">
        <v>65</v>
      </c>
      <c r="E184" s="2">
        <v>0.101721439749609</v>
      </c>
      <c r="F184" s="2">
        <v>61</v>
      </c>
      <c r="G184" s="2">
        <v>9.3558282208589E-2</v>
      </c>
      <c r="H184" s="2">
        <v>4</v>
      </c>
      <c r="I184" s="2">
        <v>6.5573770491803396</v>
      </c>
    </row>
    <row r="185" spans="1:9" x14ac:dyDescent="0.2">
      <c r="A185" s="2">
        <v>123</v>
      </c>
      <c r="B185" s="2" t="s">
        <v>163</v>
      </c>
      <c r="C185" s="2" t="s">
        <v>437</v>
      </c>
      <c r="D185" s="2">
        <v>93</v>
      </c>
      <c r="E185" s="2">
        <v>3.7897310513447399E-2</v>
      </c>
      <c r="F185" s="2">
        <v>89</v>
      </c>
      <c r="G185" s="2">
        <v>3.5887096774193501E-2</v>
      </c>
      <c r="H185" s="2">
        <v>4</v>
      </c>
      <c r="I185" s="2">
        <v>4.4943820224719202</v>
      </c>
    </row>
    <row r="186" spans="1:9" x14ac:dyDescent="0.2">
      <c r="A186" s="2">
        <v>124</v>
      </c>
      <c r="B186" s="2" t="s">
        <v>240</v>
      </c>
      <c r="C186" s="2" t="s">
        <v>439</v>
      </c>
      <c r="D186" s="2">
        <v>420</v>
      </c>
      <c r="E186" s="2">
        <v>6.9674850696748503E-2</v>
      </c>
      <c r="F186" s="2">
        <v>416</v>
      </c>
      <c r="G186" s="2">
        <v>6.8748967112873899E-2</v>
      </c>
      <c r="H186" s="2">
        <v>4</v>
      </c>
      <c r="I186" s="2">
        <v>0.96153846153845801</v>
      </c>
    </row>
    <row r="187" spans="1:9" x14ac:dyDescent="0.2">
      <c r="A187" s="2">
        <v>14</v>
      </c>
      <c r="B187" s="2" t="s">
        <v>266</v>
      </c>
      <c r="C187" s="2" t="s">
        <v>433</v>
      </c>
      <c r="D187" s="2">
        <v>26</v>
      </c>
      <c r="E187" s="2">
        <v>4.5774647887323897E-2</v>
      </c>
      <c r="F187" s="2">
        <v>22</v>
      </c>
      <c r="G187" s="2">
        <v>3.7542662116041001E-2</v>
      </c>
      <c r="H187" s="2">
        <v>4</v>
      </c>
      <c r="I187" s="2">
        <v>18.181818181818201</v>
      </c>
    </row>
    <row r="188" spans="1:9" x14ac:dyDescent="0.2">
      <c r="A188" s="2">
        <v>15</v>
      </c>
      <c r="B188" s="2" t="s">
        <v>268</v>
      </c>
      <c r="C188" s="2" t="s">
        <v>435</v>
      </c>
      <c r="D188" s="2">
        <v>1107</v>
      </c>
      <c r="E188" s="2">
        <v>9.99368059944028E-2</v>
      </c>
      <c r="F188" s="2">
        <v>1103</v>
      </c>
      <c r="G188" s="2">
        <v>9.8131672597864802E-2</v>
      </c>
      <c r="H188" s="2">
        <v>4</v>
      </c>
      <c r="I188" s="2">
        <v>0.362647325475973</v>
      </c>
    </row>
    <row r="189" spans="1:9" x14ac:dyDescent="0.2">
      <c r="A189" s="2">
        <v>2</v>
      </c>
      <c r="B189" s="2" t="s">
        <v>256</v>
      </c>
      <c r="C189" s="2" t="s">
        <v>434</v>
      </c>
      <c r="D189" s="2">
        <v>1990</v>
      </c>
      <c r="E189" s="2">
        <v>0.30055882797160499</v>
      </c>
      <c r="F189" s="2">
        <v>1986</v>
      </c>
      <c r="G189" s="2">
        <v>0.30577367205542699</v>
      </c>
      <c r="H189" s="2">
        <v>4</v>
      </c>
      <c r="I189" s="2">
        <v>0.20140986908359099</v>
      </c>
    </row>
    <row r="190" spans="1:9" x14ac:dyDescent="0.2">
      <c r="A190" s="2">
        <v>2</v>
      </c>
      <c r="B190" s="2" t="s">
        <v>256</v>
      </c>
      <c r="C190" s="2" t="s">
        <v>439</v>
      </c>
      <c r="D190" s="2">
        <v>262</v>
      </c>
      <c r="E190" s="2">
        <v>3.95710617731461E-2</v>
      </c>
      <c r="F190" s="2">
        <v>258</v>
      </c>
      <c r="G190" s="2">
        <v>3.9722863741339501E-2</v>
      </c>
      <c r="H190" s="2">
        <v>4</v>
      </c>
      <c r="I190" s="2">
        <v>1.55038759689923</v>
      </c>
    </row>
    <row r="191" spans="1:9" x14ac:dyDescent="0.2">
      <c r="A191" s="2">
        <v>2</v>
      </c>
      <c r="B191" s="2" t="s">
        <v>256</v>
      </c>
      <c r="C191" s="2" t="s">
        <v>436</v>
      </c>
      <c r="D191" s="2">
        <v>134</v>
      </c>
      <c r="E191" s="2">
        <v>2.0238634647334199E-2</v>
      </c>
      <c r="F191" s="2">
        <v>130</v>
      </c>
      <c r="G191" s="2">
        <v>2.0015396458814502E-2</v>
      </c>
      <c r="H191" s="2">
        <v>4</v>
      </c>
      <c r="I191" s="2">
        <v>3.07692307692307</v>
      </c>
    </row>
    <row r="192" spans="1:9" x14ac:dyDescent="0.2">
      <c r="A192" s="2">
        <v>24</v>
      </c>
      <c r="B192" s="2" t="s">
        <v>178</v>
      </c>
      <c r="C192" s="2" t="s">
        <v>435</v>
      </c>
      <c r="D192" s="2">
        <v>829</v>
      </c>
      <c r="E192" s="2">
        <v>0.35732758620689697</v>
      </c>
      <c r="F192" s="2">
        <v>825</v>
      </c>
      <c r="G192" s="2">
        <v>0.35822839774207599</v>
      </c>
      <c r="H192" s="2">
        <v>4</v>
      </c>
      <c r="I192" s="2">
        <v>0.48484848484848803</v>
      </c>
    </row>
    <row r="193" spans="1:9" x14ac:dyDescent="0.2">
      <c r="A193" s="2">
        <v>33</v>
      </c>
      <c r="B193" s="2" t="s">
        <v>204</v>
      </c>
      <c r="C193" s="2" t="s">
        <v>435</v>
      </c>
      <c r="D193" s="2">
        <v>321</v>
      </c>
      <c r="E193" s="2">
        <v>0.44154057771664401</v>
      </c>
      <c r="F193" s="2">
        <v>317</v>
      </c>
      <c r="G193" s="2">
        <v>0.44089012517385301</v>
      </c>
      <c r="H193" s="2">
        <v>4</v>
      </c>
      <c r="I193" s="2">
        <v>1.26182965299684</v>
      </c>
    </row>
    <row r="194" spans="1:9" x14ac:dyDescent="0.2">
      <c r="A194" s="2">
        <v>50</v>
      </c>
      <c r="B194" s="2" t="s">
        <v>165</v>
      </c>
      <c r="C194" s="2" t="s">
        <v>434</v>
      </c>
      <c r="D194" s="2">
        <v>6417</v>
      </c>
      <c r="E194" s="2">
        <v>0.79027093596059095</v>
      </c>
      <c r="F194" s="2">
        <v>6413</v>
      </c>
      <c r="G194" s="2">
        <v>0.79358990223982195</v>
      </c>
      <c r="H194" s="2">
        <v>4</v>
      </c>
      <c r="I194" s="2">
        <v>6.2373304225782397E-2</v>
      </c>
    </row>
    <row r="195" spans="1:9" x14ac:dyDescent="0.2">
      <c r="A195" s="2">
        <v>58</v>
      </c>
      <c r="B195" s="2" t="s">
        <v>245</v>
      </c>
      <c r="C195" s="2" t="s">
        <v>439</v>
      </c>
      <c r="D195" s="2">
        <v>87</v>
      </c>
      <c r="E195" s="2">
        <v>0.152364273204904</v>
      </c>
      <c r="F195" s="2">
        <v>83</v>
      </c>
      <c r="G195" s="2">
        <v>0.14586994727592301</v>
      </c>
      <c r="H195" s="2">
        <v>4</v>
      </c>
      <c r="I195" s="2">
        <v>4.81927710843373</v>
      </c>
    </row>
    <row r="196" spans="1:9" x14ac:dyDescent="0.2">
      <c r="A196" s="2">
        <v>60</v>
      </c>
      <c r="B196" s="2" t="s">
        <v>228</v>
      </c>
      <c r="C196" s="2" t="s">
        <v>439</v>
      </c>
      <c r="D196" s="2">
        <v>41</v>
      </c>
      <c r="E196" s="2">
        <v>0.77358490566037696</v>
      </c>
      <c r="F196" s="2">
        <v>37</v>
      </c>
      <c r="G196" s="2">
        <v>0.68518518518518501</v>
      </c>
      <c r="H196" s="2">
        <v>4</v>
      </c>
      <c r="I196" s="2">
        <v>10.8108108108108</v>
      </c>
    </row>
    <row r="197" spans="1:9" x14ac:dyDescent="0.2">
      <c r="A197" s="2">
        <v>70</v>
      </c>
      <c r="B197" s="2" t="s">
        <v>169</v>
      </c>
      <c r="C197" s="2" t="s">
        <v>432</v>
      </c>
      <c r="D197" s="2">
        <v>271</v>
      </c>
      <c r="E197" s="2">
        <v>5.2014356730197102E-3</v>
      </c>
      <c r="F197" s="2">
        <v>267</v>
      </c>
      <c r="G197" s="2">
        <v>5.1602180047157003E-3</v>
      </c>
      <c r="H197" s="2">
        <v>4</v>
      </c>
      <c r="I197" s="2">
        <v>1.4981273408239699</v>
      </c>
    </row>
    <row r="198" spans="1:9" x14ac:dyDescent="0.2">
      <c r="A198" s="2">
        <v>76</v>
      </c>
      <c r="B198" s="2" t="s">
        <v>220</v>
      </c>
      <c r="C198" s="2" t="s">
        <v>435</v>
      </c>
      <c r="D198" s="2">
        <v>4</v>
      </c>
      <c r="E198" s="2">
        <v>4.3010752688171998E-2</v>
      </c>
      <c r="F198" s="2">
        <v>0</v>
      </c>
      <c r="G198" s="2">
        <v>0</v>
      </c>
      <c r="H198" s="2">
        <v>4</v>
      </c>
      <c r="I198" s="2" t="e">
        <v>#NUM!</v>
      </c>
    </row>
    <row r="199" spans="1:9" x14ac:dyDescent="0.2">
      <c r="A199" s="2">
        <v>77</v>
      </c>
      <c r="B199" s="2" t="s">
        <v>193</v>
      </c>
      <c r="C199" s="2" t="s">
        <v>433</v>
      </c>
      <c r="D199" s="2">
        <v>230</v>
      </c>
      <c r="E199" s="2">
        <v>0.224609375</v>
      </c>
      <c r="F199" s="2">
        <v>226</v>
      </c>
      <c r="G199" s="2">
        <v>0.22354104846686401</v>
      </c>
      <c r="H199" s="2">
        <v>4</v>
      </c>
      <c r="I199" s="2">
        <v>1.76991150442478</v>
      </c>
    </row>
    <row r="200" spans="1:9" x14ac:dyDescent="0.2">
      <c r="A200" s="2">
        <v>77</v>
      </c>
      <c r="B200" s="2" t="s">
        <v>193</v>
      </c>
      <c r="C200" s="2" t="s">
        <v>436</v>
      </c>
      <c r="D200" s="2">
        <v>124</v>
      </c>
      <c r="E200" s="2">
        <v>0.12109375</v>
      </c>
      <c r="F200" s="2">
        <v>120</v>
      </c>
      <c r="G200" s="2">
        <v>0.11869436201780401</v>
      </c>
      <c r="H200" s="2">
        <v>4</v>
      </c>
      <c r="I200" s="2">
        <v>3.3333333333333401</v>
      </c>
    </row>
    <row r="201" spans="1:9" x14ac:dyDescent="0.2">
      <c r="A201" s="2">
        <v>78</v>
      </c>
      <c r="B201" s="2" t="s">
        <v>194</v>
      </c>
      <c r="C201" s="2" t="s">
        <v>436</v>
      </c>
      <c r="D201" s="2">
        <v>165</v>
      </c>
      <c r="E201" s="2">
        <v>4.4307196562835702E-2</v>
      </c>
      <c r="F201" s="2">
        <v>161</v>
      </c>
      <c r="G201" s="2">
        <v>4.3337819650067298E-2</v>
      </c>
      <c r="H201" s="2">
        <v>4</v>
      </c>
      <c r="I201" s="2">
        <v>2.4844720496894501</v>
      </c>
    </row>
    <row r="202" spans="1:9" x14ac:dyDescent="0.2">
      <c r="A202" s="2">
        <v>82</v>
      </c>
      <c r="B202" s="2" t="s">
        <v>177</v>
      </c>
      <c r="C202" s="2" t="s">
        <v>433</v>
      </c>
      <c r="D202" s="2">
        <v>103</v>
      </c>
      <c r="E202" s="2">
        <v>2.3548239597622301E-2</v>
      </c>
      <c r="F202" s="2">
        <v>99</v>
      </c>
      <c r="G202" s="2">
        <v>2.39883692755028E-2</v>
      </c>
      <c r="H202" s="2">
        <v>4</v>
      </c>
      <c r="I202" s="2">
        <v>4.0404040404040398</v>
      </c>
    </row>
    <row r="203" spans="1:9" x14ac:dyDescent="0.2">
      <c r="A203" s="2">
        <v>87</v>
      </c>
      <c r="B203" s="2" t="s">
        <v>246</v>
      </c>
      <c r="C203" s="2" t="s">
        <v>434</v>
      </c>
      <c r="D203" s="2">
        <v>104</v>
      </c>
      <c r="E203" s="2">
        <v>0.145454545454545</v>
      </c>
      <c r="F203" s="2">
        <v>100</v>
      </c>
      <c r="G203" s="2">
        <v>0.14044943820224701</v>
      </c>
      <c r="H203" s="2">
        <v>4</v>
      </c>
      <c r="I203" s="2">
        <v>4</v>
      </c>
    </row>
    <row r="204" spans="1:9" x14ac:dyDescent="0.2">
      <c r="A204" s="2">
        <v>93</v>
      </c>
      <c r="B204" s="2" t="s">
        <v>272</v>
      </c>
      <c r="C204" s="2" t="s">
        <v>440</v>
      </c>
      <c r="D204" s="2">
        <v>229</v>
      </c>
      <c r="E204" s="2">
        <v>6.1655268967745402E-3</v>
      </c>
      <c r="F204" s="2">
        <v>225</v>
      </c>
      <c r="G204" s="2">
        <v>6.1411649107483996E-3</v>
      </c>
      <c r="H204" s="2">
        <v>4</v>
      </c>
      <c r="I204" s="2">
        <v>1.7777777777777699</v>
      </c>
    </row>
    <row r="205" spans="1:9" x14ac:dyDescent="0.2">
      <c r="A205" s="2">
        <v>97</v>
      </c>
      <c r="B205" s="2" t="s">
        <v>156</v>
      </c>
      <c r="C205" s="2" t="s">
        <v>440</v>
      </c>
      <c r="D205" s="2">
        <v>57</v>
      </c>
      <c r="E205" s="2">
        <v>6.3732012478057197E-4</v>
      </c>
      <c r="F205" s="2">
        <v>53</v>
      </c>
      <c r="G205" s="2">
        <v>6.0122741143239604E-4</v>
      </c>
      <c r="H205" s="2">
        <v>4</v>
      </c>
      <c r="I205" s="2">
        <v>7.5471698113207504</v>
      </c>
    </row>
    <row r="206" spans="1:9" x14ac:dyDescent="0.2">
      <c r="A206" s="2">
        <v>105</v>
      </c>
      <c r="B206" s="2" t="s">
        <v>261</v>
      </c>
      <c r="C206" s="2" t="s">
        <v>436</v>
      </c>
      <c r="D206" s="2">
        <v>102</v>
      </c>
      <c r="E206" s="2">
        <v>5.3042121684867397E-2</v>
      </c>
      <c r="F206" s="2">
        <v>99</v>
      </c>
      <c r="G206" s="2">
        <v>5.1401869158878503E-2</v>
      </c>
      <c r="H206" s="2">
        <v>3</v>
      </c>
      <c r="I206" s="2">
        <v>3.0303030303030298</v>
      </c>
    </row>
    <row r="207" spans="1:9" x14ac:dyDescent="0.2">
      <c r="A207" s="2">
        <v>108</v>
      </c>
      <c r="B207" s="2" t="s">
        <v>171</v>
      </c>
      <c r="C207" s="2" t="s">
        <v>436</v>
      </c>
      <c r="D207" s="2">
        <v>46</v>
      </c>
      <c r="E207" s="2">
        <v>1.4379493591747399E-2</v>
      </c>
      <c r="F207" s="2">
        <v>43</v>
      </c>
      <c r="G207" s="2">
        <v>1.3210445468509999E-2</v>
      </c>
      <c r="H207" s="2">
        <v>3</v>
      </c>
      <c r="I207" s="2">
        <v>6.9767441860465</v>
      </c>
    </row>
    <row r="208" spans="1:9" x14ac:dyDescent="0.2">
      <c r="A208" s="2">
        <v>120</v>
      </c>
      <c r="B208" s="2" t="s">
        <v>155</v>
      </c>
      <c r="C208" s="2" t="s">
        <v>438</v>
      </c>
      <c r="D208" s="2">
        <v>174</v>
      </c>
      <c r="E208" s="2">
        <v>4.3567529670989998E-4</v>
      </c>
      <c r="F208" s="2">
        <v>171</v>
      </c>
      <c r="G208" s="2">
        <v>4.3079775682852201E-4</v>
      </c>
      <c r="H208" s="2">
        <v>3</v>
      </c>
      <c r="I208" s="2">
        <v>1.7543859649122899</v>
      </c>
    </row>
    <row r="209" spans="1:9" x14ac:dyDescent="0.2">
      <c r="A209" s="2">
        <v>22</v>
      </c>
      <c r="B209" s="2" t="s">
        <v>183</v>
      </c>
      <c r="C209" s="2" t="s">
        <v>435</v>
      </c>
      <c r="D209" s="2">
        <v>192</v>
      </c>
      <c r="E209" s="2">
        <v>8.7471526195899804E-2</v>
      </c>
      <c r="F209" s="2">
        <v>189</v>
      </c>
      <c r="G209" s="2">
        <v>8.70566559189314E-2</v>
      </c>
      <c r="H209" s="2">
        <v>3</v>
      </c>
      <c r="I209" s="2">
        <v>1.5873015873015801</v>
      </c>
    </row>
    <row r="210" spans="1:9" x14ac:dyDescent="0.2">
      <c r="A210" s="2">
        <v>23</v>
      </c>
      <c r="B210" s="2" t="s">
        <v>159</v>
      </c>
      <c r="C210" s="2" t="s">
        <v>440</v>
      </c>
      <c r="D210" s="2">
        <v>303</v>
      </c>
      <c r="E210" s="2">
        <v>8.8492990654205593E-3</v>
      </c>
      <c r="F210" s="2">
        <v>300</v>
      </c>
      <c r="G210" s="2">
        <v>8.6986778009742506E-3</v>
      </c>
      <c r="H210" s="2">
        <v>3</v>
      </c>
      <c r="I210" s="2">
        <v>1</v>
      </c>
    </row>
    <row r="211" spans="1:9" x14ac:dyDescent="0.2">
      <c r="A211" s="2">
        <v>24</v>
      </c>
      <c r="B211" s="2" t="s">
        <v>178</v>
      </c>
      <c r="C211" s="2" t="s">
        <v>432</v>
      </c>
      <c r="D211" s="2">
        <v>246</v>
      </c>
      <c r="E211" s="2">
        <v>0.106034482758621</v>
      </c>
      <c r="F211" s="2">
        <v>243</v>
      </c>
      <c r="G211" s="2">
        <v>0.10551454624403001</v>
      </c>
      <c r="H211" s="2">
        <v>3</v>
      </c>
      <c r="I211" s="2">
        <v>1.2345679012345701</v>
      </c>
    </row>
    <row r="212" spans="1:9" x14ac:dyDescent="0.2">
      <c r="A212" s="2">
        <v>24</v>
      </c>
      <c r="B212" s="2" t="s">
        <v>178</v>
      </c>
      <c r="C212" s="2" t="s">
        <v>436</v>
      </c>
      <c r="D212" s="2">
        <v>210</v>
      </c>
      <c r="E212" s="2">
        <v>9.0517241379310304E-2</v>
      </c>
      <c r="F212" s="2">
        <v>207</v>
      </c>
      <c r="G212" s="2">
        <v>8.9882761615284398E-2</v>
      </c>
      <c r="H212" s="2">
        <v>3</v>
      </c>
      <c r="I212" s="2">
        <v>1.4492753623188499</v>
      </c>
    </row>
    <row r="213" spans="1:9" x14ac:dyDescent="0.2">
      <c r="A213" s="2">
        <v>25</v>
      </c>
      <c r="B213" s="2" t="s">
        <v>241</v>
      </c>
      <c r="C213" s="2" t="s">
        <v>433</v>
      </c>
      <c r="D213" s="2">
        <v>40</v>
      </c>
      <c r="E213" s="2">
        <v>6.5146579804560303E-2</v>
      </c>
      <c r="F213" s="2">
        <v>37</v>
      </c>
      <c r="G213" s="2">
        <v>6.0855263157894697E-2</v>
      </c>
      <c r="H213" s="2">
        <v>3</v>
      </c>
      <c r="I213" s="2">
        <v>8.1081081081081106</v>
      </c>
    </row>
    <row r="214" spans="1:9" x14ac:dyDescent="0.2">
      <c r="A214" s="2">
        <v>3</v>
      </c>
      <c r="B214" s="2" t="s">
        <v>170</v>
      </c>
      <c r="C214" s="2" t="s">
        <v>435</v>
      </c>
      <c r="D214" s="2">
        <v>131</v>
      </c>
      <c r="E214" s="2">
        <v>7.6653013458162694E-2</v>
      </c>
      <c r="F214" s="2">
        <v>128</v>
      </c>
      <c r="G214" s="2">
        <v>9.2086330935251801E-2</v>
      </c>
      <c r="H214" s="2">
        <v>3</v>
      </c>
      <c r="I214" s="2">
        <v>2.34375</v>
      </c>
    </row>
    <row r="215" spans="1:9" x14ac:dyDescent="0.2">
      <c r="A215" s="2">
        <v>33</v>
      </c>
      <c r="B215" s="2" t="s">
        <v>204</v>
      </c>
      <c r="C215" s="2" t="s">
        <v>436</v>
      </c>
      <c r="D215" s="2">
        <v>12</v>
      </c>
      <c r="E215" s="2">
        <v>1.65061898211829E-2</v>
      </c>
      <c r="F215" s="2">
        <v>9</v>
      </c>
      <c r="G215" s="2">
        <v>1.25173852573018E-2</v>
      </c>
      <c r="H215" s="2">
        <v>3</v>
      </c>
      <c r="I215" s="2">
        <v>33.3333333333333</v>
      </c>
    </row>
    <row r="216" spans="1:9" x14ac:dyDescent="0.2">
      <c r="A216" s="2">
        <v>37</v>
      </c>
      <c r="B216" s="2" t="s">
        <v>211</v>
      </c>
      <c r="C216" s="2" t="s">
        <v>435</v>
      </c>
      <c r="D216" s="2">
        <v>200</v>
      </c>
      <c r="E216" s="2">
        <v>8.0192461908580606E-2</v>
      </c>
      <c r="F216" s="2">
        <v>197</v>
      </c>
      <c r="G216" s="2">
        <v>7.8486055776892397E-2</v>
      </c>
      <c r="H216" s="2">
        <v>3</v>
      </c>
      <c r="I216" s="2">
        <v>1.5228426395939001</v>
      </c>
    </row>
    <row r="217" spans="1:9" x14ac:dyDescent="0.2">
      <c r="A217" s="2">
        <v>44</v>
      </c>
      <c r="B217" s="2" t="s">
        <v>259</v>
      </c>
      <c r="C217" s="2" t="s">
        <v>439</v>
      </c>
      <c r="D217" s="2">
        <v>304</v>
      </c>
      <c r="E217" s="2">
        <v>8.5924250989259501E-2</v>
      </c>
      <c r="F217" s="2">
        <v>301</v>
      </c>
      <c r="G217" s="2">
        <v>8.6295871559633003E-2</v>
      </c>
      <c r="H217" s="2">
        <v>3</v>
      </c>
      <c r="I217" s="2">
        <v>0.99667774086378302</v>
      </c>
    </row>
    <row r="218" spans="1:9" x14ac:dyDescent="0.2">
      <c r="A218" s="2">
        <v>47</v>
      </c>
      <c r="B218" s="2" t="s">
        <v>192</v>
      </c>
      <c r="C218" s="2" t="s">
        <v>439</v>
      </c>
      <c r="D218" s="2">
        <v>132</v>
      </c>
      <c r="E218" s="2">
        <v>9.6420745069393701E-2</v>
      </c>
      <c r="F218" s="2">
        <v>129</v>
      </c>
      <c r="G218" s="2">
        <v>9.30735930735931E-2</v>
      </c>
      <c r="H218" s="2">
        <v>3</v>
      </c>
      <c r="I218" s="2">
        <v>2.32558139534884</v>
      </c>
    </row>
    <row r="219" spans="1:9" x14ac:dyDescent="0.2">
      <c r="A219" s="2">
        <v>48</v>
      </c>
      <c r="B219" s="2" t="s">
        <v>265</v>
      </c>
      <c r="C219" s="2" t="s">
        <v>435</v>
      </c>
      <c r="D219" s="2">
        <v>965</v>
      </c>
      <c r="E219" s="2">
        <v>0.55205949656750597</v>
      </c>
      <c r="F219" s="2">
        <v>962</v>
      </c>
      <c r="G219" s="2">
        <v>0.557035321366532</v>
      </c>
      <c r="H219" s="2">
        <v>3</v>
      </c>
      <c r="I219" s="2">
        <v>0.31185031185030399</v>
      </c>
    </row>
    <row r="220" spans="1:9" x14ac:dyDescent="0.2">
      <c r="A220" s="2">
        <v>55</v>
      </c>
      <c r="B220" s="2" t="s">
        <v>257</v>
      </c>
      <c r="C220" s="2" t="s">
        <v>433</v>
      </c>
      <c r="D220" s="2">
        <v>78</v>
      </c>
      <c r="E220" s="2">
        <v>7.8787878787878796E-2</v>
      </c>
      <c r="F220" s="2">
        <v>75</v>
      </c>
      <c r="G220" s="2">
        <v>7.6064908722109498E-2</v>
      </c>
      <c r="H220" s="2">
        <v>3</v>
      </c>
      <c r="I220" s="2">
        <v>4</v>
      </c>
    </row>
    <row r="221" spans="1:9" x14ac:dyDescent="0.2">
      <c r="A221" s="2">
        <v>58</v>
      </c>
      <c r="B221" s="2" t="s">
        <v>245</v>
      </c>
      <c r="C221" s="2" t="s">
        <v>437</v>
      </c>
      <c r="D221" s="2">
        <v>239</v>
      </c>
      <c r="E221" s="2">
        <v>0.41856392294220701</v>
      </c>
      <c r="F221" s="2">
        <v>236</v>
      </c>
      <c r="G221" s="2">
        <v>0.41476274165202098</v>
      </c>
      <c r="H221" s="2">
        <v>3</v>
      </c>
      <c r="I221" s="2">
        <v>1.2711864406779601</v>
      </c>
    </row>
    <row r="222" spans="1:9" x14ac:dyDescent="0.2">
      <c r="A222" s="2">
        <v>63</v>
      </c>
      <c r="B222" s="2" t="s">
        <v>160</v>
      </c>
      <c r="C222" s="2" t="s">
        <v>432</v>
      </c>
      <c r="D222" s="2">
        <v>2085</v>
      </c>
      <c r="E222" s="2">
        <v>9.8534971644612501E-2</v>
      </c>
      <c r="F222" s="2">
        <v>2082</v>
      </c>
      <c r="G222" s="2">
        <v>9.9436431368803105E-2</v>
      </c>
      <c r="H222" s="2">
        <v>3</v>
      </c>
      <c r="I222" s="2">
        <v>0.144092219020164</v>
      </c>
    </row>
    <row r="223" spans="1:9" x14ac:dyDescent="0.2">
      <c r="A223" s="2">
        <v>70</v>
      </c>
      <c r="B223" s="2" t="s">
        <v>169</v>
      </c>
      <c r="C223" s="2" t="s">
        <v>434</v>
      </c>
      <c r="D223" s="2">
        <v>126</v>
      </c>
      <c r="E223" s="2">
        <v>2.4183796856106399E-3</v>
      </c>
      <c r="F223" s="2">
        <v>123</v>
      </c>
      <c r="G223" s="2">
        <v>2.3771790808240901E-3</v>
      </c>
      <c r="H223" s="2">
        <v>3</v>
      </c>
      <c r="I223" s="2">
        <v>2.4390243902439002</v>
      </c>
    </row>
    <row r="224" spans="1:9" x14ac:dyDescent="0.2">
      <c r="A224" s="2">
        <v>71</v>
      </c>
      <c r="B224" s="2" t="s">
        <v>233</v>
      </c>
      <c r="C224" s="2" t="s">
        <v>433</v>
      </c>
      <c r="D224" s="2">
        <v>11</v>
      </c>
      <c r="E224" s="2">
        <v>0.28947368421052599</v>
      </c>
      <c r="F224" s="2">
        <v>8</v>
      </c>
      <c r="G224" s="2">
        <v>0.22857142857142901</v>
      </c>
      <c r="H224" s="2">
        <v>3</v>
      </c>
      <c r="I224" s="2">
        <v>37.5</v>
      </c>
    </row>
    <row r="225" spans="1:9" x14ac:dyDescent="0.2">
      <c r="A225" s="2">
        <v>85</v>
      </c>
      <c r="B225" s="2" t="s">
        <v>166</v>
      </c>
      <c r="C225" s="2" t="s">
        <v>439</v>
      </c>
      <c r="D225" s="2">
        <v>749</v>
      </c>
      <c r="E225" s="2">
        <v>9.9946623965839296E-2</v>
      </c>
      <c r="F225" s="2">
        <v>746</v>
      </c>
      <c r="G225" s="2">
        <v>9.9759293928858003E-2</v>
      </c>
      <c r="H225" s="2">
        <v>3</v>
      </c>
      <c r="I225" s="2">
        <v>0.40214477211795202</v>
      </c>
    </row>
    <row r="226" spans="1:9" x14ac:dyDescent="0.2">
      <c r="A226" s="2">
        <v>94</v>
      </c>
      <c r="B226" s="2" t="s">
        <v>264</v>
      </c>
      <c r="C226" s="2" t="s">
        <v>432</v>
      </c>
      <c r="D226" s="2">
        <v>590</v>
      </c>
      <c r="E226" s="2">
        <v>9.7957828324755095E-2</v>
      </c>
      <c r="F226" s="2">
        <v>587</v>
      </c>
      <c r="G226" s="2">
        <v>9.99148936170213E-2</v>
      </c>
      <c r="H226" s="2">
        <v>3</v>
      </c>
      <c r="I226" s="2">
        <v>0.51107325383303903</v>
      </c>
    </row>
    <row r="227" spans="1:9" x14ac:dyDescent="0.2">
      <c r="A227" s="2">
        <v>95</v>
      </c>
      <c r="B227" s="2" t="s">
        <v>174</v>
      </c>
      <c r="C227" s="2" t="s">
        <v>436</v>
      </c>
      <c r="D227" s="2">
        <v>12</v>
      </c>
      <c r="E227" s="2">
        <v>1.2944983818770199E-2</v>
      </c>
      <c r="F227" s="2">
        <v>9</v>
      </c>
      <c r="G227" s="2">
        <v>1.2129380053908401E-2</v>
      </c>
      <c r="H227" s="2">
        <v>3</v>
      </c>
      <c r="I227" s="2">
        <v>33.3333333333333</v>
      </c>
    </row>
    <row r="228" spans="1:9" x14ac:dyDescent="0.2">
      <c r="A228" s="2">
        <v>1</v>
      </c>
      <c r="B228" s="2" t="s">
        <v>187</v>
      </c>
      <c r="C228" s="2" t="s">
        <v>435</v>
      </c>
      <c r="D228" s="2">
        <v>2590</v>
      </c>
      <c r="E228" s="2">
        <v>0.55663013109821602</v>
      </c>
      <c r="F228" s="2">
        <v>2588</v>
      </c>
      <c r="G228" s="2">
        <v>0.55560326320309195</v>
      </c>
      <c r="H228" s="2">
        <v>2</v>
      </c>
      <c r="I228" s="2">
        <v>7.7279752704795299E-2</v>
      </c>
    </row>
    <row r="229" spans="1:9" x14ac:dyDescent="0.2">
      <c r="A229" s="2">
        <v>10</v>
      </c>
      <c r="B229" s="2" t="s">
        <v>215</v>
      </c>
      <c r="C229" s="2" t="s">
        <v>439</v>
      </c>
      <c r="D229" s="2">
        <v>27</v>
      </c>
      <c r="E229" s="2">
        <v>0.39130434782608697</v>
      </c>
      <c r="F229" s="2">
        <v>25</v>
      </c>
      <c r="G229" s="2">
        <v>0.431034482758621</v>
      </c>
      <c r="H229" s="2">
        <v>2</v>
      </c>
      <c r="I229" s="2">
        <v>8.0000000000000107</v>
      </c>
    </row>
    <row r="230" spans="1:9" x14ac:dyDescent="0.2">
      <c r="A230" s="2">
        <v>106</v>
      </c>
      <c r="B230" s="2" t="s">
        <v>184</v>
      </c>
      <c r="C230" s="2" t="s">
        <v>436</v>
      </c>
      <c r="D230" s="2">
        <v>16</v>
      </c>
      <c r="E230" s="2">
        <v>5.3120849933598899E-3</v>
      </c>
      <c r="F230" s="2">
        <v>14</v>
      </c>
      <c r="G230" s="2">
        <v>4.9191848208011198E-3</v>
      </c>
      <c r="H230" s="2">
        <v>2</v>
      </c>
      <c r="I230" s="2">
        <v>14.285714285714301</v>
      </c>
    </row>
    <row r="231" spans="1:9" x14ac:dyDescent="0.2">
      <c r="A231" s="2">
        <v>109</v>
      </c>
      <c r="B231" s="2" t="s">
        <v>197</v>
      </c>
      <c r="C231" s="2" t="s">
        <v>437</v>
      </c>
      <c r="D231" s="2">
        <v>65</v>
      </c>
      <c r="E231" s="2">
        <v>4.7970479704797099E-2</v>
      </c>
      <c r="F231" s="2">
        <v>63</v>
      </c>
      <c r="G231" s="2">
        <v>5.2543786488740599E-2</v>
      </c>
      <c r="H231" s="2">
        <v>2</v>
      </c>
      <c r="I231" s="2">
        <v>3.17460317460319</v>
      </c>
    </row>
    <row r="232" spans="1:9" x14ac:dyDescent="0.2">
      <c r="A232" s="2">
        <v>113</v>
      </c>
      <c r="B232" s="2" t="s">
        <v>276</v>
      </c>
      <c r="C232" s="2" t="s">
        <v>436</v>
      </c>
      <c r="D232" s="2">
        <v>40</v>
      </c>
      <c r="E232" s="2">
        <v>9.9950024987506304E-3</v>
      </c>
      <c r="F232" s="2">
        <v>38</v>
      </c>
      <c r="G232" s="2">
        <v>9.4645080946450799E-3</v>
      </c>
      <c r="H232" s="2">
        <v>2</v>
      </c>
      <c r="I232" s="2">
        <v>5.2631578947368398</v>
      </c>
    </row>
    <row r="233" spans="1:9" x14ac:dyDescent="0.2">
      <c r="A233" s="2">
        <v>114</v>
      </c>
      <c r="B233" s="2" t="s">
        <v>263</v>
      </c>
      <c r="C233" s="2" t="s">
        <v>434</v>
      </c>
      <c r="D233" s="2">
        <v>117</v>
      </c>
      <c r="E233" s="2">
        <v>0.10955056179775299</v>
      </c>
      <c r="F233" s="2">
        <v>115</v>
      </c>
      <c r="G233" s="2">
        <v>0.109004739336493</v>
      </c>
      <c r="H233" s="2">
        <v>2</v>
      </c>
      <c r="I233" s="2">
        <v>1.7391304347826</v>
      </c>
    </row>
    <row r="234" spans="1:9" x14ac:dyDescent="0.2">
      <c r="A234" s="2">
        <v>118</v>
      </c>
      <c r="B234" s="2" t="s">
        <v>255</v>
      </c>
      <c r="C234" s="2" t="s">
        <v>433</v>
      </c>
      <c r="D234" s="2">
        <v>220</v>
      </c>
      <c r="E234" s="2">
        <v>0.32786885245901598</v>
      </c>
      <c r="F234" s="2">
        <v>218</v>
      </c>
      <c r="G234" s="2">
        <v>0.32634730538922202</v>
      </c>
      <c r="H234" s="2">
        <v>2</v>
      </c>
      <c r="I234" s="2">
        <v>0.91743119266054496</v>
      </c>
    </row>
    <row r="235" spans="1:9" x14ac:dyDescent="0.2">
      <c r="A235" s="2">
        <v>119</v>
      </c>
      <c r="B235" s="2" t="s">
        <v>277</v>
      </c>
      <c r="C235" s="2" t="s">
        <v>433</v>
      </c>
      <c r="D235" s="2">
        <v>33</v>
      </c>
      <c r="E235" s="2">
        <v>1.156271899089E-2</v>
      </c>
      <c r="F235" s="2">
        <v>31</v>
      </c>
      <c r="G235" s="2">
        <v>1.27887788778878E-2</v>
      </c>
      <c r="H235" s="2">
        <v>2</v>
      </c>
      <c r="I235" s="2">
        <v>6.4516129032257998</v>
      </c>
    </row>
    <row r="236" spans="1:9" x14ac:dyDescent="0.2">
      <c r="A236" s="2">
        <v>15</v>
      </c>
      <c r="B236" s="2" t="s">
        <v>268</v>
      </c>
      <c r="C236" s="2" t="s">
        <v>440</v>
      </c>
      <c r="D236" s="2">
        <v>159</v>
      </c>
      <c r="E236" s="2">
        <v>1.43540669856459E-2</v>
      </c>
      <c r="F236" s="2">
        <v>157</v>
      </c>
      <c r="G236" s="2">
        <v>1.3967971530249101E-2</v>
      </c>
      <c r="H236" s="2">
        <v>2</v>
      </c>
      <c r="I236" s="2">
        <v>1.2738853503184699</v>
      </c>
    </row>
    <row r="237" spans="1:9" x14ac:dyDescent="0.2">
      <c r="A237" s="2">
        <v>15</v>
      </c>
      <c r="B237" s="2" t="s">
        <v>268</v>
      </c>
      <c r="C237" s="2" t="s">
        <v>432</v>
      </c>
      <c r="D237" s="2">
        <v>1457</v>
      </c>
      <c r="E237" s="2">
        <v>0.13153380879299501</v>
      </c>
      <c r="F237" s="2">
        <v>1455</v>
      </c>
      <c r="G237" s="2">
        <v>0.129448398576512</v>
      </c>
      <c r="H237" s="2">
        <v>2</v>
      </c>
      <c r="I237" s="2">
        <v>0.137457044673539</v>
      </c>
    </row>
    <row r="238" spans="1:9" x14ac:dyDescent="0.2">
      <c r="A238" s="2">
        <v>18</v>
      </c>
      <c r="B238" s="2" t="s">
        <v>278</v>
      </c>
      <c r="C238" s="2" t="s">
        <v>437</v>
      </c>
      <c r="D238" s="2">
        <v>1503</v>
      </c>
      <c r="E238" s="2">
        <v>0.29355468750000002</v>
      </c>
      <c r="F238" s="2">
        <v>1501</v>
      </c>
      <c r="G238" s="2">
        <v>0.29966061090037899</v>
      </c>
      <c r="H238" s="2">
        <v>2</v>
      </c>
      <c r="I238" s="2">
        <v>0.13324450366423199</v>
      </c>
    </row>
    <row r="239" spans="1:9" x14ac:dyDescent="0.2">
      <c r="A239" s="2">
        <v>18</v>
      </c>
      <c r="B239" s="2" t="s">
        <v>278</v>
      </c>
      <c r="C239" s="2" t="s">
        <v>440</v>
      </c>
      <c r="D239" s="2">
        <v>16</v>
      </c>
      <c r="E239" s="2">
        <v>3.1250000000000002E-3</v>
      </c>
      <c r="F239" s="2">
        <v>14</v>
      </c>
      <c r="G239" s="2">
        <v>2.79496905569974E-3</v>
      </c>
      <c r="H239" s="2">
        <v>2</v>
      </c>
      <c r="I239" s="2">
        <v>14.285714285714301</v>
      </c>
    </row>
    <row r="240" spans="1:9" x14ac:dyDescent="0.2">
      <c r="A240" s="2">
        <v>24</v>
      </c>
      <c r="B240" s="2" t="s">
        <v>178</v>
      </c>
      <c r="C240" s="2" t="s">
        <v>439</v>
      </c>
      <c r="D240" s="2">
        <v>145</v>
      </c>
      <c r="E240" s="2">
        <v>6.25E-2</v>
      </c>
      <c r="F240" s="2">
        <v>143</v>
      </c>
      <c r="G240" s="2">
        <v>6.2092922275293103E-2</v>
      </c>
      <c r="H240" s="2">
        <v>2</v>
      </c>
      <c r="I240" s="2">
        <v>1.3986013986014001</v>
      </c>
    </row>
    <row r="241" spans="1:9" x14ac:dyDescent="0.2">
      <c r="A241" s="2">
        <v>25</v>
      </c>
      <c r="B241" s="2" t="s">
        <v>241</v>
      </c>
      <c r="C241" s="2" t="s">
        <v>436</v>
      </c>
      <c r="D241" s="2">
        <v>32</v>
      </c>
      <c r="E241" s="2">
        <v>5.2117263843648197E-2</v>
      </c>
      <c r="F241" s="2">
        <v>30</v>
      </c>
      <c r="G241" s="2">
        <v>4.9342105263157902E-2</v>
      </c>
      <c r="H241" s="2">
        <v>2</v>
      </c>
      <c r="I241" s="2">
        <v>6.6666666666666696</v>
      </c>
    </row>
    <row r="242" spans="1:9" x14ac:dyDescent="0.2">
      <c r="A242" s="2">
        <v>26</v>
      </c>
      <c r="B242" s="2" t="s">
        <v>247</v>
      </c>
      <c r="C242" s="2" t="s">
        <v>435</v>
      </c>
      <c r="D242" s="2">
        <v>46</v>
      </c>
      <c r="E242" s="2">
        <v>0.36220472440944901</v>
      </c>
      <c r="F242" s="2">
        <v>44</v>
      </c>
      <c r="G242" s="2">
        <v>0.35199999999999998</v>
      </c>
      <c r="H242" s="2">
        <v>2</v>
      </c>
      <c r="I242" s="2">
        <v>4.5454545454545396</v>
      </c>
    </row>
    <row r="243" spans="1:9" x14ac:dyDescent="0.2">
      <c r="A243" s="2">
        <v>35</v>
      </c>
      <c r="B243" s="2" t="s">
        <v>182</v>
      </c>
      <c r="C243" s="2" t="s">
        <v>436</v>
      </c>
      <c r="D243" s="2">
        <v>223</v>
      </c>
      <c r="E243" s="2">
        <v>6.8954854669140406E-2</v>
      </c>
      <c r="F243" s="2">
        <v>221</v>
      </c>
      <c r="G243" s="2">
        <v>6.8718905472636801E-2</v>
      </c>
      <c r="H243" s="2">
        <v>2</v>
      </c>
      <c r="I243" s="2">
        <v>0.90497737556560798</v>
      </c>
    </row>
    <row r="244" spans="1:9" x14ac:dyDescent="0.2">
      <c r="A244" s="2">
        <v>36</v>
      </c>
      <c r="B244" s="2" t="s">
        <v>208</v>
      </c>
      <c r="C244" s="2" t="s">
        <v>434</v>
      </c>
      <c r="D244" s="2">
        <v>97</v>
      </c>
      <c r="E244" s="2">
        <v>0.137199434229137</v>
      </c>
      <c r="F244" s="2">
        <v>95</v>
      </c>
      <c r="G244" s="2">
        <v>0.13399153737658701</v>
      </c>
      <c r="H244" s="2">
        <v>2</v>
      </c>
      <c r="I244" s="2">
        <v>2.1052631578947398</v>
      </c>
    </row>
    <row r="245" spans="1:9" x14ac:dyDescent="0.2">
      <c r="A245" s="2">
        <v>36</v>
      </c>
      <c r="B245" s="2" t="s">
        <v>208</v>
      </c>
      <c r="C245" s="2" t="s">
        <v>435</v>
      </c>
      <c r="D245" s="2">
        <v>70</v>
      </c>
      <c r="E245" s="2">
        <v>9.9009900990099001E-2</v>
      </c>
      <c r="F245" s="2">
        <v>68</v>
      </c>
      <c r="G245" s="2">
        <v>9.5909732016925306E-2</v>
      </c>
      <c r="H245" s="2">
        <v>2</v>
      </c>
      <c r="I245" s="2">
        <v>2.94117647058822</v>
      </c>
    </row>
    <row r="246" spans="1:9" x14ac:dyDescent="0.2">
      <c r="A246" s="2">
        <v>37</v>
      </c>
      <c r="B246" s="2" t="s">
        <v>211</v>
      </c>
      <c r="C246" s="2" t="s">
        <v>432</v>
      </c>
      <c r="D246" s="2">
        <v>447</v>
      </c>
      <c r="E246" s="2">
        <v>0.17923015236567799</v>
      </c>
      <c r="F246" s="2">
        <v>445</v>
      </c>
      <c r="G246" s="2">
        <v>0.17729083665338599</v>
      </c>
      <c r="H246" s="2">
        <v>2</v>
      </c>
      <c r="I246" s="2">
        <v>0.449438202247188</v>
      </c>
    </row>
    <row r="247" spans="1:9" x14ac:dyDescent="0.2">
      <c r="A247" s="2">
        <v>37</v>
      </c>
      <c r="B247" s="2" t="s">
        <v>211</v>
      </c>
      <c r="C247" s="2" t="s">
        <v>436</v>
      </c>
      <c r="D247" s="2">
        <v>36</v>
      </c>
      <c r="E247" s="2">
        <v>1.44346431435445E-2</v>
      </c>
      <c r="F247" s="2">
        <v>34</v>
      </c>
      <c r="G247" s="2">
        <v>1.3545816733067701E-2</v>
      </c>
      <c r="H247" s="2">
        <v>2</v>
      </c>
      <c r="I247" s="2">
        <v>5.8823529411764701</v>
      </c>
    </row>
    <row r="248" spans="1:9" x14ac:dyDescent="0.2">
      <c r="A248" s="2">
        <v>4</v>
      </c>
      <c r="B248" s="2" t="s">
        <v>209</v>
      </c>
      <c r="C248" s="2" t="s">
        <v>433</v>
      </c>
      <c r="D248" s="2">
        <v>5</v>
      </c>
      <c r="E248" s="2">
        <v>5.8823529411764698E-2</v>
      </c>
      <c r="F248" s="2">
        <v>3</v>
      </c>
      <c r="G248" s="2">
        <v>4.0540540540540501E-2</v>
      </c>
      <c r="H248" s="2">
        <v>2</v>
      </c>
      <c r="I248" s="2">
        <v>66.6666666666667</v>
      </c>
    </row>
    <row r="249" spans="1:9" x14ac:dyDescent="0.2">
      <c r="A249" s="2">
        <v>43</v>
      </c>
      <c r="B249" s="2" t="s">
        <v>172</v>
      </c>
      <c r="C249" s="2" t="s">
        <v>434</v>
      </c>
      <c r="D249" s="2">
        <v>148</v>
      </c>
      <c r="E249" s="2">
        <v>6.0358890701468201E-2</v>
      </c>
      <c r="F249" s="2">
        <v>146</v>
      </c>
      <c r="G249" s="2">
        <v>5.76619273301738E-2</v>
      </c>
      <c r="H249" s="2">
        <v>2</v>
      </c>
      <c r="I249" s="2">
        <v>1.3698630136986401</v>
      </c>
    </row>
    <row r="250" spans="1:9" x14ac:dyDescent="0.2">
      <c r="A250" s="2">
        <v>43</v>
      </c>
      <c r="B250" s="2" t="s">
        <v>172</v>
      </c>
      <c r="C250" s="2" t="s">
        <v>437</v>
      </c>
      <c r="D250" s="2">
        <v>197</v>
      </c>
      <c r="E250" s="2">
        <v>8.0342577487765104E-2</v>
      </c>
      <c r="F250" s="2">
        <v>195</v>
      </c>
      <c r="G250" s="2">
        <v>7.7014218009478705E-2</v>
      </c>
      <c r="H250" s="2">
        <v>2</v>
      </c>
      <c r="I250" s="2">
        <v>1.02564102564102</v>
      </c>
    </row>
    <row r="251" spans="1:9" x14ac:dyDescent="0.2">
      <c r="A251" s="2">
        <v>46</v>
      </c>
      <c r="B251" s="2" t="s">
        <v>180</v>
      </c>
      <c r="C251" s="2" t="s">
        <v>434</v>
      </c>
      <c r="D251" s="2">
        <v>119</v>
      </c>
      <c r="E251" s="2">
        <v>4.6831955922865001E-2</v>
      </c>
      <c r="F251" s="2">
        <v>117</v>
      </c>
      <c r="G251" s="2">
        <v>4.6226787830896898E-2</v>
      </c>
      <c r="H251" s="2">
        <v>2</v>
      </c>
      <c r="I251" s="2">
        <v>1.7094017094017</v>
      </c>
    </row>
    <row r="252" spans="1:9" x14ac:dyDescent="0.2">
      <c r="A252" s="2">
        <v>48</v>
      </c>
      <c r="B252" s="2" t="s">
        <v>265</v>
      </c>
      <c r="C252" s="2" t="s">
        <v>437</v>
      </c>
      <c r="D252" s="2">
        <v>82</v>
      </c>
      <c r="E252" s="2">
        <v>4.69107551487414E-2</v>
      </c>
      <c r="F252" s="2">
        <v>80</v>
      </c>
      <c r="G252" s="2">
        <v>4.6323103647944397E-2</v>
      </c>
      <c r="H252" s="2">
        <v>2</v>
      </c>
      <c r="I252" s="2">
        <v>2.4999999999999898</v>
      </c>
    </row>
    <row r="253" spans="1:9" x14ac:dyDescent="0.2">
      <c r="A253" s="2">
        <v>5</v>
      </c>
      <c r="B253" s="2" t="s">
        <v>189</v>
      </c>
      <c r="C253" s="2" t="s">
        <v>437</v>
      </c>
      <c r="D253" s="2">
        <v>89</v>
      </c>
      <c r="E253" s="2">
        <v>5.1296829971181603E-2</v>
      </c>
      <c r="F253" s="2">
        <v>87</v>
      </c>
      <c r="G253" s="2">
        <v>5.04055619930475E-2</v>
      </c>
      <c r="H253" s="2">
        <v>2</v>
      </c>
      <c r="I253" s="2">
        <v>2.29885057471264</v>
      </c>
    </row>
    <row r="254" spans="1:9" x14ac:dyDescent="0.2">
      <c r="A254" s="2">
        <v>50</v>
      </c>
      <c r="B254" s="2" t="s">
        <v>165</v>
      </c>
      <c r="C254" s="2" t="s">
        <v>439</v>
      </c>
      <c r="D254" s="2">
        <v>578</v>
      </c>
      <c r="E254" s="2">
        <v>7.1182266009852196E-2</v>
      </c>
      <c r="F254" s="2">
        <v>576</v>
      </c>
      <c r="G254" s="2">
        <v>7.1278307140205402E-2</v>
      </c>
      <c r="H254" s="2">
        <v>2</v>
      </c>
      <c r="I254" s="2">
        <v>0.34722222222223198</v>
      </c>
    </row>
    <row r="255" spans="1:9" x14ac:dyDescent="0.2">
      <c r="A255" s="2">
        <v>51</v>
      </c>
      <c r="B255" s="2" t="s">
        <v>179</v>
      </c>
      <c r="C255" s="2" t="s">
        <v>437</v>
      </c>
      <c r="D255" s="2">
        <v>119</v>
      </c>
      <c r="E255" s="2">
        <v>9.6905537459283403E-2</v>
      </c>
      <c r="F255" s="2">
        <v>117</v>
      </c>
      <c r="G255" s="2">
        <v>9.8650927487352394E-2</v>
      </c>
      <c r="H255" s="2">
        <v>2</v>
      </c>
      <c r="I255" s="2">
        <v>1.7094017094017</v>
      </c>
    </row>
    <row r="256" spans="1:9" x14ac:dyDescent="0.2">
      <c r="A256" s="2">
        <v>51</v>
      </c>
      <c r="B256" s="2" t="s">
        <v>179</v>
      </c>
      <c r="C256" s="2" t="s">
        <v>439</v>
      </c>
      <c r="D256" s="2">
        <v>35</v>
      </c>
      <c r="E256" s="2">
        <v>2.8501628664495099E-2</v>
      </c>
      <c r="F256" s="2">
        <v>33</v>
      </c>
      <c r="G256" s="2">
        <v>2.7824620573355802E-2</v>
      </c>
      <c r="H256" s="2">
        <v>2</v>
      </c>
      <c r="I256" s="2">
        <v>6.0606060606060597</v>
      </c>
    </row>
    <row r="257" spans="1:9" x14ac:dyDescent="0.2">
      <c r="A257" s="2">
        <v>73</v>
      </c>
      <c r="B257" s="2" t="s">
        <v>195</v>
      </c>
      <c r="C257" s="2" t="s">
        <v>432</v>
      </c>
      <c r="D257" s="2">
        <v>520</v>
      </c>
      <c r="E257" s="2">
        <v>3.6803736994833303E-2</v>
      </c>
      <c r="F257" s="2">
        <v>518</v>
      </c>
      <c r="G257" s="2">
        <v>3.6957762557077597E-2</v>
      </c>
      <c r="H257" s="2">
        <v>2</v>
      </c>
      <c r="I257" s="2">
        <v>0.386100386100385</v>
      </c>
    </row>
    <row r="258" spans="1:9" x14ac:dyDescent="0.2">
      <c r="A258" s="2">
        <v>74</v>
      </c>
      <c r="B258" s="2" t="s">
        <v>234</v>
      </c>
      <c r="C258" s="2" t="s">
        <v>433</v>
      </c>
      <c r="D258" s="2">
        <v>17</v>
      </c>
      <c r="E258" s="2">
        <v>2.0656136087484799E-2</v>
      </c>
      <c r="F258" s="2">
        <v>15</v>
      </c>
      <c r="G258" s="2">
        <v>1.8181818181818198E-2</v>
      </c>
      <c r="H258" s="2">
        <v>2</v>
      </c>
      <c r="I258" s="2">
        <v>13.3333333333333</v>
      </c>
    </row>
    <row r="259" spans="1:9" x14ac:dyDescent="0.2">
      <c r="A259" s="2">
        <v>74</v>
      </c>
      <c r="B259" s="2" t="s">
        <v>234</v>
      </c>
      <c r="C259" s="2" t="s">
        <v>435</v>
      </c>
      <c r="D259" s="2">
        <v>354</v>
      </c>
      <c r="E259" s="2">
        <v>0.430133657351154</v>
      </c>
      <c r="F259" s="2">
        <v>352</v>
      </c>
      <c r="G259" s="2">
        <v>0.42666666666666703</v>
      </c>
      <c r="H259" s="2">
        <v>2</v>
      </c>
      <c r="I259" s="2">
        <v>0.56818181818181202</v>
      </c>
    </row>
    <row r="260" spans="1:9" x14ac:dyDescent="0.2">
      <c r="A260" s="2">
        <v>77</v>
      </c>
      <c r="B260" s="2" t="s">
        <v>193</v>
      </c>
      <c r="C260" s="2" t="s">
        <v>439</v>
      </c>
      <c r="D260" s="2">
        <v>34</v>
      </c>
      <c r="E260" s="2">
        <v>3.3203125E-2</v>
      </c>
      <c r="F260" s="2">
        <v>32</v>
      </c>
      <c r="G260" s="2">
        <v>3.1651829871414398E-2</v>
      </c>
      <c r="H260" s="2">
        <v>2</v>
      </c>
      <c r="I260" s="2">
        <v>6.25</v>
      </c>
    </row>
    <row r="261" spans="1:9" x14ac:dyDescent="0.2">
      <c r="A261" s="2">
        <v>79</v>
      </c>
      <c r="B261" s="2" t="s">
        <v>251</v>
      </c>
      <c r="C261" s="2" t="s">
        <v>432</v>
      </c>
      <c r="D261" s="2">
        <v>101</v>
      </c>
      <c r="E261" s="2">
        <v>6.7065073041168696E-2</v>
      </c>
      <c r="F261" s="2">
        <v>99</v>
      </c>
      <c r="G261" s="2">
        <v>6.1528899937849602E-2</v>
      </c>
      <c r="H261" s="2">
        <v>2</v>
      </c>
      <c r="I261" s="2">
        <v>2.0202020202020101</v>
      </c>
    </row>
    <row r="262" spans="1:9" x14ac:dyDescent="0.2">
      <c r="A262" s="2">
        <v>80</v>
      </c>
      <c r="B262" s="2" t="s">
        <v>196</v>
      </c>
      <c r="C262" s="2" t="s">
        <v>433</v>
      </c>
      <c r="D262" s="2">
        <v>40</v>
      </c>
      <c r="E262" s="2">
        <v>0.338983050847458</v>
      </c>
      <c r="F262" s="2">
        <v>38</v>
      </c>
      <c r="G262" s="2">
        <v>0.31932773109243701</v>
      </c>
      <c r="H262" s="2">
        <v>2</v>
      </c>
      <c r="I262" s="2">
        <v>5.2631578947368398</v>
      </c>
    </row>
    <row r="263" spans="1:9" x14ac:dyDescent="0.2">
      <c r="A263" s="2">
        <v>84</v>
      </c>
      <c r="B263" s="2" t="s">
        <v>252</v>
      </c>
      <c r="C263" s="2" t="s">
        <v>435</v>
      </c>
      <c r="D263" s="2">
        <v>41</v>
      </c>
      <c r="E263" s="2">
        <v>0.10148514851485101</v>
      </c>
      <c r="F263" s="2">
        <v>39</v>
      </c>
      <c r="G263" s="2">
        <v>9.4660194174757295E-2</v>
      </c>
      <c r="H263" s="2">
        <v>2</v>
      </c>
      <c r="I263" s="2">
        <v>5.1282051282051304</v>
      </c>
    </row>
    <row r="264" spans="1:9" x14ac:dyDescent="0.2">
      <c r="A264" s="2">
        <v>86</v>
      </c>
      <c r="B264" s="2" t="s">
        <v>168</v>
      </c>
      <c r="C264" s="2" t="s">
        <v>437</v>
      </c>
      <c r="D264" s="2">
        <v>173</v>
      </c>
      <c r="E264" s="2">
        <v>6.7446393762183199E-2</v>
      </c>
      <c r="F264" s="2">
        <v>171</v>
      </c>
      <c r="G264" s="2">
        <v>6.6125290023201902E-2</v>
      </c>
      <c r="H264" s="2">
        <v>2</v>
      </c>
      <c r="I264" s="2">
        <v>1.16959064327486</v>
      </c>
    </row>
    <row r="265" spans="1:9" x14ac:dyDescent="0.2">
      <c r="A265" s="2">
        <v>86</v>
      </c>
      <c r="B265" s="2" t="s">
        <v>168</v>
      </c>
      <c r="C265" s="2" t="s">
        <v>439</v>
      </c>
      <c r="D265" s="2">
        <v>208</v>
      </c>
      <c r="E265" s="2">
        <v>8.1091617933723201E-2</v>
      </c>
      <c r="F265" s="2">
        <v>206</v>
      </c>
      <c r="G265" s="2">
        <v>7.9659706109822107E-2</v>
      </c>
      <c r="H265" s="2">
        <v>2</v>
      </c>
      <c r="I265" s="2">
        <v>0.970873786407767</v>
      </c>
    </row>
    <row r="266" spans="1:9" x14ac:dyDescent="0.2">
      <c r="A266" s="2">
        <v>87</v>
      </c>
      <c r="B266" s="2" t="s">
        <v>246</v>
      </c>
      <c r="C266" s="2" t="s">
        <v>437</v>
      </c>
      <c r="D266" s="2">
        <v>160</v>
      </c>
      <c r="E266" s="2">
        <v>0.223776223776224</v>
      </c>
      <c r="F266" s="2">
        <v>158</v>
      </c>
      <c r="G266" s="2">
        <v>0.22191011235955099</v>
      </c>
      <c r="H266" s="2">
        <v>2</v>
      </c>
      <c r="I266" s="2">
        <v>1.26582278481013</v>
      </c>
    </row>
    <row r="267" spans="1:9" x14ac:dyDescent="0.2">
      <c r="A267" s="2">
        <v>87</v>
      </c>
      <c r="B267" s="2" t="s">
        <v>246</v>
      </c>
      <c r="C267" s="2" t="s">
        <v>433</v>
      </c>
      <c r="D267" s="2">
        <v>32</v>
      </c>
      <c r="E267" s="2">
        <v>4.4755244755244797E-2</v>
      </c>
      <c r="F267" s="2">
        <v>30</v>
      </c>
      <c r="G267" s="2">
        <v>4.2134831460674198E-2</v>
      </c>
      <c r="H267" s="2">
        <v>2</v>
      </c>
      <c r="I267" s="2">
        <v>6.6666666666666696</v>
      </c>
    </row>
    <row r="268" spans="1:9" x14ac:dyDescent="0.2">
      <c r="A268" s="2">
        <v>89</v>
      </c>
      <c r="B268" s="2" t="s">
        <v>237</v>
      </c>
      <c r="C268" s="2" t="s">
        <v>433</v>
      </c>
      <c r="D268" s="2">
        <v>26</v>
      </c>
      <c r="E268" s="2">
        <v>0.40625</v>
      </c>
      <c r="F268" s="2">
        <v>24</v>
      </c>
      <c r="G268" s="2">
        <v>0.38709677419354799</v>
      </c>
      <c r="H268" s="2">
        <v>2</v>
      </c>
      <c r="I268" s="2">
        <v>8.3333333333333304</v>
      </c>
    </row>
    <row r="269" spans="1:9" x14ac:dyDescent="0.2">
      <c r="A269" s="2">
        <v>90</v>
      </c>
      <c r="B269" s="2" t="s">
        <v>221</v>
      </c>
      <c r="C269" s="2" t="s">
        <v>433</v>
      </c>
      <c r="D269" s="2">
        <v>4</v>
      </c>
      <c r="E269" s="2">
        <v>3.5087719298245598E-2</v>
      </c>
      <c r="F269" s="2">
        <v>2</v>
      </c>
      <c r="G269" s="2">
        <v>1.7699115044247801E-2</v>
      </c>
      <c r="H269" s="2">
        <v>2</v>
      </c>
      <c r="I269" s="2">
        <v>100</v>
      </c>
    </row>
    <row r="270" spans="1:9" x14ac:dyDescent="0.2">
      <c r="A270" s="2">
        <v>91</v>
      </c>
      <c r="B270" s="2" t="s">
        <v>191</v>
      </c>
      <c r="C270" s="2" t="s">
        <v>434</v>
      </c>
      <c r="D270" s="2">
        <v>276</v>
      </c>
      <c r="E270" s="2">
        <v>0.160092807424594</v>
      </c>
      <c r="F270" s="2">
        <v>274</v>
      </c>
      <c r="G270" s="2">
        <v>0.15819861431870699</v>
      </c>
      <c r="H270" s="2">
        <v>2</v>
      </c>
      <c r="I270" s="2">
        <v>0.72992700729927995</v>
      </c>
    </row>
    <row r="271" spans="1:9" x14ac:dyDescent="0.2">
      <c r="A271" s="2">
        <v>91</v>
      </c>
      <c r="B271" s="2" t="s">
        <v>191</v>
      </c>
      <c r="C271" s="2" t="s">
        <v>433</v>
      </c>
      <c r="D271" s="2">
        <v>38</v>
      </c>
      <c r="E271" s="2">
        <v>2.2041763341067298E-2</v>
      </c>
      <c r="F271" s="2">
        <v>36</v>
      </c>
      <c r="G271" s="2">
        <v>2.0785219399538101E-2</v>
      </c>
      <c r="H271" s="2">
        <v>2</v>
      </c>
      <c r="I271" s="2">
        <v>5.5555555555555598</v>
      </c>
    </row>
    <row r="272" spans="1:9" x14ac:dyDescent="0.2">
      <c r="A272" s="2">
        <v>93</v>
      </c>
      <c r="B272" s="2" t="s">
        <v>272</v>
      </c>
      <c r="C272" s="2" t="s">
        <v>439</v>
      </c>
      <c r="D272" s="2">
        <v>2822</v>
      </c>
      <c r="E272" s="2">
        <v>7.5978676430994596E-2</v>
      </c>
      <c r="F272" s="2">
        <v>2820</v>
      </c>
      <c r="G272" s="2">
        <v>7.6969266881380005E-2</v>
      </c>
      <c r="H272" s="2">
        <v>2</v>
      </c>
      <c r="I272" s="2">
        <v>7.0921985815597402E-2</v>
      </c>
    </row>
    <row r="273" spans="1:9" x14ac:dyDescent="0.2">
      <c r="A273" s="2">
        <v>94</v>
      </c>
      <c r="B273" s="2" t="s">
        <v>264</v>
      </c>
      <c r="C273" s="2" t="s">
        <v>437</v>
      </c>
      <c r="D273" s="2">
        <v>787</v>
      </c>
      <c r="E273" s="2">
        <v>0.13066578117217301</v>
      </c>
      <c r="F273" s="2">
        <v>785</v>
      </c>
      <c r="G273" s="2">
        <v>0.133617021276596</v>
      </c>
      <c r="H273" s="2">
        <v>2</v>
      </c>
      <c r="I273" s="2">
        <v>0.25477707006369399</v>
      </c>
    </row>
    <row r="274" spans="1:9" x14ac:dyDescent="0.2">
      <c r="A274" s="2">
        <v>98</v>
      </c>
      <c r="B274" s="2" t="s">
        <v>158</v>
      </c>
      <c r="C274" s="2" t="s">
        <v>440</v>
      </c>
      <c r="D274" s="2">
        <v>346</v>
      </c>
      <c r="E274" s="2">
        <v>2.9981110167582301E-3</v>
      </c>
      <c r="F274" s="2">
        <v>344</v>
      </c>
      <c r="G274" s="2">
        <v>3.03570483065356E-3</v>
      </c>
      <c r="H274" s="2">
        <v>2</v>
      </c>
      <c r="I274" s="2">
        <v>0.58139534883721</v>
      </c>
    </row>
    <row r="275" spans="1:9" x14ac:dyDescent="0.2">
      <c r="A275" s="2">
        <v>1</v>
      </c>
      <c r="B275" s="2" t="s">
        <v>187</v>
      </c>
      <c r="C275" s="2" t="s">
        <v>439</v>
      </c>
      <c r="D275" s="2">
        <v>65</v>
      </c>
      <c r="E275" s="2">
        <v>1.39694820545884E-2</v>
      </c>
      <c r="F275" s="2">
        <v>64</v>
      </c>
      <c r="G275" s="2">
        <v>1.37398024903392E-2</v>
      </c>
      <c r="H275" s="2">
        <v>1</v>
      </c>
      <c r="I275" s="2">
        <v>1.5625</v>
      </c>
    </row>
    <row r="276" spans="1:9" x14ac:dyDescent="0.2">
      <c r="A276" s="2">
        <v>100</v>
      </c>
      <c r="B276" s="2" t="s">
        <v>275</v>
      </c>
      <c r="C276" s="2" t="s">
        <v>435</v>
      </c>
      <c r="D276" s="2">
        <v>116</v>
      </c>
      <c r="E276" s="2">
        <v>0.120833333333333</v>
      </c>
      <c r="F276" s="2">
        <v>115</v>
      </c>
      <c r="G276" s="2">
        <v>0.12540894220283499</v>
      </c>
      <c r="H276" s="2">
        <v>1</v>
      </c>
      <c r="I276" s="2">
        <v>0.86956521739129899</v>
      </c>
    </row>
    <row r="277" spans="1:9" x14ac:dyDescent="0.2">
      <c r="A277" s="2">
        <v>101</v>
      </c>
      <c r="B277" s="2" t="s">
        <v>167</v>
      </c>
      <c r="C277" s="2" t="s">
        <v>438</v>
      </c>
      <c r="D277" s="2">
        <v>25</v>
      </c>
      <c r="E277" s="2">
        <v>8.2803391626920997E-4</v>
      </c>
      <c r="F277" s="2">
        <v>24</v>
      </c>
      <c r="G277" s="2">
        <v>8.0466706900020096E-4</v>
      </c>
      <c r="H277" s="2">
        <v>1</v>
      </c>
      <c r="I277" s="2">
        <v>4.1666666666666696</v>
      </c>
    </row>
    <row r="278" spans="1:9" x14ac:dyDescent="0.2">
      <c r="A278" s="2">
        <v>103</v>
      </c>
      <c r="B278" s="2" t="s">
        <v>202</v>
      </c>
      <c r="C278" s="2" t="s">
        <v>434</v>
      </c>
      <c r="D278" s="2">
        <v>119</v>
      </c>
      <c r="E278" s="2">
        <v>0.270454545454545</v>
      </c>
      <c r="F278" s="2">
        <v>118</v>
      </c>
      <c r="G278" s="2">
        <v>0.27764705882352902</v>
      </c>
      <c r="H278" s="2">
        <v>1</v>
      </c>
      <c r="I278" s="2">
        <v>0.84745762711864203</v>
      </c>
    </row>
    <row r="279" spans="1:9" x14ac:dyDescent="0.2">
      <c r="A279" s="2">
        <v>103</v>
      </c>
      <c r="B279" s="2" t="s">
        <v>202</v>
      </c>
      <c r="C279" s="2" t="s">
        <v>437</v>
      </c>
      <c r="D279" s="2">
        <v>39</v>
      </c>
      <c r="E279" s="2">
        <v>8.8636363636363596E-2</v>
      </c>
      <c r="F279" s="2">
        <v>38</v>
      </c>
      <c r="G279" s="2">
        <v>8.9411764705882399E-2</v>
      </c>
      <c r="H279" s="2">
        <v>1</v>
      </c>
      <c r="I279" s="2">
        <v>2.6315789473684301</v>
      </c>
    </row>
    <row r="280" spans="1:9" x14ac:dyDescent="0.2">
      <c r="A280" s="2">
        <v>103</v>
      </c>
      <c r="B280" s="2" t="s">
        <v>202</v>
      </c>
      <c r="C280" s="2" t="s">
        <v>432</v>
      </c>
      <c r="D280" s="2">
        <v>90</v>
      </c>
      <c r="E280" s="2">
        <v>0.204545454545455</v>
      </c>
      <c r="F280" s="2">
        <v>89</v>
      </c>
      <c r="G280" s="2">
        <v>0.20941176470588199</v>
      </c>
      <c r="H280" s="2">
        <v>1</v>
      </c>
      <c r="I280" s="2">
        <v>1.1235955056179801</v>
      </c>
    </row>
    <row r="281" spans="1:9" x14ac:dyDescent="0.2">
      <c r="A281" s="2">
        <v>105</v>
      </c>
      <c r="B281" s="2" t="s">
        <v>261</v>
      </c>
      <c r="C281" s="2" t="s">
        <v>439</v>
      </c>
      <c r="D281" s="2">
        <v>66</v>
      </c>
      <c r="E281" s="2">
        <v>3.4321372854914198E-2</v>
      </c>
      <c r="F281" s="2">
        <v>65</v>
      </c>
      <c r="G281" s="2">
        <v>3.3748701973000998E-2</v>
      </c>
      <c r="H281" s="2">
        <v>1</v>
      </c>
      <c r="I281" s="2">
        <v>1.5384615384615301</v>
      </c>
    </row>
    <row r="282" spans="1:9" x14ac:dyDescent="0.2">
      <c r="A282" s="2">
        <v>105</v>
      </c>
      <c r="B282" s="2" t="s">
        <v>261</v>
      </c>
      <c r="C282" s="2" t="s">
        <v>432</v>
      </c>
      <c r="D282" s="2">
        <v>23</v>
      </c>
      <c r="E282" s="2">
        <v>1.19604784191368E-2</v>
      </c>
      <c r="F282" s="2">
        <v>22</v>
      </c>
      <c r="G282" s="2">
        <v>1.14226375908619E-2</v>
      </c>
      <c r="H282" s="2">
        <v>1</v>
      </c>
      <c r="I282" s="2">
        <v>4.5454545454545396</v>
      </c>
    </row>
    <row r="283" spans="1:9" x14ac:dyDescent="0.2">
      <c r="A283" s="2">
        <v>112</v>
      </c>
      <c r="B283" s="2" t="s">
        <v>262</v>
      </c>
      <c r="C283" s="2" t="s">
        <v>436</v>
      </c>
      <c r="D283" s="2">
        <v>122</v>
      </c>
      <c r="E283" s="2">
        <v>0.31524547803617597</v>
      </c>
      <c r="F283" s="2">
        <v>121</v>
      </c>
      <c r="G283" s="2">
        <v>0.33611111111111103</v>
      </c>
      <c r="H283" s="2">
        <v>1</v>
      </c>
      <c r="I283" s="2">
        <v>0.82644628099173301</v>
      </c>
    </row>
    <row r="284" spans="1:9" x14ac:dyDescent="0.2">
      <c r="A284" s="2">
        <v>113</v>
      </c>
      <c r="B284" s="2" t="s">
        <v>276</v>
      </c>
      <c r="C284" s="2" t="s">
        <v>439</v>
      </c>
      <c r="D284" s="2">
        <v>136</v>
      </c>
      <c r="E284" s="2">
        <v>3.3983008495752101E-2</v>
      </c>
      <c r="F284" s="2">
        <v>135</v>
      </c>
      <c r="G284" s="2">
        <v>3.3623910336239099E-2</v>
      </c>
      <c r="H284" s="2">
        <v>1</v>
      </c>
      <c r="I284" s="2">
        <v>0.74074074074073104</v>
      </c>
    </row>
    <row r="285" spans="1:9" x14ac:dyDescent="0.2">
      <c r="A285" s="2">
        <v>113</v>
      </c>
      <c r="B285" s="2" t="s">
        <v>276</v>
      </c>
      <c r="C285" s="2" t="s">
        <v>432</v>
      </c>
      <c r="D285" s="2">
        <v>122</v>
      </c>
      <c r="E285" s="2">
        <v>3.04847576211894E-2</v>
      </c>
      <c r="F285" s="2">
        <v>121</v>
      </c>
      <c r="G285" s="2">
        <v>3.0136986301369899E-2</v>
      </c>
      <c r="H285" s="2">
        <v>1</v>
      </c>
      <c r="I285" s="2">
        <v>0.82644628099173301</v>
      </c>
    </row>
    <row r="286" spans="1:9" x14ac:dyDescent="0.2">
      <c r="A286" s="2">
        <v>114</v>
      </c>
      <c r="B286" s="2" t="s">
        <v>263</v>
      </c>
      <c r="C286" s="2" t="s">
        <v>439</v>
      </c>
      <c r="D286" s="2">
        <v>250</v>
      </c>
      <c r="E286" s="2">
        <v>0.234082397003745</v>
      </c>
      <c r="F286" s="2">
        <v>249</v>
      </c>
      <c r="G286" s="2">
        <v>0.236018957345972</v>
      </c>
      <c r="H286" s="2">
        <v>1</v>
      </c>
      <c r="I286" s="2">
        <v>0.40160642570281602</v>
      </c>
    </row>
    <row r="287" spans="1:9" x14ac:dyDescent="0.2">
      <c r="A287" s="2">
        <v>114</v>
      </c>
      <c r="B287" s="2" t="s">
        <v>263</v>
      </c>
      <c r="C287" s="2" t="s">
        <v>436</v>
      </c>
      <c r="D287" s="2">
        <v>12</v>
      </c>
      <c r="E287" s="2">
        <v>1.1235955056179799E-2</v>
      </c>
      <c r="F287" s="2">
        <v>11</v>
      </c>
      <c r="G287" s="2">
        <v>1.04265402843602E-2</v>
      </c>
      <c r="H287" s="2">
        <v>1</v>
      </c>
      <c r="I287" s="2">
        <v>9.0909090909090793</v>
      </c>
    </row>
    <row r="288" spans="1:9" x14ac:dyDescent="0.2">
      <c r="A288" s="2">
        <v>117</v>
      </c>
      <c r="B288" s="2" t="s">
        <v>223</v>
      </c>
      <c r="C288" s="2" t="s">
        <v>435</v>
      </c>
      <c r="D288" s="2">
        <v>34</v>
      </c>
      <c r="E288" s="2">
        <v>0.72340425531914898</v>
      </c>
      <c r="F288" s="2">
        <v>33</v>
      </c>
      <c r="G288" s="2">
        <v>0.71739130434782605</v>
      </c>
      <c r="H288" s="2">
        <v>1</v>
      </c>
      <c r="I288" s="2">
        <v>3.0303030303030298</v>
      </c>
    </row>
    <row r="289" spans="1:9" x14ac:dyDescent="0.2">
      <c r="A289" s="2">
        <v>118</v>
      </c>
      <c r="B289" s="2" t="s">
        <v>255</v>
      </c>
      <c r="C289" s="2" t="s">
        <v>434</v>
      </c>
      <c r="D289" s="2">
        <v>17</v>
      </c>
      <c r="E289" s="2">
        <v>2.5335320417287598E-2</v>
      </c>
      <c r="F289" s="2">
        <v>16</v>
      </c>
      <c r="G289" s="2">
        <v>2.39520958083832E-2</v>
      </c>
      <c r="H289" s="2">
        <v>1</v>
      </c>
      <c r="I289" s="2">
        <v>6.25</v>
      </c>
    </row>
    <row r="290" spans="1:9" x14ac:dyDescent="0.2">
      <c r="A290" s="2">
        <v>118</v>
      </c>
      <c r="B290" s="2" t="s">
        <v>255</v>
      </c>
      <c r="C290" s="2" t="s">
        <v>437</v>
      </c>
      <c r="D290" s="2">
        <v>252</v>
      </c>
      <c r="E290" s="2">
        <v>0.375558867362146</v>
      </c>
      <c r="F290" s="2">
        <v>251</v>
      </c>
      <c r="G290" s="2">
        <v>0.37574850299401202</v>
      </c>
      <c r="H290" s="2">
        <v>1</v>
      </c>
      <c r="I290" s="2">
        <v>0.39840637450199201</v>
      </c>
    </row>
    <row r="291" spans="1:9" x14ac:dyDescent="0.2">
      <c r="A291" s="2">
        <v>118</v>
      </c>
      <c r="B291" s="2" t="s">
        <v>255</v>
      </c>
      <c r="C291" s="2" t="s">
        <v>439</v>
      </c>
      <c r="D291" s="2">
        <v>52</v>
      </c>
      <c r="E291" s="2">
        <v>7.7496274217585703E-2</v>
      </c>
      <c r="F291" s="2">
        <v>51</v>
      </c>
      <c r="G291" s="2">
        <v>7.6347305389221604E-2</v>
      </c>
      <c r="H291" s="2">
        <v>1</v>
      </c>
      <c r="I291" s="2">
        <v>1.9607843137254799</v>
      </c>
    </row>
    <row r="292" spans="1:9" x14ac:dyDescent="0.2">
      <c r="A292" s="2">
        <v>119</v>
      </c>
      <c r="B292" s="2" t="s">
        <v>277</v>
      </c>
      <c r="C292" s="2" t="s">
        <v>439</v>
      </c>
      <c r="D292" s="2">
        <v>50</v>
      </c>
      <c r="E292" s="2">
        <v>1.7519271198318101E-2</v>
      </c>
      <c r="F292" s="2">
        <v>49</v>
      </c>
      <c r="G292" s="2">
        <v>2.0214521452145199E-2</v>
      </c>
      <c r="H292" s="2">
        <v>1</v>
      </c>
      <c r="I292" s="2">
        <v>2.0408163265306101</v>
      </c>
    </row>
    <row r="293" spans="1:9" x14ac:dyDescent="0.2">
      <c r="A293" s="2">
        <v>122</v>
      </c>
      <c r="B293" s="2" t="s">
        <v>203</v>
      </c>
      <c r="C293" s="2" t="s">
        <v>439</v>
      </c>
      <c r="D293" s="2">
        <v>15</v>
      </c>
      <c r="E293" s="2">
        <v>0.33333333333333298</v>
      </c>
      <c r="F293" s="2">
        <v>14</v>
      </c>
      <c r="G293" s="2">
        <v>0.31818181818181801</v>
      </c>
      <c r="H293" s="2">
        <v>1</v>
      </c>
      <c r="I293" s="2">
        <v>7.1428571428571397</v>
      </c>
    </row>
    <row r="294" spans="1:9" x14ac:dyDescent="0.2">
      <c r="A294" s="2">
        <v>125</v>
      </c>
      <c r="B294" s="2" t="s">
        <v>206</v>
      </c>
      <c r="C294" s="2" t="s">
        <v>439</v>
      </c>
      <c r="D294" s="2">
        <v>54</v>
      </c>
      <c r="E294" s="2">
        <v>8.1570996978852006E-2</v>
      </c>
      <c r="F294" s="2">
        <v>53</v>
      </c>
      <c r="G294" s="2">
        <v>7.99396681749623E-2</v>
      </c>
      <c r="H294" s="2">
        <v>1</v>
      </c>
      <c r="I294" s="2">
        <v>1.88679245283019</v>
      </c>
    </row>
    <row r="295" spans="1:9" x14ac:dyDescent="0.2">
      <c r="A295" s="2">
        <v>125</v>
      </c>
      <c r="B295" s="2" t="s">
        <v>206</v>
      </c>
      <c r="C295" s="2" t="s">
        <v>432</v>
      </c>
      <c r="D295" s="2">
        <v>210</v>
      </c>
      <c r="E295" s="2">
        <v>0.31722054380664699</v>
      </c>
      <c r="F295" s="2">
        <v>209</v>
      </c>
      <c r="G295" s="2">
        <v>0.315233785822021</v>
      </c>
      <c r="H295" s="2">
        <v>1</v>
      </c>
      <c r="I295" s="2">
        <v>0.478468899521522</v>
      </c>
    </row>
    <row r="296" spans="1:9" x14ac:dyDescent="0.2">
      <c r="A296" s="2">
        <v>14</v>
      </c>
      <c r="B296" s="2" t="s">
        <v>266</v>
      </c>
      <c r="C296" s="2" t="s">
        <v>437</v>
      </c>
      <c r="D296" s="2">
        <v>20</v>
      </c>
      <c r="E296" s="2">
        <v>3.5211267605633798E-2</v>
      </c>
      <c r="F296" s="2">
        <v>19</v>
      </c>
      <c r="G296" s="2">
        <v>3.2423208191126297E-2</v>
      </c>
      <c r="H296" s="2">
        <v>1</v>
      </c>
      <c r="I296" s="2">
        <v>5.2631578947368398</v>
      </c>
    </row>
    <row r="297" spans="1:9" x14ac:dyDescent="0.2">
      <c r="A297" s="2">
        <v>15</v>
      </c>
      <c r="B297" s="2" t="s">
        <v>268</v>
      </c>
      <c r="C297" s="2" t="s">
        <v>438</v>
      </c>
      <c r="D297" s="2">
        <v>22</v>
      </c>
      <c r="E297" s="2">
        <v>1.98609731876862E-3</v>
      </c>
      <c r="F297" s="2">
        <v>21</v>
      </c>
      <c r="G297" s="2">
        <v>1.86832740213523E-3</v>
      </c>
      <c r="H297" s="2">
        <v>1</v>
      </c>
      <c r="I297" s="2">
        <v>4.7619047619047699</v>
      </c>
    </row>
    <row r="298" spans="1:9" x14ac:dyDescent="0.2">
      <c r="A298" s="2">
        <v>16</v>
      </c>
      <c r="B298" s="2" t="s">
        <v>274</v>
      </c>
      <c r="C298" s="2" t="s">
        <v>432</v>
      </c>
      <c r="D298" s="2">
        <v>43</v>
      </c>
      <c r="E298" s="2">
        <v>1.3556116015132401E-2</v>
      </c>
      <c r="F298" s="2">
        <v>42</v>
      </c>
      <c r="G298" s="2">
        <v>1.3614262560778001E-2</v>
      </c>
      <c r="H298" s="2">
        <v>1</v>
      </c>
      <c r="I298" s="2">
        <v>2.3809523809523698</v>
      </c>
    </row>
    <row r="299" spans="1:9" x14ac:dyDescent="0.2">
      <c r="A299" s="2">
        <v>16</v>
      </c>
      <c r="B299" s="2" t="s">
        <v>274</v>
      </c>
      <c r="C299" s="2" t="s">
        <v>436</v>
      </c>
      <c r="D299" s="2">
        <v>31</v>
      </c>
      <c r="E299" s="2">
        <v>9.7730138713745304E-3</v>
      </c>
      <c r="F299" s="2">
        <v>30</v>
      </c>
      <c r="G299" s="2">
        <v>9.7244732576985404E-3</v>
      </c>
      <c r="H299" s="2">
        <v>1</v>
      </c>
      <c r="I299" s="2">
        <v>3.3333333333333401</v>
      </c>
    </row>
    <row r="300" spans="1:9" x14ac:dyDescent="0.2">
      <c r="A300" s="2">
        <v>17</v>
      </c>
      <c r="B300" s="2" t="s">
        <v>217</v>
      </c>
      <c r="C300" s="2" t="s">
        <v>435</v>
      </c>
      <c r="D300" s="2">
        <v>65</v>
      </c>
      <c r="E300" s="2">
        <v>0.19578313253012</v>
      </c>
      <c r="F300" s="2">
        <v>64</v>
      </c>
      <c r="G300" s="2">
        <v>0.18991097922848699</v>
      </c>
      <c r="H300" s="2">
        <v>1</v>
      </c>
      <c r="I300" s="2">
        <v>1.5625</v>
      </c>
    </row>
    <row r="301" spans="1:9" x14ac:dyDescent="0.2">
      <c r="A301" s="2">
        <v>18</v>
      </c>
      <c r="B301" s="2" t="s">
        <v>278</v>
      </c>
      <c r="C301" s="2" t="s">
        <v>436</v>
      </c>
      <c r="D301" s="2">
        <v>287</v>
      </c>
      <c r="E301" s="2">
        <v>5.6054687499999999E-2</v>
      </c>
      <c r="F301" s="2">
        <v>286</v>
      </c>
      <c r="G301" s="2">
        <v>5.7097224995009001E-2</v>
      </c>
      <c r="H301" s="2">
        <v>1</v>
      </c>
      <c r="I301" s="2">
        <v>0.34965034965035402</v>
      </c>
    </row>
    <row r="302" spans="1:9" x14ac:dyDescent="0.2">
      <c r="A302" s="2">
        <v>2</v>
      </c>
      <c r="B302" s="2" t="s">
        <v>256</v>
      </c>
      <c r="C302" s="2" t="s">
        <v>437</v>
      </c>
      <c r="D302" s="2">
        <v>901</v>
      </c>
      <c r="E302" s="2">
        <v>0.13608216281528501</v>
      </c>
      <c r="F302" s="2">
        <v>900</v>
      </c>
      <c r="G302" s="2">
        <v>0.138568129330254</v>
      </c>
      <c r="H302" s="2">
        <v>1</v>
      </c>
      <c r="I302" s="2">
        <v>0.111111111111106</v>
      </c>
    </row>
    <row r="303" spans="1:9" x14ac:dyDescent="0.2">
      <c r="A303" s="2">
        <v>2</v>
      </c>
      <c r="B303" s="2" t="s">
        <v>256</v>
      </c>
      <c r="C303" s="2" t="s">
        <v>432</v>
      </c>
      <c r="D303" s="2">
        <v>129</v>
      </c>
      <c r="E303" s="2">
        <v>1.94834617127322E-2</v>
      </c>
      <c r="F303" s="2">
        <v>128</v>
      </c>
      <c r="G303" s="2">
        <v>1.9707467282524999E-2</v>
      </c>
      <c r="H303" s="2">
        <v>1</v>
      </c>
      <c r="I303" s="2">
        <v>0.78125</v>
      </c>
    </row>
    <row r="304" spans="1:9" x14ac:dyDescent="0.2">
      <c r="A304" s="2">
        <v>21</v>
      </c>
      <c r="B304" s="2" t="s">
        <v>200</v>
      </c>
      <c r="C304" s="2" t="s">
        <v>432</v>
      </c>
      <c r="D304" s="2">
        <v>16</v>
      </c>
      <c r="E304" s="2">
        <v>4.6852122986822797E-3</v>
      </c>
      <c r="F304" s="2">
        <v>15</v>
      </c>
      <c r="G304" s="2">
        <v>4.4078754040552497E-3</v>
      </c>
      <c r="H304" s="2">
        <v>1</v>
      </c>
      <c r="I304" s="2">
        <v>6.6666666666666696</v>
      </c>
    </row>
    <row r="305" spans="1:9" x14ac:dyDescent="0.2">
      <c r="A305" s="2">
        <v>22</v>
      </c>
      <c r="B305" s="2" t="s">
        <v>183</v>
      </c>
      <c r="C305" s="2" t="s">
        <v>434</v>
      </c>
      <c r="D305" s="2">
        <v>177</v>
      </c>
      <c r="E305" s="2">
        <v>8.06378132118451E-2</v>
      </c>
      <c r="F305" s="2">
        <v>176</v>
      </c>
      <c r="G305" s="2">
        <v>8.10686319668356E-2</v>
      </c>
      <c r="H305" s="2">
        <v>1</v>
      </c>
      <c r="I305" s="2">
        <v>0.56818181818181202</v>
      </c>
    </row>
    <row r="306" spans="1:9" x14ac:dyDescent="0.2">
      <c r="A306" s="2">
        <v>22</v>
      </c>
      <c r="B306" s="2" t="s">
        <v>183</v>
      </c>
      <c r="C306" s="2" t="s">
        <v>440</v>
      </c>
      <c r="D306" s="2">
        <v>25</v>
      </c>
      <c r="E306" s="2">
        <v>1.13895216400911E-2</v>
      </c>
      <c r="F306" s="2">
        <v>24</v>
      </c>
      <c r="G306" s="2">
        <v>1.1054813450023E-2</v>
      </c>
      <c r="H306" s="2">
        <v>1</v>
      </c>
      <c r="I306" s="2">
        <v>4.1666666666666696</v>
      </c>
    </row>
    <row r="307" spans="1:9" x14ac:dyDescent="0.2">
      <c r="A307" s="2">
        <v>25</v>
      </c>
      <c r="B307" s="2" t="s">
        <v>241</v>
      </c>
      <c r="C307" s="2" t="s">
        <v>435</v>
      </c>
      <c r="D307" s="2">
        <v>48</v>
      </c>
      <c r="E307" s="2">
        <v>7.8175895765472306E-2</v>
      </c>
      <c r="F307" s="2">
        <v>47</v>
      </c>
      <c r="G307" s="2">
        <v>7.7302631578947401E-2</v>
      </c>
      <c r="H307" s="2">
        <v>1</v>
      </c>
      <c r="I307" s="2">
        <v>2.1276595744680802</v>
      </c>
    </row>
    <row r="308" spans="1:9" x14ac:dyDescent="0.2">
      <c r="A308" s="2">
        <v>25</v>
      </c>
      <c r="B308" s="2" t="s">
        <v>241</v>
      </c>
      <c r="C308" s="2" t="s">
        <v>432</v>
      </c>
      <c r="D308" s="2">
        <v>47</v>
      </c>
      <c r="E308" s="2">
        <v>7.6547231270358299E-2</v>
      </c>
      <c r="F308" s="2">
        <v>46</v>
      </c>
      <c r="G308" s="2">
        <v>7.5657894736842105E-2</v>
      </c>
      <c r="H308" s="2">
        <v>1</v>
      </c>
      <c r="I308" s="2">
        <v>2.1739130434782701</v>
      </c>
    </row>
    <row r="309" spans="1:9" x14ac:dyDescent="0.2">
      <c r="A309" s="2">
        <v>26</v>
      </c>
      <c r="B309" s="2" t="s">
        <v>247</v>
      </c>
      <c r="C309" s="2" t="s">
        <v>437</v>
      </c>
      <c r="D309" s="2">
        <v>21</v>
      </c>
      <c r="E309" s="2">
        <v>0.16535433070866101</v>
      </c>
      <c r="F309" s="2">
        <v>20</v>
      </c>
      <c r="G309" s="2">
        <v>0.16</v>
      </c>
      <c r="H309" s="2">
        <v>1</v>
      </c>
      <c r="I309" s="2">
        <v>5</v>
      </c>
    </row>
    <row r="310" spans="1:9" x14ac:dyDescent="0.2">
      <c r="A310" s="2">
        <v>28</v>
      </c>
      <c r="B310" s="2" t="s">
        <v>242</v>
      </c>
      <c r="C310" s="2" t="s">
        <v>433</v>
      </c>
      <c r="D310" s="2">
        <v>7</v>
      </c>
      <c r="E310" s="2">
        <v>0.112903225806452</v>
      </c>
      <c r="F310" s="2">
        <v>6</v>
      </c>
      <c r="G310" s="2">
        <v>0.107142857142857</v>
      </c>
      <c r="H310" s="2">
        <v>1</v>
      </c>
      <c r="I310" s="2">
        <v>16.6666666666667</v>
      </c>
    </row>
    <row r="311" spans="1:9" x14ac:dyDescent="0.2">
      <c r="A311" s="2">
        <v>3</v>
      </c>
      <c r="B311" s="2" t="s">
        <v>170</v>
      </c>
      <c r="C311" s="2" t="s">
        <v>436</v>
      </c>
      <c r="D311" s="2">
        <v>13</v>
      </c>
      <c r="E311" s="2">
        <v>7.6067875950848402E-3</v>
      </c>
      <c r="F311" s="2">
        <v>12</v>
      </c>
      <c r="G311" s="2">
        <v>8.6330935251798593E-3</v>
      </c>
      <c r="H311" s="2">
        <v>1</v>
      </c>
      <c r="I311" s="2">
        <v>8.3333333333333304</v>
      </c>
    </row>
    <row r="312" spans="1:9" x14ac:dyDescent="0.2">
      <c r="A312" s="2">
        <v>31</v>
      </c>
      <c r="B312" s="2" t="s">
        <v>243</v>
      </c>
      <c r="C312" s="2" t="s">
        <v>433</v>
      </c>
      <c r="D312" s="2">
        <v>1</v>
      </c>
      <c r="E312" s="2">
        <v>0.5</v>
      </c>
      <c r="F312" s="2">
        <v>0</v>
      </c>
      <c r="G312" s="2">
        <v>0</v>
      </c>
      <c r="H312" s="2">
        <v>1</v>
      </c>
      <c r="I312" s="2" t="e">
        <v>#NUM!</v>
      </c>
    </row>
    <row r="313" spans="1:9" x14ac:dyDescent="0.2">
      <c r="A313" s="2">
        <v>32</v>
      </c>
      <c r="B313" s="2" t="s">
        <v>198</v>
      </c>
      <c r="C313" s="2" t="s">
        <v>434</v>
      </c>
      <c r="D313" s="2">
        <v>13</v>
      </c>
      <c r="E313" s="2">
        <v>8.1250000000000003E-2</v>
      </c>
      <c r="F313" s="2">
        <v>12</v>
      </c>
      <c r="G313" s="2">
        <v>8.1632653061224497E-2</v>
      </c>
      <c r="H313" s="2">
        <v>1</v>
      </c>
      <c r="I313" s="2">
        <v>8.3333333333333304</v>
      </c>
    </row>
    <row r="314" spans="1:9" x14ac:dyDescent="0.2">
      <c r="A314" s="2">
        <v>32</v>
      </c>
      <c r="B314" s="2" t="s">
        <v>198</v>
      </c>
      <c r="C314" s="2" t="s">
        <v>437</v>
      </c>
      <c r="D314" s="2">
        <v>32</v>
      </c>
      <c r="E314" s="2">
        <v>0.2</v>
      </c>
      <c r="F314" s="2">
        <v>31</v>
      </c>
      <c r="G314" s="2">
        <v>0.210884353741497</v>
      </c>
      <c r="H314" s="2">
        <v>1</v>
      </c>
      <c r="I314" s="2">
        <v>3.2258064516128999</v>
      </c>
    </row>
    <row r="315" spans="1:9" x14ac:dyDescent="0.2">
      <c r="A315" s="2">
        <v>33</v>
      </c>
      <c r="B315" s="2" t="s">
        <v>204</v>
      </c>
      <c r="C315" s="2" t="s">
        <v>434</v>
      </c>
      <c r="D315" s="2">
        <v>120</v>
      </c>
      <c r="E315" s="2">
        <v>0.16506189821182901</v>
      </c>
      <c r="F315" s="2">
        <v>119</v>
      </c>
      <c r="G315" s="2">
        <v>0.16550764951321301</v>
      </c>
      <c r="H315" s="2">
        <v>1</v>
      </c>
      <c r="I315" s="2">
        <v>0.84033613445377897</v>
      </c>
    </row>
    <row r="316" spans="1:9" x14ac:dyDescent="0.2">
      <c r="A316" s="2">
        <v>33</v>
      </c>
      <c r="B316" s="2" t="s">
        <v>204</v>
      </c>
      <c r="C316" s="2" t="s">
        <v>433</v>
      </c>
      <c r="D316" s="2">
        <v>24</v>
      </c>
      <c r="E316" s="2">
        <v>3.3012379642365898E-2</v>
      </c>
      <c r="F316" s="2">
        <v>23</v>
      </c>
      <c r="G316" s="2">
        <v>3.1988873435326803E-2</v>
      </c>
      <c r="H316" s="2">
        <v>1</v>
      </c>
      <c r="I316" s="2">
        <v>4.3478260869565197</v>
      </c>
    </row>
    <row r="317" spans="1:9" x14ac:dyDescent="0.2">
      <c r="A317" s="2">
        <v>35</v>
      </c>
      <c r="B317" s="2" t="s">
        <v>182</v>
      </c>
      <c r="C317" s="2" t="s">
        <v>433</v>
      </c>
      <c r="D317" s="2">
        <v>184</v>
      </c>
      <c r="E317" s="2">
        <v>5.6895485466914003E-2</v>
      </c>
      <c r="F317" s="2">
        <v>183</v>
      </c>
      <c r="G317" s="2">
        <v>5.6902985074626898E-2</v>
      </c>
      <c r="H317" s="2">
        <v>1</v>
      </c>
      <c r="I317" s="2">
        <v>0.54644808743169504</v>
      </c>
    </row>
    <row r="318" spans="1:9" x14ac:dyDescent="0.2">
      <c r="A318" s="2">
        <v>40</v>
      </c>
      <c r="B318" s="2" t="s">
        <v>218</v>
      </c>
      <c r="C318" s="2" t="s">
        <v>433</v>
      </c>
      <c r="D318" s="2">
        <v>55</v>
      </c>
      <c r="E318" s="2">
        <v>0.26829268292682901</v>
      </c>
      <c r="F318" s="2">
        <v>54</v>
      </c>
      <c r="G318" s="2">
        <v>0.266009852216749</v>
      </c>
      <c r="H318" s="2">
        <v>1</v>
      </c>
      <c r="I318" s="2">
        <v>1.8518518518518601</v>
      </c>
    </row>
    <row r="319" spans="1:9" x14ac:dyDescent="0.2">
      <c r="A319" s="2">
        <v>40</v>
      </c>
      <c r="B319" s="2" t="s">
        <v>218</v>
      </c>
      <c r="C319" s="2" t="s">
        <v>436</v>
      </c>
      <c r="D319" s="2">
        <v>55</v>
      </c>
      <c r="E319" s="2">
        <v>0.26829268292682901</v>
      </c>
      <c r="F319" s="2">
        <v>54</v>
      </c>
      <c r="G319" s="2">
        <v>0.266009852216749</v>
      </c>
      <c r="H319" s="2">
        <v>1</v>
      </c>
      <c r="I319" s="2">
        <v>1.8518518518518601</v>
      </c>
    </row>
    <row r="320" spans="1:9" x14ac:dyDescent="0.2">
      <c r="A320" s="2">
        <v>41</v>
      </c>
      <c r="B320" s="2" t="s">
        <v>219</v>
      </c>
      <c r="C320" s="2" t="s">
        <v>433</v>
      </c>
      <c r="D320" s="2">
        <v>18</v>
      </c>
      <c r="E320" s="2">
        <v>0.15517241379310301</v>
      </c>
      <c r="F320" s="2">
        <v>17</v>
      </c>
      <c r="G320" s="2">
        <v>0.14655172413793099</v>
      </c>
      <c r="H320" s="2">
        <v>1</v>
      </c>
      <c r="I320" s="2">
        <v>5.8823529411764701</v>
      </c>
    </row>
    <row r="321" spans="1:9" x14ac:dyDescent="0.2">
      <c r="A321" s="2">
        <v>44</v>
      </c>
      <c r="B321" s="2" t="s">
        <v>259</v>
      </c>
      <c r="C321" s="2" t="s">
        <v>440</v>
      </c>
      <c r="D321" s="2">
        <v>8</v>
      </c>
      <c r="E321" s="2">
        <v>2.2611644997173499E-3</v>
      </c>
      <c r="F321" s="2">
        <v>7</v>
      </c>
      <c r="G321" s="2">
        <v>2.0068807339449499E-3</v>
      </c>
      <c r="H321" s="2">
        <v>1</v>
      </c>
      <c r="I321" s="2">
        <v>14.285714285714301</v>
      </c>
    </row>
    <row r="322" spans="1:9" x14ac:dyDescent="0.2">
      <c r="A322" s="2">
        <v>45</v>
      </c>
      <c r="B322" s="2" t="s">
        <v>213</v>
      </c>
      <c r="C322" s="2" t="s">
        <v>432</v>
      </c>
      <c r="D322" s="2">
        <v>199</v>
      </c>
      <c r="E322" s="2">
        <v>0.37406015037593998</v>
      </c>
      <c r="F322" s="2">
        <v>198</v>
      </c>
      <c r="G322" s="2">
        <v>0.36871508379888301</v>
      </c>
      <c r="H322" s="2">
        <v>1</v>
      </c>
      <c r="I322" s="2">
        <v>0.50505050505049698</v>
      </c>
    </row>
    <row r="323" spans="1:9" x14ac:dyDescent="0.2">
      <c r="A323" s="2">
        <v>5</v>
      </c>
      <c r="B323" s="2" t="s">
        <v>189</v>
      </c>
      <c r="C323" s="2" t="s">
        <v>439</v>
      </c>
      <c r="D323" s="2">
        <v>17</v>
      </c>
      <c r="E323" s="2">
        <v>9.7982708933717598E-3</v>
      </c>
      <c r="F323" s="2">
        <v>16</v>
      </c>
      <c r="G323" s="2">
        <v>9.2699884125144807E-3</v>
      </c>
      <c r="H323" s="2">
        <v>1</v>
      </c>
      <c r="I323" s="2">
        <v>6.25</v>
      </c>
    </row>
    <row r="324" spans="1:9" x14ac:dyDescent="0.2">
      <c r="A324" s="2">
        <v>5</v>
      </c>
      <c r="B324" s="2" t="s">
        <v>189</v>
      </c>
      <c r="C324" s="2" t="s">
        <v>436</v>
      </c>
      <c r="D324" s="2">
        <v>56</v>
      </c>
      <c r="E324" s="2">
        <v>3.2276657060518701E-2</v>
      </c>
      <c r="F324" s="2">
        <v>55</v>
      </c>
      <c r="G324" s="2">
        <v>3.1865585168018497E-2</v>
      </c>
      <c r="H324" s="2">
        <v>1</v>
      </c>
      <c r="I324" s="2">
        <v>1.8181818181818099</v>
      </c>
    </row>
    <row r="325" spans="1:9" x14ac:dyDescent="0.2">
      <c r="A325" s="2">
        <v>50</v>
      </c>
      <c r="B325" s="2" t="s">
        <v>165</v>
      </c>
      <c r="C325" s="2" t="s">
        <v>435</v>
      </c>
      <c r="D325" s="2">
        <v>88</v>
      </c>
      <c r="E325" s="2">
        <v>1.0837438423645301E-2</v>
      </c>
      <c r="F325" s="2">
        <v>87</v>
      </c>
      <c r="G325" s="2">
        <v>1.07659943076352E-2</v>
      </c>
      <c r="H325" s="2">
        <v>1</v>
      </c>
      <c r="I325" s="2">
        <v>1.14942528735633</v>
      </c>
    </row>
    <row r="326" spans="1:9" x14ac:dyDescent="0.2">
      <c r="A326" s="2">
        <v>50</v>
      </c>
      <c r="B326" s="2" t="s">
        <v>165</v>
      </c>
      <c r="C326" s="2" t="s">
        <v>432</v>
      </c>
      <c r="D326" s="2">
        <v>128</v>
      </c>
      <c r="E326" s="2">
        <v>1.5763546798029601E-2</v>
      </c>
      <c r="F326" s="2">
        <v>127</v>
      </c>
      <c r="G326" s="2">
        <v>1.5715876747927199E-2</v>
      </c>
      <c r="H326" s="2">
        <v>1</v>
      </c>
      <c r="I326" s="2">
        <v>0.78740157480314799</v>
      </c>
    </row>
    <row r="327" spans="1:9" x14ac:dyDescent="0.2">
      <c r="A327" s="2">
        <v>51</v>
      </c>
      <c r="B327" s="2" t="s">
        <v>179</v>
      </c>
      <c r="C327" s="2" t="s">
        <v>432</v>
      </c>
      <c r="D327" s="2">
        <v>59</v>
      </c>
      <c r="E327" s="2">
        <v>4.80456026058632E-2</v>
      </c>
      <c r="F327" s="2">
        <v>58</v>
      </c>
      <c r="G327" s="2">
        <v>4.8903878583473899E-2</v>
      </c>
      <c r="H327" s="2">
        <v>1</v>
      </c>
      <c r="I327" s="2">
        <v>1.72413793103448</v>
      </c>
    </row>
    <row r="328" spans="1:9" x14ac:dyDescent="0.2">
      <c r="A328" s="2">
        <v>52</v>
      </c>
      <c r="B328" s="2" t="s">
        <v>205</v>
      </c>
      <c r="C328" s="2" t="s">
        <v>434</v>
      </c>
      <c r="D328" s="2">
        <v>9</v>
      </c>
      <c r="E328" s="2">
        <v>0.107142857142857</v>
      </c>
      <c r="F328" s="2">
        <v>8</v>
      </c>
      <c r="G328" s="2">
        <v>9.3023255813953501E-2</v>
      </c>
      <c r="H328" s="2">
        <v>1</v>
      </c>
      <c r="I328" s="2">
        <v>12.5</v>
      </c>
    </row>
    <row r="329" spans="1:9" x14ac:dyDescent="0.2">
      <c r="A329" s="2">
        <v>52</v>
      </c>
      <c r="B329" s="2" t="s">
        <v>205</v>
      </c>
      <c r="C329" s="2" t="s">
        <v>437</v>
      </c>
      <c r="D329" s="2">
        <v>32</v>
      </c>
      <c r="E329" s="2">
        <v>0.38095238095238099</v>
      </c>
      <c r="F329" s="2">
        <v>31</v>
      </c>
      <c r="G329" s="2">
        <v>0.36046511627907002</v>
      </c>
      <c r="H329" s="2">
        <v>1</v>
      </c>
      <c r="I329" s="2">
        <v>3.2258064516128999</v>
      </c>
    </row>
    <row r="330" spans="1:9" x14ac:dyDescent="0.2">
      <c r="A330" s="2">
        <v>54</v>
      </c>
      <c r="B330" s="2" t="s">
        <v>214</v>
      </c>
      <c r="C330" s="2" t="s">
        <v>437</v>
      </c>
      <c r="D330" s="2">
        <v>35</v>
      </c>
      <c r="E330" s="2">
        <v>0.214723926380368</v>
      </c>
      <c r="F330" s="2">
        <v>34</v>
      </c>
      <c r="G330" s="2">
        <v>0.209876543209877</v>
      </c>
      <c r="H330" s="2">
        <v>1</v>
      </c>
      <c r="I330" s="2">
        <v>2.94117647058822</v>
      </c>
    </row>
    <row r="331" spans="1:9" x14ac:dyDescent="0.2">
      <c r="A331" s="2">
        <v>54</v>
      </c>
      <c r="B331" s="2" t="s">
        <v>214</v>
      </c>
      <c r="C331" s="2" t="s">
        <v>433</v>
      </c>
      <c r="D331" s="2">
        <v>7</v>
      </c>
      <c r="E331" s="2">
        <v>4.2944785276073601E-2</v>
      </c>
      <c r="F331" s="2">
        <v>6</v>
      </c>
      <c r="G331" s="2">
        <v>3.7037037037037E-2</v>
      </c>
      <c r="H331" s="2">
        <v>1</v>
      </c>
      <c r="I331" s="2">
        <v>16.6666666666667</v>
      </c>
    </row>
    <row r="332" spans="1:9" x14ac:dyDescent="0.2">
      <c r="A332" s="2">
        <v>57</v>
      </c>
      <c r="B332" s="2" t="s">
        <v>227</v>
      </c>
      <c r="C332" s="2" t="s">
        <v>435</v>
      </c>
      <c r="D332" s="2">
        <v>9</v>
      </c>
      <c r="E332" s="2">
        <v>9.375E-2</v>
      </c>
      <c r="F332" s="2">
        <v>8</v>
      </c>
      <c r="G332" s="2">
        <v>8.6021505376344107E-2</v>
      </c>
      <c r="H332" s="2">
        <v>1</v>
      </c>
      <c r="I332" s="2">
        <v>12.5</v>
      </c>
    </row>
    <row r="333" spans="1:9" x14ac:dyDescent="0.2">
      <c r="A333" s="2">
        <v>58</v>
      </c>
      <c r="B333" s="2" t="s">
        <v>245</v>
      </c>
      <c r="C333" s="2" t="s">
        <v>434</v>
      </c>
      <c r="D333" s="2">
        <v>60</v>
      </c>
      <c r="E333" s="2">
        <v>0.10507880910683</v>
      </c>
      <c r="F333" s="2">
        <v>59</v>
      </c>
      <c r="G333" s="2">
        <v>0.103690685413005</v>
      </c>
      <c r="H333" s="2">
        <v>1</v>
      </c>
      <c r="I333" s="2">
        <v>1.6949152542372801</v>
      </c>
    </row>
    <row r="334" spans="1:9" x14ac:dyDescent="0.2">
      <c r="A334" s="2">
        <v>58</v>
      </c>
      <c r="B334" s="2" t="s">
        <v>245</v>
      </c>
      <c r="C334" s="2" t="s">
        <v>432</v>
      </c>
      <c r="D334" s="2">
        <v>125</v>
      </c>
      <c r="E334" s="2">
        <v>0.21891418563922899</v>
      </c>
      <c r="F334" s="2">
        <v>124</v>
      </c>
      <c r="G334" s="2">
        <v>0.21792618629173999</v>
      </c>
      <c r="H334" s="2">
        <v>1</v>
      </c>
      <c r="I334" s="2">
        <v>0.80645161290322498</v>
      </c>
    </row>
    <row r="335" spans="1:9" x14ac:dyDescent="0.2">
      <c r="A335" s="2">
        <v>59</v>
      </c>
      <c r="B335" s="2" t="s">
        <v>253</v>
      </c>
      <c r="C335" s="2" t="s">
        <v>432</v>
      </c>
      <c r="D335" s="2">
        <v>20</v>
      </c>
      <c r="E335" s="2">
        <v>2.2471910112359501E-2</v>
      </c>
      <c r="F335" s="2">
        <v>19</v>
      </c>
      <c r="G335" s="2">
        <v>2.12290502793296E-2</v>
      </c>
      <c r="H335" s="2">
        <v>1</v>
      </c>
      <c r="I335" s="2">
        <v>5.2631578947368398</v>
      </c>
    </row>
    <row r="336" spans="1:9" x14ac:dyDescent="0.2">
      <c r="A336" s="2">
        <v>6</v>
      </c>
      <c r="B336" s="2" t="s">
        <v>185</v>
      </c>
      <c r="C336" s="2" t="s">
        <v>432</v>
      </c>
      <c r="D336" s="2">
        <v>186</v>
      </c>
      <c r="E336" s="2">
        <v>2.7236784302240399E-2</v>
      </c>
      <c r="F336" s="2">
        <v>185</v>
      </c>
      <c r="G336" s="2">
        <v>2.78740394756667E-2</v>
      </c>
      <c r="H336" s="2">
        <v>1</v>
      </c>
      <c r="I336" s="2">
        <v>0.54054054054053502</v>
      </c>
    </row>
    <row r="337" spans="1:9" x14ac:dyDescent="0.2">
      <c r="A337" s="2">
        <v>61</v>
      </c>
      <c r="B337" s="2" t="s">
        <v>229</v>
      </c>
      <c r="C337" s="2" t="s">
        <v>437</v>
      </c>
      <c r="D337" s="2">
        <v>9</v>
      </c>
      <c r="E337" s="2">
        <v>4.8128342245989303E-2</v>
      </c>
      <c r="F337" s="2">
        <v>8</v>
      </c>
      <c r="G337" s="2">
        <v>4.3478260869565202E-2</v>
      </c>
      <c r="H337" s="2">
        <v>1</v>
      </c>
      <c r="I337" s="2">
        <v>12.5</v>
      </c>
    </row>
    <row r="338" spans="1:9" x14ac:dyDescent="0.2">
      <c r="A338" s="2">
        <v>61</v>
      </c>
      <c r="B338" s="2" t="s">
        <v>229</v>
      </c>
      <c r="C338" s="2" t="s">
        <v>439</v>
      </c>
      <c r="D338" s="2">
        <v>1</v>
      </c>
      <c r="E338" s="2">
        <v>5.3475935828877002E-3</v>
      </c>
      <c r="F338" s="2">
        <v>0</v>
      </c>
      <c r="G338" s="2">
        <v>0</v>
      </c>
      <c r="H338" s="2">
        <v>1</v>
      </c>
      <c r="I338" s="2" t="e">
        <v>#NUM!</v>
      </c>
    </row>
    <row r="339" spans="1:9" x14ac:dyDescent="0.2">
      <c r="A339" s="2">
        <v>61</v>
      </c>
      <c r="B339" s="2" t="s">
        <v>229</v>
      </c>
      <c r="C339" s="2" t="s">
        <v>432</v>
      </c>
      <c r="D339" s="2">
        <v>167</v>
      </c>
      <c r="E339" s="2">
        <v>0.89304812834224601</v>
      </c>
      <c r="F339" s="2">
        <v>166</v>
      </c>
      <c r="G339" s="2">
        <v>0.90217391304347805</v>
      </c>
      <c r="H339" s="2">
        <v>1</v>
      </c>
      <c r="I339" s="2">
        <v>0.60240963855422403</v>
      </c>
    </row>
    <row r="340" spans="1:9" x14ac:dyDescent="0.2">
      <c r="A340" s="2">
        <v>63</v>
      </c>
      <c r="B340" s="2" t="s">
        <v>160</v>
      </c>
      <c r="C340" s="2" t="s">
        <v>440</v>
      </c>
      <c r="D340" s="2">
        <v>178</v>
      </c>
      <c r="E340" s="2">
        <v>8.4120982986767498E-3</v>
      </c>
      <c r="F340" s="2">
        <v>177</v>
      </c>
      <c r="G340" s="2">
        <v>8.4535294679530006E-3</v>
      </c>
      <c r="H340" s="2">
        <v>1</v>
      </c>
      <c r="I340" s="2">
        <v>0.56497175141243505</v>
      </c>
    </row>
    <row r="341" spans="1:9" x14ac:dyDescent="0.2">
      <c r="A341" s="2">
        <v>65</v>
      </c>
      <c r="B341" s="2" t="s">
        <v>210</v>
      </c>
      <c r="C341" s="2" t="s">
        <v>437</v>
      </c>
      <c r="D341" s="2">
        <v>59</v>
      </c>
      <c r="E341" s="2">
        <v>0.12473572938689199</v>
      </c>
      <c r="F341" s="2">
        <v>58</v>
      </c>
      <c r="G341" s="2">
        <v>0.124731182795699</v>
      </c>
      <c r="H341" s="2">
        <v>1</v>
      </c>
      <c r="I341" s="2">
        <v>1.72413793103448</v>
      </c>
    </row>
    <row r="342" spans="1:9" x14ac:dyDescent="0.2">
      <c r="A342" s="2">
        <v>65</v>
      </c>
      <c r="B342" s="2" t="s">
        <v>210</v>
      </c>
      <c r="C342" s="2" t="s">
        <v>435</v>
      </c>
      <c r="D342" s="2">
        <v>10</v>
      </c>
      <c r="E342" s="2">
        <v>2.11416490486258E-2</v>
      </c>
      <c r="F342" s="2">
        <v>9</v>
      </c>
      <c r="G342" s="2">
        <v>1.9354838709677399E-2</v>
      </c>
      <c r="H342" s="2">
        <v>1</v>
      </c>
      <c r="I342" s="2">
        <v>11.1111111111111</v>
      </c>
    </row>
    <row r="343" spans="1:9" x14ac:dyDescent="0.2">
      <c r="A343" s="2">
        <v>65</v>
      </c>
      <c r="B343" s="2" t="s">
        <v>210</v>
      </c>
      <c r="C343" s="2" t="s">
        <v>436</v>
      </c>
      <c r="D343" s="2">
        <v>28</v>
      </c>
      <c r="E343" s="2">
        <v>5.9196617336152203E-2</v>
      </c>
      <c r="F343" s="2">
        <v>27</v>
      </c>
      <c r="G343" s="2">
        <v>5.8064516129032302E-2</v>
      </c>
      <c r="H343" s="2">
        <v>1</v>
      </c>
      <c r="I343" s="2">
        <v>3.7037037037037002</v>
      </c>
    </row>
    <row r="344" spans="1:9" x14ac:dyDescent="0.2">
      <c r="A344" s="2">
        <v>66</v>
      </c>
      <c r="B344" s="2" t="s">
        <v>175</v>
      </c>
      <c r="C344" s="2" t="s">
        <v>433</v>
      </c>
      <c r="D344" s="2">
        <v>168</v>
      </c>
      <c r="E344" s="2">
        <v>4.1989502624343901E-2</v>
      </c>
      <c r="F344" s="2">
        <v>167</v>
      </c>
      <c r="G344" s="2">
        <v>4.2065491183879103E-2</v>
      </c>
      <c r="H344" s="2">
        <v>1</v>
      </c>
      <c r="I344" s="2">
        <v>0.59880239520957401</v>
      </c>
    </row>
    <row r="345" spans="1:9" x14ac:dyDescent="0.2">
      <c r="A345" s="2">
        <v>66</v>
      </c>
      <c r="B345" s="2" t="s">
        <v>175</v>
      </c>
      <c r="C345" s="2" t="s">
        <v>432</v>
      </c>
      <c r="D345" s="2">
        <v>71</v>
      </c>
      <c r="E345" s="2">
        <v>1.7745563609097698E-2</v>
      </c>
      <c r="F345" s="2">
        <v>70</v>
      </c>
      <c r="G345" s="2">
        <v>1.7632241813602002E-2</v>
      </c>
      <c r="H345" s="2">
        <v>1</v>
      </c>
      <c r="I345" s="2">
        <v>1.4285714285714199</v>
      </c>
    </row>
    <row r="346" spans="1:9" x14ac:dyDescent="0.2">
      <c r="A346" s="2">
        <v>67</v>
      </c>
      <c r="B346" s="2" t="s">
        <v>157</v>
      </c>
      <c r="C346" s="2" t="s">
        <v>438</v>
      </c>
      <c r="D346" s="2">
        <v>40</v>
      </c>
      <c r="E346" s="2">
        <v>5.9697928481881695E-4</v>
      </c>
      <c r="F346" s="2">
        <v>39</v>
      </c>
      <c r="G346" s="2">
        <v>5.7613898244992005E-4</v>
      </c>
      <c r="H346" s="2">
        <v>1</v>
      </c>
      <c r="I346" s="2">
        <v>2.5641025641025501</v>
      </c>
    </row>
    <row r="347" spans="1:9" x14ac:dyDescent="0.2">
      <c r="A347" s="2">
        <v>7</v>
      </c>
      <c r="B347" s="2" t="s">
        <v>254</v>
      </c>
      <c r="C347" s="2" t="s">
        <v>437</v>
      </c>
      <c r="D347" s="2">
        <v>15</v>
      </c>
      <c r="E347" s="2">
        <v>0.101351351351351</v>
      </c>
      <c r="F347" s="2">
        <v>14</v>
      </c>
      <c r="G347" s="2">
        <v>0.107692307692308</v>
      </c>
      <c r="H347" s="2">
        <v>1</v>
      </c>
      <c r="I347" s="2">
        <v>7.1428571428571397</v>
      </c>
    </row>
    <row r="348" spans="1:9" x14ac:dyDescent="0.2">
      <c r="A348" s="2">
        <v>7</v>
      </c>
      <c r="B348" s="2" t="s">
        <v>254</v>
      </c>
      <c r="C348" s="2" t="s">
        <v>439</v>
      </c>
      <c r="D348" s="2">
        <v>6</v>
      </c>
      <c r="E348" s="2">
        <v>4.0540540540540501E-2</v>
      </c>
      <c r="F348" s="2">
        <v>5</v>
      </c>
      <c r="G348" s="2">
        <v>3.8461538461538498E-2</v>
      </c>
      <c r="H348" s="2">
        <v>1</v>
      </c>
      <c r="I348" s="2">
        <v>20</v>
      </c>
    </row>
    <row r="349" spans="1:9" x14ac:dyDescent="0.2">
      <c r="A349" s="2">
        <v>71</v>
      </c>
      <c r="B349" s="2" t="s">
        <v>233</v>
      </c>
      <c r="C349" s="2" t="s">
        <v>437</v>
      </c>
      <c r="D349" s="2">
        <v>6</v>
      </c>
      <c r="E349" s="2">
        <v>0.157894736842105</v>
      </c>
      <c r="F349" s="2">
        <v>5</v>
      </c>
      <c r="G349" s="2">
        <v>0.14285714285714299</v>
      </c>
      <c r="H349" s="2">
        <v>1</v>
      </c>
      <c r="I349" s="2">
        <v>20</v>
      </c>
    </row>
    <row r="350" spans="1:9" x14ac:dyDescent="0.2">
      <c r="A350" s="2">
        <v>72</v>
      </c>
      <c r="B350" s="2" t="s">
        <v>244</v>
      </c>
      <c r="C350" s="2" t="s">
        <v>437</v>
      </c>
      <c r="D350" s="2">
        <v>26</v>
      </c>
      <c r="E350" s="2">
        <v>0.30588235294117599</v>
      </c>
      <c r="F350" s="2">
        <v>25</v>
      </c>
      <c r="G350" s="2">
        <v>0.297619047619048</v>
      </c>
      <c r="H350" s="2">
        <v>1</v>
      </c>
      <c r="I350" s="2">
        <v>4</v>
      </c>
    </row>
    <row r="351" spans="1:9" x14ac:dyDescent="0.2">
      <c r="A351" s="2">
        <v>74</v>
      </c>
      <c r="B351" s="2" t="s">
        <v>234</v>
      </c>
      <c r="C351" s="2" t="s">
        <v>437</v>
      </c>
      <c r="D351" s="2">
        <v>183</v>
      </c>
      <c r="E351" s="2">
        <v>0.22235722964763099</v>
      </c>
      <c r="F351" s="2">
        <v>182</v>
      </c>
      <c r="G351" s="2">
        <v>0.220606060606061</v>
      </c>
      <c r="H351" s="2">
        <v>1</v>
      </c>
      <c r="I351" s="2">
        <v>0.54945054945054705</v>
      </c>
    </row>
    <row r="352" spans="1:9" x14ac:dyDescent="0.2">
      <c r="A352" s="2">
        <v>76</v>
      </c>
      <c r="B352" s="2" t="s">
        <v>220</v>
      </c>
      <c r="C352" s="2" t="s">
        <v>437</v>
      </c>
      <c r="D352" s="2">
        <v>9</v>
      </c>
      <c r="E352" s="2">
        <v>9.6774193548387094E-2</v>
      </c>
      <c r="F352" s="2">
        <v>8</v>
      </c>
      <c r="G352" s="2">
        <v>2.3529411764705899E-2</v>
      </c>
      <c r="H352" s="2">
        <v>1</v>
      </c>
      <c r="I352" s="2">
        <v>12.5</v>
      </c>
    </row>
    <row r="353" spans="1:9" x14ac:dyDescent="0.2">
      <c r="A353" s="2">
        <v>77</v>
      </c>
      <c r="B353" s="2" t="s">
        <v>193</v>
      </c>
      <c r="C353" s="2" t="s">
        <v>435</v>
      </c>
      <c r="D353" s="2">
        <v>101</v>
      </c>
      <c r="E353" s="2">
        <v>9.86328125E-2</v>
      </c>
      <c r="F353" s="2">
        <v>100</v>
      </c>
      <c r="G353" s="2">
        <v>9.8911968348170107E-2</v>
      </c>
      <c r="H353" s="2">
        <v>1</v>
      </c>
      <c r="I353" s="2">
        <v>1</v>
      </c>
    </row>
    <row r="354" spans="1:9" x14ac:dyDescent="0.2">
      <c r="A354" s="2">
        <v>77</v>
      </c>
      <c r="B354" s="2" t="s">
        <v>193</v>
      </c>
      <c r="C354" s="2" t="s">
        <v>432</v>
      </c>
      <c r="D354" s="2">
        <v>36</v>
      </c>
      <c r="E354" s="2">
        <v>3.515625E-2</v>
      </c>
      <c r="F354" s="2">
        <v>35</v>
      </c>
      <c r="G354" s="2">
        <v>3.4619188921859501E-2</v>
      </c>
      <c r="H354" s="2">
        <v>1</v>
      </c>
      <c r="I354" s="2">
        <v>2.8571428571428501</v>
      </c>
    </row>
    <row r="355" spans="1:9" x14ac:dyDescent="0.2">
      <c r="A355" s="2">
        <v>79</v>
      </c>
      <c r="B355" s="2" t="s">
        <v>251</v>
      </c>
      <c r="C355" s="2" t="s">
        <v>439</v>
      </c>
      <c r="D355" s="2">
        <v>29</v>
      </c>
      <c r="E355" s="2">
        <v>1.9256308100929601E-2</v>
      </c>
      <c r="F355" s="2">
        <v>28</v>
      </c>
      <c r="G355" s="2">
        <v>1.7402113113735199E-2</v>
      </c>
      <c r="H355" s="2">
        <v>1</v>
      </c>
      <c r="I355" s="2">
        <v>3.5714285714285801</v>
      </c>
    </row>
    <row r="356" spans="1:9" x14ac:dyDescent="0.2">
      <c r="A356" s="2">
        <v>8</v>
      </c>
      <c r="B356" s="2" t="s">
        <v>161</v>
      </c>
      <c r="C356" s="2" t="s">
        <v>440</v>
      </c>
      <c r="D356" s="2">
        <v>23</v>
      </c>
      <c r="E356" s="2">
        <v>1.8320853911103999E-3</v>
      </c>
      <c r="F356" s="2">
        <v>22</v>
      </c>
      <c r="G356" s="2">
        <v>1.8859837119588501E-3</v>
      </c>
      <c r="H356" s="2">
        <v>1</v>
      </c>
      <c r="I356" s="2">
        <v>4.5454545454545396</v>
      </c>
    </row>
    <row r="357" spans="1:9" x14ac:dyDescent="0.2">
      <c r="A357" s="2">
        <v>8</v>
      </c>
      <c r="B357" s="2" t="s">
        <v>161</v>
      </c>
      <c r="C357" s="2" t="s">
        <v>436</v>
      </c>
      <c r="D357" s="2">
        <v>204</v>
      </c>
      <c r="E357" s="2">
        <v>1.62498008602836E-2</v>
      </c>
      <c r="F357" s="2">
        <v>203</v>
      </c>
      <c r="G357" s="2">
        <v>1.7402486069438498E-2</v>
      </c>
      <c r="H357" s="2">
        <v>1</v>
      </c>
      <c r="I357" s="2">
        <v>0.49261083743843398</v>
      </c>
    </row>
    <row r="358" spans="1:9" x14ac:dyDescent="0.2">
      <c r="A358" s="2">
        <v>82</v>
      </c>
      <c r="B358" s="2" t="s">
        <v>177</v>
      </c>
      <c r="C358" s="2" t="s">
        <v>438</v>
      </c>
      <c r="D358" s="2">
        <v>27</v>
      </c>
      <c r="E358" s="2">
        <v>6.17283950617284E-3</v>
      </c>
      <c r="F358" s="2">
        <v>26</v>
      </c>
      <c r="G358" s="2">
        <v>6.2999757693239598E-3</v>
      </c>
      <c r="H358" s="2">
        <v>1</v>
      </c>
      <c r="I358" s="2">
        <v>3.8461538461538498</v>
      </c>
    </row>
    <row r="359" spans="1:9" x14ac:dyDescent="0.2">
      <c r="A359" s="2">
        <v>84</v>
      </c>
      <c r="B359" s="2" t="s">
        <v>252</v>
      </c>
      <c r="C359" s="2" t="s">
        <v>437</v>
      </c>
      <c r="D359" s="2">
        <v>105</v>
      </c>
      <c r="E359" s="2">
        <v>0.25990099009901002</v>
      </c>
      <c r="F359" s="2">
        <v>104</v>
      </c>
      <c r="G359" s="2">
        <v>0.25242718446601897</v>
      </c>
      <c r="H359" s="2">
        <v>1</v>
      </c>
      <c r="I359" s="2">
        <v>0.96153846153845801</v>
      </c>
    </row>
    <row r="360" spans="1:9" x14ac:dyDescent="0.2">
      <c r="A360" s="2">
        <v>84</v>
      </c>
      <c r="B360" s="2" t="s">
        <v>252</v>
      </c>
      <c r="C360" s="2" t="s">
        <v>439</v>
      </c>
      <c r="D360" s="2">
        <v>120</v>
      </c>
      <c r="E360" s="2">
        <v>0.29702970297029702</v>
      </c>
      <c r="F360" s="2">
        <v>119</v>
      </c>
      <c r="G360" s="2">
        <v>0.288834951456311</v>
      </c>
      <c r="H360" s="2">
        <v>1</v>
      </c>
      <c r="I360" s="2">
        <v>0.84033613445377897</v>
      </c>
    </row>
    <row r="361" spans="1:9" x14ac:dyDescent="0.2">
      <c r="A361" s="2">
        <v>88</v>
      </c>
      <c r="B361" s="2" t="s">
        <v>201</v>
      </c>
      <c r="C361" s="2" t="s">
        <v>434</v>
      </c>
      <c r="D361" s="2">
        <v>34</v>
      </c>
      <c r="E361" s="2">
        <v>3.5940803382663797E-2</v>
      </c>
      <c r="F361" s="2">
        <v>33</v>
      </c>
      <c r="G361" s="2">
        <v>3.5143769968051103E-2</v>
      </c>
      <c r="H361" s="2">
        <v>1</v>
      </c>
      <c r="I361" s="2">
        <v>3.0303030303030298</v>
      </c>
    </row>
    <row r="362" spans="1:9" x14ac:dyDescent="0.2">
      <c r="A362" s="2">
        <v>88</v>
      </c>
      <c r="B362" s="2" t="s">
        <v>201</v>
      </c>
      <c r="C362" s="2" t="s">
        <v>437</v>
      </c>
      <c r="D362" s="2">
        <v>263</v>
      </c>
      <c r="E362" s="2">
        <v>0.27801268498942899</v>
      </c>
      <c r="F362" s="2">
        <v>262</v>
      </c>
      <c r="G362" s="2">
        <v>0.27902023429180001</v>
      </c>
      <c r="H362" s="2">
        <v>1</v>
      </c>
      <c r="I362" s="2">
        <v>0.38167938931297202</v>
      </c>
    </row>
    <row r="363" spans="1:9" x14ac:dyDescent="0.2">
      <c r="A363" s="2">
        <v>88</v>
      </c>
      <c r="B363" s="2" t="s">
        <v>201</v>
      </c>
      <c r="C363" s="2" t="s">
        <v>435</v>
      </c>
      <c r="D363" s="2">
        <v>249</v>
      </c>
      <c r="E363" s="2">
        <v>0.26321353065539099</v>
      </c>
      <c r="F363" s="2">
        <v>248</v>
      </c>
      <c r="G363" s="2">
        <v>0.26411075612353602</v>
      </c>
      <c r="H363" s="2">
        <v>1</v>
      </c>
      <c r="I363" s="2">
        <v>0.40322580645162398</v>
      </c>
    </row>
    <row r="364" spans="1:9" x14ac:dyDescent="0.2">
      <c r="A364" s="2">
        <v>9</v>
      </c>
      <c r="B364" s="2" t="s">
        <v>271</v>
      </c>
      <c r="C364" s="2" t="s">
        <v>432</v>
      </c>
      <c r="D364" s="2">
        <v>158</v>
      </c>
      <c r="E364" s="2">
        <v>7.0725156669650804E-2</v>
      </c>
      <c r="F364" s="2">
        <v>157</v>
      </c>
      <c r="G364" s="2">
        <v>7.3227611940298504E-2</v>
      </c>
      <c r="H364" s="2">
        <v>1</v>
      </c>
      <c r="I364" s="2">
        <v>0.63694267515923597</v>
      </c>
    </row>
    <row r="365" spans="1:9" x14ac:dyDescent="0.2">
      <c r="A365" s="2">
        <v>92</v>
      </c>
      <c r="B365" s="2" t="s">
        <v>176</v>
      </c>
      <c r="C365" s="2" t="s">
        <v>433</v>
      </c>
      <c r="D365" s="2">
        <v>28</v>
      </c>
      <c r="E365" s="2">
        <v>4.9733570159857902E-2</v>
      </c>
      <c r="F365" s="2">
        <v>27</v>
      </c>
      <c r="G365" s="2">
        <v>5.0561797752809001E-2</v>
      </c>
      <c r="H365" s="2">
        <v>1</v>
      </c>
      <c r="I365" s="2">
        <v>3.7037037037037002</v>
      </c>
    </row>
    <row r="366" spans="1:9" x14ac:dyDescent="0.2">
      <c r="A366" s="2">
        <v>94</v>
      </c>
      <c r="B366" s="2" t="s">
        <v>264</v>
      </c>
      <c r="C366" s="2" t="s">
        <v>436</v>
      </c>
      <c r="D366" s="2">
        <v>318</v>
      </c>
      <c r="E366" s="2">
        <v>5.2797609164867997E-2</v>
      </c>
      <c r="F366" s="2">
        <v>317</v>
      </c>
      <c r="G366" s="2">
        <v>5.3957446808510598E-2</v>
      </c>
      <c r="H366" s="2">
        <v>1</v>
      </c>
      <c r="I366" s="2">
        <v>0.31545741324920901</v>
      </c>
    </row>
    <row r="367" spans="1:9" x14ac:dyDescent="0.2">
      <c r="A367" s="2">
        <v>95</v>
      </c>
      <c r="B367" s="2" t="s">
        <v>174</v>
      </c>
      <c r="C367" s="2" t="s">
        <v>439</v>
      </c>
      <c r="D367" s="2">
        <v>59</v>
      </c>
      <c r="E367" s="2">
        <v>6.3646170442286903E-2</v>
      </c>
      <c r="F367" s="2">
        <v>58</v>
      </c>
      <c r="G367" s="2">
        <v>7.8167115902965004E-2</v>
      </c>
      <c r="H367" s="2">
        <v>1</v>
      </c>
      <c r="I367" s="2">
        <v>1.72413793103448</v>
      </c>
    </row>
    <row r="368" spans="1:9" x14ac:dyDescent="0.2">
      <c r="A368" s="2">
        <v>96</v>
      </c>
      <c r="B368" s="2" t="s">
        <v>207</v>
      </c>
      <c r="C368" s="2" t="s">
        <v>439</v>
      </c>
      <c r="D368" s="2">
        <v>32</v>
      </c>
      <c r="E368" s="2">
        <v>5.9590316573556797E-2</v>
      </c>
      <c r="F368" s="2">
        <v>31</v>
      </c>
      <c r="G368" s="2">
        <v>5.6985294117647099E-2</v>
      </c>
      <c r="H368" s="2">
        <v>1</v>
      </c>
      <c r="I368" s="2">
        <v>3.2258064516128999</v>
      </c>
    </row>
    <row r="369" spans="1:9" x14ac:dyDescent="0.2">
      <c r="A369" s="2">
        <v>96</v>
      </c>
      <c r="B369" s="2" t="s">
        <v>207</v>
      </c>
      <c r="C369" s="2" t="s">
        <v>432</v>
      </c>
      <c r="D369" s="2">
        <v>140</v>
      </c>
      <c r="E369" s="2">
        <v>0.26070763500931099</v>
      </c>
      <c r="F369" s="2">
        <v>139</v>
      </c>
      <c r="G369" s="2">
        <v>0.25551470588235298</v>
      </c>
      <c r="H369" s="2">
        <v>1</v>
      </c>
      <c r="I369" s="2">
        <v>0.71942446043164998</v>
      </c>
    </row>
    <row r="370" spans="1:9" x14ac:dyDescent="0.2">
      <c r="A370" s="2">
        <v>1</v>
      </c>
      <c r="B370" s="2" t="s">
        <v>187</v>
      </c>
      <c r="C370" s="2" t="s">
        <v>437</v>
      </c>
      <c r="D370" s="2">
        <v>151</v>
      </c>
      <c r="E370" s="2">
        <v>3.2452181388351597E-2</v>
      </c>
      <c r="F370" s="2">
        <v>151</v>
      </c>
      <c r="G370" s="2">
        <v>3.2417346500644102E-2</v>
      </c>
      <c r="H370" s="2">
        <v>0</v>
      </c>
      <c r="I370" s="2">
        <v>0</v>
      </c>
    </row>
    <row r="371" spans="1:9" x14ac:dyDescent="0.2">
      <c r="A371" s="2">
        <v>10</v>
      </c>
      <c r="B371" s="2" t="s">
        <v>215</v>
      </c>
      <c r="C371" s="2" t="s">
        <v>437</v>
      </c>
      <c r="D371" s="2">
        <v>17</v>
      </c>
      <c r="E371" s="2">
        <v>0.24637681159420299</v>
      </c>
      <c r="F371" s="2">
        <v>17</v>
      </c>
      <c r="G371" s="2">
        <v>0.29310344827586199</v>
      </c>
      <c r="H371" s="2">
        <v>0</v>
      </c>
      <c r="I371" s="2">
        <v>0</v>
      </c>
    </row>
    <row r="372" spans="1:9" x14ac:dyDescent="0.2">
      <c r="A372" s="2">
        <v>10</v>
      </c>
      <c r="B372" s="2" t="s">
        <v>215</v>
      </c>
      <c r="C372" s="2" t="s">
        <v>432</v>
      </c>
      <c r="D372" s="2">
        <v>2</v>
      </c>
      <c r="E372" s="2">
        <v>2.8985507246376802E-2</v>
      </c>
      <c r="F372" s="2">
        <v>2</v>
      </c>
      <c r="G372" s="2">
        <v>3.4482758620689703E-2</v>
      </c>
      <c r="H372" s="2">
        <v>0</v>
      </c>
      <c r="I372" s="2">
        <v>0</v>
      </c>
    </row>
    <row r="373" spans="1:9" x14ac:dyDescent="0.2">
      <c r="A373" s="2">
        <v>100</v>
      </c>
      <c r="B373" s="2" t="s">
        <v>275</v>
      </c>
      <c r="C373" s="2" t="s">
        <v>438</v>
      </c>
      <c r="D373" s="2">
        <v>9</v>
      </c>
      <c r="E373" s="2">
        <v>9.3749999999999997E-3</v>
      </c>
      <c r="F373" s="2">
        <v>9</v>
      </c>
      <c r="G373" s="2">
        <v>9.8146128680479793E-3</v>
      </c>
      <c r="H373" s="2">
        <v>0</v>
      </c>
      <c r="I373" s="2">
        <v>0</v>
      </c>
    </row>
    <row r="374" spans="1:9" x14ac:dyDescent="0.2">
      <c r="A374" s="2">
        <v>100</v>
      </c>
      <c r="B374" s="2" t="s">
        <v>275</v>
      </c>
      <c r="C374" s="2" t="s">
        <v>432</v>
      </c>
      <c r="D374" s="2">
        <v>9</v>
      </c>
      <c r="E374" s="2">
        <v>9.3749999999999997E-3</v>
      </c>
      <c r="F374" s="2">
        <v>9</v>
      </c>
      <c r="G374" s="2">
        <v>9.8146128680479793E-3</v>
      </c>
      <c r="H374" s="2">
        <v>0</v>
      </c>
      <c r="I374" s="2">
        <v>0</v>
      </c>
    </row>
    <row r="375" spans="1:9" x14ac:dyDescent="0.2">
      <c r="A375" s="2">
        <v>100</v>
      </c>
      <c r="B375" s="2" t="s">
        <v>275</v>
      </c>
      <c r="C375" s="2" t="s">
        <v>436</v>
      </c>
      <c r="D375" s="2">
        <v>26</v>
      </c>
      <c r="E375" s="2">
        <v>2.70833333333333E-2</v>
      </c>
      <c r="F375" s="2">
        <v>26</v>
      </c>
      <c r="G375" s="2">
        <v>2.8353326063249699E-2</v>
      </c>
      <c r="H375" s="2">
        <v>0</v>
      </c>
      <c r="I375" s="2">
        <v>0</v>
      </c>
    </row>
    <row r="376" spans="1:9" x14ac:dyDescent="0.2">
      <c r="A376" s="2">
        <v>101</v>
      </c>
      <c r="B376" s="2" t="s">
        <v>167</v>
      </c>
      <c r="C376" s="2" t="s">
        <v>434</v>
      </c>
      <c r="D376" s="2">
        <v>162</v>
      </c>
      <c r="E376" s="2">
        <v>5.3656597774244799E-3</v>
      </c>
      <c r="F376" s="2">
        <v>162</v>
      </c>
      <c r="G376" s="2">
        <v>5.4315027157513596E-3</v>
      </c>
      <c r="H376" s="2">
        <v>0</v>
      </c>
      <c r="I376" s="2">
        <v>0</v>
      </c>
    </row>
    <row r="377" spans="1:9" x14ac:dyDescent="0.2">
      <c r="A377" s="2">
        <v>102</v>
      </c>
      <c r="B377" s="2" t="s">
        <v>249</v>
      </c>
      <c r="C377" s="2" t="s">
        <v>440</v>
      </c>
      <c r="D377" s="2">
        <v>2</v>
      </c>
      <c r="E377" s="2">
        <v>2.05761316872428E-3</v>
      </c>
      <c r="F377" s="2">
        <v>2</v>
      </c>
      <c r="G377" s="2">
        <v>2.1030494216614098E-3</v>
      </c>
      <c r="H377" s="2">
        <v>0</v>
      </c>
      <c r="I377" s="2">
        <v>0</v>
      </c>
    </row>
    <row r="378" spans="1:9" x14ac:dyDescent="0.2">
      <c r="A378" s="2">
        <v>102</v>
      </c>
      <c r="B378" s="2" t="s">
        <v>249</v>
      </c>
      <c r="C378" s="2" t="s">
        <v>432</v>
      </c>
      <c r="D378" s="2">
        <v>2</v>
      </c>
      <c r="E378" s="2">
        <v>2.05761316872428E-3</v>
      </c>
      <c r="F378" s="2">
        <v>2</v>
      </c>
      <c r="G378" s="2">
        <v>2.1030494216614098E-3</v>
      </c>
      <c r="H378" s="2">
        <v>0</v>
      </c>
      <c r="I378" s="2">
        <v>0</v>
      </c>
    </row>
    <row r="379" spans="1:9" x14ac:dyDescent="0.2">
      <c r="A379" s="2">
        <v>102</v>
      </c>
      <c r="B379" s="2" t="s">
        <v>249</v>
      </c>
      <c r="C379" s="2" t="s">
        <v>436</v>
      </c>
      <c r="D379" s="2">
        <v>31</v>
      </c>
      <c r="E379" s="2">
        <v>3.1893004115226303E-2</v>
      </c>
      <c r="F379" s="2">
        <v>31</v>
      </c>
      <c r="G379" s="2">
        <v>3.2597266035751797E-2</v>
      </c>
      <c r="H379" s="2">
        <v>0</v>
      </c>
      <c r="I379" s="2">
        <v>0</v>
      </c>
    </row>
    <row r="380" spans="1:9" x14ac:dyDescent="0.2">
      <c r="A380" s="2">
        <v>103</v>
      </c>
      <c r="B380" s="2" t="s">
        <v>202</v>
      </c>
      <c r="C380" s="2" t="s">
        <v>438</v>
      </c>
      <c r="D380" s="2">
        <v>7</v>
      </c>
      <c r="E380" s="2">
        <v>1.5909090909090901E-2</v>
      </c>
      <c r="F380" s="2">
        <v>7</v>
      </c>
      <c r="G380" s="2">
        <v>1.6470588235294101E-2</v>
      </c>
      <c r="H380" s="2">
        <v>0</v>
      </c>
      <c r="I380" s="2">
        <v>0</v>
      </c>
    </row>
    <row r="381" spans="1:9" x14ac:dyDescent="0.2">
      <c r="A381" s="2">
        <v>104</v>
      </c>
      <c r="B381" s="2" t="s">
        <v>222</v>
      </c>
      <c r="C381" s="2" t="s">
        <v>434</v>
      </c>
      <c r="D381" s="2">
        <v>3</v>
      </c>
      <c r="E381" s="2">
        <v>6.25E-2</v>
      </c>
      <c r="F381" s="2">
        <v>3</v>
      </c>
      <c r="G381" s="2">
        <v>6.1224489795918401E-2</v>
      </c>
      <c r="H381" s="2">
        <v>0</v>
      </c>
      <c r="I381" s="2">
        <v>0</v>
      </c>
    </row>
    <row r="382" spans="1:9" x14ac:dyDescent="0.2">
      <c r="A382" s="2">
        <v>104</v>
      </c>
      <c r="B382" s="2" t="s">
        <v>222</v>
      </c>
      <c r="C382" s="2" t="s">
        <v>437</v>
      </c>
      <c r="D382" s="2">
        <v>7</v>
      </c>
      <c r="E382" s="2">
        <v>0.14583333333333301</v>
      </c>
      <c r="F382" s="2">
        <v>7</v>
      </c>
      <c r="G382" s="2">
        <v>0.14285714285714299</v>
      </c>
      <c r="H382" s="2">
        <v>0</v>
      </c>
      <c r="I382" s="2">
        <v>0</v>
      </c>
    </row>
    <row r="383" spans="1:9" x14ac:dyDescent="0.2">
      <c r="A383" s="2">
        <v>104</v>
      </c>
      <c r="B383" s="2" t="s">
        <v>222</v>
      </c>
      <c r="C383" s="2" t="s">
        <v>435</v>
      </c>
      <c r="D383" s="2">
        <v>15</v>
      </c>
      <c r="E383" s="2">
        <v>0.3125</v>
      </c>
      <c r="F383" s="2">
        <v>15</v>
      </c>
      <c r="G383" s="2">
        <v>0.30612244897959201</v>
      </c>
      <c r="H383" s="2">
        <v>0</v>
      </c>
      <c r="I383" s="2">
        <v>0</v>
      </c>
    </row>
    <row r="384" spans="1:9" x14ac:dyDescent="0.2">
      <c r="A384" s="2">
        <v>104</v>
      </c>
      <c r="B384" s="2" t="s">
        <v>222</v>
      </c>
      <c r="C384" s="2" t="s">
        <v>439</v>
      </c>
      <c r="D384" s="2">
        <v>4</v>
      </c>
      <c r="E384" s="2">
        <v>8.3333333333333301E-2</v>
      </c>
      <c r="F384" s="2">
        <v>4</v>
      </c>
      <c r="G384" s="2">
        <v>8.1632653061224497E-2</v>
      </c>
      <c r="H384" s="2">
        <v>0</v>
      </c>
      <c r="I384" s="2">
        <v>0</v>
      </c>
    </row>
    <row r="385" spans="1:9" x14ac:dyDescent="0.2">
      <c r="A385" s="2">
        <v>104</v>
      </c>
      <c r="B385" s="2" t="s">
        <v>222</v>
      </c>
      <c r="C385" s="2" t="s">
        <v>432</v>
      </c>
      <c r="D385" s="2">
        <v>7</v>
      </c>
      <c r="E385" s="2">
        <v>0.14583333333333301</v>
      </c>
      <c r="F385" s="2">
        <v>7</v>
      </c>
      <c r="G385" s="2">
        <v>0.14285714285714299</v>
      </c>
      <c r="H385" s="2">
        <v>0</v>
      </c>
      <c r="I385" s="2">
        <v>0</v>
      </c>
    </row>
    <row r="386" spans="1:9" x14ac:dyDescent="0.2">
      <c r="A386" s="2">
        <v>104</v>
      </c>
      <c r="B386" s="2" t="s">
        <v>222</v>
      </c>
      <c r="C386" s="2" t="s">
        <v>436</v>
      </c>
      <c r="D386" s="2">
        <v>4</v>
      </c>
      <c r="E386" s="2">
        <v>8.3333333333333301E-2</v>
      </c>
      <c r="F386" s="2">
        <v>4</v>
      </c>
      <c r="G386" s="2">
        <v>8.1632653061224497E-2</v>
      </c>
      <c r="H386" s="2">
        <v>0</v>
      </c>
      <c r="I386" s="2">
        <v>0</v>
      </c>
    </row>
    <row r="387" spans="1:9" x14ac:dyDescent="0.2">
      <c r="A387" s="2">
        <v>106</v>
      </c>
      <c r="B387" s="2" t="s">
        <v>184</v>
      </c>
      <c r="C387" s="2" t="s">
        <v>437</v>
      </c>
      <c r="D387" s="2">
        <v>14</v>
      </c>
      <c r="E387" s="2">
        <v>4.6480743691899098E-3</v>
      </c>
      <c r="F387" s="2">
        <v>14</v>
      </c>
      <c r="G387" s="2">
        <v>4.9191848208011198E-3</v>
      </c>
      <c r="H387" s="2">
        <v>0</v>
      </c>
      <c r="I387" s="2">
        <v>0</v>
      </c>
    </row>
    <row r="388" spans="1:9" x14ac:dyDescent="0.2">
      <c r="A388" s="2">
        <v>106</v>
      </c>
      <c r="B388" s="2" t="s">
        <v>184</v>
      </c>
      <c r="C388" s="2" t="s">
        <v>439</v>
      </c>
      <c r="D388" s="2">
        <v>9</v>
      </c>
      <c r="E388" s="2">
        <v>2.9880478087649402E-3</v>
      </c>
      <c r="F388" s="2">
        <v>9</v>
      </c>
      <c r="G388" s="2">
        <v>3.1623330990864398E-3</v>
      </c>
      <c r="H388" s="2">
        <v>0</v>
      </c>
      <c r="I388" s="2">
        <v>0</v>
      </c>
    </row>
    <row r="389" spans="1:9" x14ac:dyDescent="0.2">
      <c r="A389" s="2">
        <v>108</v>
      </c>
      <c r="B389" s="2" t="s">
        <v>171</v>
      </c>
      <c r="C389" s="2" t="s">
        <v>438</v>
      </c>
      <c r="D389" s="2">
        <v>15</v>
      </c>
      <c r="E389" s="2">
        <v>4.6889653016567697E-3</v>
      </c>
      <c r="F389" s="2">
        <v>15</v>
      </c>
      <c r="G389" s="2">
        <v>4.6082949308755804E-3</v>
      </c>
      <c r="H389" s="2">
        <v>0</v>
      </c>
      <c r="I389" s="2">
        <v>0</v>
      </c>
    </row>
    <row r="390" spans="1:9" x14ac:dyDescent="0.2">
      <c r="A390" s="2">
        <v>108</v>
      </c>
      <c r="B390" s="2" t="s">
        <v>171</v>
      </c>
      <c r="C390" s="2" t="s">
        <v>432</v>
      </c>
      <c r="D390" s="2">
        <v>34</v>
      </c>
      <c r="E390" s="2">
        <v>1.0628321350422E-2</v>
      </c>
      <c r="F390" s="2">
        <v>34</v>
      </c>
      <c r="G390" s="2">
        <v>1.0445468509984601E-2</v>
      </c>
      <c r="H390" s="2">
        <v>0</v>
      </c>
      <c r="I390" s="2">
        <v>0</v>
      </c>
    </row>
    <row r="391" spans="1:9" x14ac:dyDescent="0.2">
      <c r="A391" s="2">
        <v>109</v>
      </c>
      <c r="B391" s="2" t="s">
        <v>197</v>
      </c>
      <c r="C391" s="2" t="s">
        <v>433</v>
      </c>
      <c r="D391" s="2">
        <v>31</v>
      </c>
      <c r="E391" s="2">
        <v>2.2878228782287801E-2</v>
      </c>
      <c r="F391" s="2">
        <v>31</v>
      </c>
      <c r="G391" s="2">
        <v>2.5854879065888198E-2</v>
      </c>
      <c r="H391" s="2">
        <v>0</v>
      </c>
      <c r="I391" s="2">
        <v>0</v>
      </c>
    </row>
    <row r="392" spans="1:9" x14ac:dyDescent="0.2">
      <c r="A392" s="2">
        <v>109</v>
      </c>
      <c r="B392" s="2" t="s">
        <v>197</v>
      </c>
      <c r="C392" s="2" t="s">
        <v>432</v>
      </c>
      <c r="D392" s="2">
        <v>7</v>
      </c>
      <c r="E392" s="2">
        <v>5.1660516605166098E-3</v>
      </c>
      <c r="F392" s="2">
        <v>7</v>
      </c>
      <c r="G392" s="2">
        <v>5.8381984987489598E-3</v>
      </c>
      <c r="H392" s="2">
        <v>0</v>
      </c>
      <c r="I392" s="2">
        <v>0</v>
      </c>
    </row>
    <row r="393" spans="1:9" x14ac:dyDescent="0.2">
      <c r="A393" s="2">
        <v>109</v>
      </c>
      <c r="B393" s="2" t="s">
        <v>197</v>
      </c>
      <c r="C393" s="2" t="s">
        <v>436</v>
      </c>
      <c r="D393" s="2">
        <v>7</v>
      </c>
      <c r="E393" s="2">
        <v>5.1660516605166098E-3</v>
      </c>
      <c r="F393" s="2">
        <v>7</v>
      </c>
      <c r="G393" s="2">
        <v>5.8381984987489598E-3</v>
      </c>
      <c r="H393" s="2">
        <v>0</v>
      </c>
      <c r="I393" s="2">
        <v>0</v>
      </c>
    </row>
    <row r="394" spans="1:9" x14ac:dyDescent="0.2">
      <c r="A394" s="2">
        <v>11</v>
      </c>
      <c r="B394" s="2" t="s">
        <v>238</v>
      </c>
      <c r="C394" s="2" t="s">
        <v>434</v>
      </c>
      <c r="D394" s="2">
        <v>10</v>
      </c>
      <c r="E394" s="2">
        <v>0.55555555555555602</v>
      </c>
      <c r="F394" s="2">
        <v>10</v>
      </c>
      <c r="G394" s="2">
        <v>0.55555555555555602</v>
      </c>
      <c r="H394" s="2">
        <v>0</v>
      </c>
      <c r="I394" s="2">
        <v>0</v>
      </c>
    </row>
    <row r="395" spans="1:9" x14ac:dyDescent="0.2">
      <c r="A395" s="2">
        <v>11</v>
      </c>
      <c r="B395" s="2" t="s">
        <v>238</v>
      </c>
      <c r="C395" s="2" t="s">
        <v>437</v>
      </c>
      <c r="D395" s="2">
        <v>6</v>
      </c>
      <c r="E395" s="2">
        <v>0.33333333333333298</v>
      </c>
      <c r="F395" s="2">
        <v>6</v>
      </c>
      <c r="G395" s="2">
        <v>0.33333333333333298</v>
      </c>
      <c r="H395" s="2">
        <v>0</v>
      </c>
      <c r="I395" s="2">
        <v>0</v>
      </c>
    </row>
    <row r="396" spans="1:9" x14ac:dyDescent="0.2">
      <c r="A396" s="2">
        <v>11</v>
      </c>
      <c r="B396" s="2" t="s">
        <v>238</v>
      </c>
      <c r="C396" s="2" t="s">
        <v>432</v>
      </c>
      <c r="D396" s="2">
        <v>2</v>
      </c>
      <c r="E396" s="2">
        <v>0.11111111111111099</v>
      </c>
      <c r="F396" s="2">
        <v>2</v>
      </c>
      <c r="G396" s="2">
        <v>0.11111111111111099</v>
      </c>
      <c r="H396" s="2">
        <v>0</v>
      </c>
      <c r="I396" s="2">
        <v>0</v>
      </c>
    </row>
    <row r="397" spans="1:9" x14ac:dyDescent="0.2">
      <c r="A397" s="2">
        <v>110</v>
      </c>
      <c r="B397" s="2" t="s">
        <v>239</v>
      </c>
      <c r="C397" s="2" t="s">
        <v>434</v>
      </c>
      <c r="D397" s="2">
        <v>14</v>
      </c>
      <c r="E397" s="2">
        <v>2.30263157894737E-2</v>
      </c>
      <c r="F397" s="2">
        <v>14</v>
      </c>
      <c r="G397" s="2">
        <v>2.44755244755245E-2</v>
      </c>
      <c r="H397" s="2">
        <v>0</v>
      </c>
      <c r="I397" s="2">
        <v>0</v>
      </c>
    </row>
    <row r="398" spans="1:9" x14ac:dyDescent="0.2">
      <c r="A398" s="2">
        <v>110</v>
      </c>
      <c r="B398" s="2" t="s">
        <v>239</v>
      </c>
      <c r="C398" s="2" t="s">
        <v>437</v>
      </c>
      <c r="D398" s="2">
        <v>253</v>
      </c>
      <c r="E398" s="2">
        <v>0.41611842105263203</v>
      </c>
      <c r="F398" s="2">
        <v>253</v>
      </c>
      <c r="G398" s="2">
        <v>0.44230769230769201</v>
      </c>
      <c r="H398" s="2">
        <v>0</v>
      </c>
      <c r="I398" s="2">
        <v>0</v>
      </c>
    </row>
    <row r="399" spans="1:9" x14ac:dyDescent="0.2">
      <c r="A399" s="2">
        <v>110</v>
      </c>
      <c r="B399" s="2" t="s">
        <v>239</v>
      </c>
      <c r="C399" s="2" t="s">
        <v>435</v>
      </c>
      <c r="D399" s="2">
        <v>25</v>
      </c>
      <c r="E399" s="2">
        <v>4.1118421052631603E-2</v>
      </c>
      <c r="F399" s="2">
        <v>25</v>
      </c>
      <c r="G399" s="2">
        <v>4.3706293706293697E-2</v>
      </c>
      <c r="H399" s="2">
        <v>0</v>
      </c>
      <c r="I399" s="2">
        <v>0</v>
      </c>
    </row>
    <row r="400" spans="1:9" x14ac:dyDescent="0.2">
      <c r="A400" s="2">
        <v>110</v>
      </c>
      <c r="B400" s="2" t="s">
        <v>239</v>
      </c>
      <c r="C400" s="2" t="s">
        <v>439</v>
      </c>
      <c r="D400" s="2">
        <v>134</v>
      </c>
      <c r="E400" s="2">
        <v>0.220394736842105</v>
      </c>
      <c r="F400" s="2">
        <v>134</v>
      </c>
      <c r="G400" s="2">
        <v>0.23426573426573399</v>
      </c>
      <c r="H400" s="2">
        <v>0</v>
      </c>
      <c r="I400" s="2">
        <v>0</v>
      </c>
    </row>
    <row r="401" spans="1:9" x14ac:dyDescent="0.2">
      <c r="A401" s="2">
        <v>110</v>
      </c>
      <c r="B401" s="2" t="s">
        <v>239</v>
      </c>
      <c r="C401" s="2" t="s">
        <v>432</v>
      </c>
      <c r="D401" s="2">
        <v>34</v>
      </c>
      <c r="E401" s="2">
        <v>5.5921052631578899E-2</v>
      </c>
      <c r="F401" s="2">
        <v>34</v>
      </c>
      <c r="G401" s="2">
        <v>5.9440559440559398E-2</v>
      </c>
      <c r="H401" s="2">
        <v>0</v>
      </c>
      <c r="I401" s="2">
        <v>0</v>
      </c>
    </row>
    <row r="402" spans="1:9" x14ac:dyDescent="0.2">
      <c r="A402" s="2">
        <v>110</v>
      </c>
      <c r="B402" s="2" t="s">
        <v>239</v>
      </c>
      <c r="C402" s="2" t="s">
        <v>436</v>
      </c>
      <c r="D402" s="2">
        <v>8</v>
      </c>
      <c r="E402" s="2">
        <v>1.3157894736842099E-2</v>
      </c>
      <c r="F402" s="2">
        <v>8</v>
      </c>
      <c r="G402" s="2">
        <v>1.3986013986014E-2</v>
      </c>
      <c r="H402" s="2">
        <v>0</v>
      </c>
      <c r="I402" s="2">
        <v>0</v>
      </c>
    </row>
    <row r="403" spans="1:9" x14ac:dyDescent="0.2">
      <c r="A403" s="2">
        <v>111</v>
      </c>
      <c r="B403" s="2" t="s">
        <v>270</v>
      </c>
      <c r="C403" s="2" t="s">
        <v>439</v>
      </c>
      <c r="D403" s="2">
        <v>92</v>
      </c>
      <c r="E403" s="2">
        <v>4.6605876393110403E-2</v>
      </c>
      <c r="F403" s="2">
        <v>92</v>
      </c>
      <c r="G403" s="2">
        <v>4.6676813800101503E-2</v>
      </c>
      <c r="H403" s="2">
        <v>0</v>
      </c>
      <c r="I403" s="2">
        <v>0</v>
      </c>
    </row>
    <row r="404" spans="1:9" x14ac:dyDescent="0.2">
      <c r="A404" s="2">
        <v>111</v>
      </c>
      <c r="B404" s="2" t="s">
        <v>270</v>
      </c>
      <c r="C404" s="2" t="s">
        <v>432</v>
      </c>
      <c r="D404" s="2">
        <v>5</v>
      </c>
      <c r="E404" s="2">
        <v>2.5329280648429598E-3</v>
      </c>
      <c r="F404" s="2">
        <v>5</v>
      </c>
      <c r="G404" s="2">
        <v>2.5367833587011698E-3</v>
      </c>
      <c r="H404" s="2">
        <v>0</v>
      </c>
      <c r="I404" s="2">
        <v>0</v>
      </c>
    </row>
    <row r="405" spans="1:9" x14ac:dyDescent="0.2">
      <c r="A405" s="2">
        <v>111</v>
      </c>
      <c r="B405" s="2" t="s">
        <v>270</v>
      </c>
      <c r="C405" s="2" t="s">
        <v>436</v>
      </c>
      <c r="D405" s="2">
        <v>4</v>
      </c>
      <c r="E405" s="2">
        <v>2.0263424518743699E-3</v>
      </c>
      <c r="F405" s="2">
        <v>4</v>
      </c>
      <c r="G405" s="2">
        <v>2.02942668696093E-3</v>
      </c>
      <c r="H405" s="2">
        <v>0</v>
      </c>
      <c r="I405" s="2">
        <v>0</v>
      </c>
    </row>
    <row r="406" spans="1:9" x14ac:dyDescent="0.2">
      <c r="A406" s="2">
        <v>112</v>
      </c>
      <c r="B406" s="2" t="s">
        <v>262</v>
      </c>
      <c r="C406" s="2" t="s">
        <v>434</v>
      </c>
      <c r="D406" s="2">
        <v>12</v>
      </c>
      <c r="E406" s="2">
        <v>3.1007751937984499E-2</v>
      </c>
      <c r="F406" s="2">
        <v>12</v>
      </c>
      <c r="G406" s="2">
        <v>3.3333333333333298E-2</v>
      </c>
      <c r="H406" s="2">
        <v>0</v>
      </c>
      <c r="I406" s="2">
        <v>0</v>
      </c>
    </row>
    <row r="407" spans="1:9" x14ac:dyDescent="0.2">
      <c r="A407" s="2">
        <v>112</v>
      </c>
      <c r="B407" s="2" t="s">
        <v>262</v>
      </c>
      <c r="C407" s="2" t="s">
        <v>437</v>
      </c>
      <c r="D407" s="2">
        <v>40</v>
      </c>
      <c r="E407" s="2">
        <v>0.10335917312661499</v>
      </c>
      <c r="F407" s="2">
        <v>40</v>
      </c>
      <c r="G407" s="2">
        <v>0.11111111111111099</v>
      </c>
      <c r="H407" s="2">
        <v>0</v>
      </c>
      <c r="I407" s="2">
        <v>0</v>
      </c>
    </row>
    <row r="408" spans="1:9" x14ac:dyDescent="0.2">
      <c r="A408" s="2">
        <v>112</v>
      </c>
      <c r="B408" s="2" t="s">
        <v>262</v>
      </c>
      <c r="C408" s="2" t="s">
        <v>433</v>
      </c>
      <c r="D408" s="2">
        <v>11</v>
      </c>
      <c r="E408" s="2">
        <v>2.8423772609819101E-2</v>
      </c>
      <c r="F408" s="2">
        <v>11</v>
      </c>
      <c r="G408" s="2">
        <v>3.05555555555556E-2</v>
      </c>
      <c r="H408" s="2">
        <v>0</v>
      </c>
      <c r="I408" s="2">
        <v>0</v>
      </c>
    </row>
    <row r="409" spans="1:9" x14ac:dyDescent="0.2">
      <c r="A409" s="2">
        <v>112</v>
      </c>
      <c r="B409" s="2" t="s">
        <v>262</v>
      </c>
      <c r="C409" s="2" t="s">
        <v>432</v>
      </c>
      <c r="D409" s="2">
        <v>6</v>
      </c>
      <c r="E409" s="2">
        <v>1.5503875968992199E-2</v>
      </c>
      <c r="F409" s="2">
        <v>6</v>
      </c>
      <c r="G409" s="2">
        <v>1.6666666666666701E-2</v>
      </c>
      <c r="H409" s="2">
        <v>0</v>
      </c>
      <c r="I409" s="2">
        <v>0</v>
      </c>
    </row>
    <row r="410" spans="1:9" x14ac:dyDescent="0.2">
      <c r="A410" s="2">
        <v>114</v>
      </c>
      <c r="B410" s="2" t="s">
        <v>263</v>
      </c>
      <c r="C410" s="2" t="s">
        <v>437</v>
      </c>
      <c r="D410" s="2">
        <v>131</v>
      </c>
      <c r="E410" s="2">
        <v>0.122659176029963</v>
      </c>
      <c r="F410" s="2">
        <v>131</v>
      </c>
      <c r="G410" s="2">
        <v>0.124170616113744</v>
      </c>
      <c r="H410" s="2">
        <v>0</v>
      </c>
      <c r="I410" s="2">
        <v>0</v>
      </c>
    </row>
    <row r="411" spans="1:9" x14ac:dyDescent="0.2">
      <c r="A411" s="2">
        <v>114</v>
      </c>
      <c r="B411" s="2" t="s">
        <v>263</v>
      </c>
      <c r="C411" s="2" t="s">
        <v>432</v>
      </c>
      <c r="D411" s="2">
        <v>30</v>
      </c>
      <c r="E411" s="2">
        <v>2.8089887640449399E-2</v>
      </c>
      <c r="F411" s="2">
        <v>30</v>
      </c>
      <c r="G411" s="2">
        <v>2.8436018957346001E-2</v>
      </c>
      <c r="H411" s="2">
        <v>0</v>
      </c>
      <c r="I411" s="2">
        <v>0</v>
      </c>
    </row>
    <row r="412" spans="1:9" x14ac:dyDescent="0.2">
      <c r="A412" s="2">
        <v>115</v>
      </c>
      <c r="B412" s="2" t="s">
        <v>216</v>
      </c>
      <c r="C412" s="2" t="s">
        <v>434</v>
      </c>
      <c r="D412" s="2">
        <v>1</v>
      </c>
      <c r="E412" s="2">
        <v>2.4390243902439001E-2</v>
      </c>
      <c r="F412" s="2">
        <v>1</v>
      </c>
      <c r="G412" s="2">
        <v>2.4390243902439001E-2</v>
      </c>
      <c r="H412" s="2">
        <v>0</v>
      </c>
      <c r="I412" s="2">
        <v>0</v>
      </c>
    </row>
    <row r="413" spans="1:9" x14ac:dyDescent="0.2">
      <c r="A413" s="2">
        <v>115</v>
      </c>
      <c r="B413" s="2" t="s">
        <v>216</v>
      </c>
      <c r="C413" s="2" t="s">
        <v>437</v>
      </c>
      <c r="D413" s="2">
        <v>33</v>
      </c>
      <c r="E413" s="2">
        <v>0.80487804878048796</v>
      </c>
      <c r="F413" s="2">
        <v>33</v>
      </c>
      <c r="G413" s="2">
        <v>0.80487804878048796</v>
      </c>
      <c r="H413" s="2">
        <v>0</v>
      </c>
      <c r="I413" s="2">
        <v>0</v>
      </c>
    </row>
    <row r="414" spans="1:9" x14ac:dyDescent="0.2">
      <c r="A414" s="2">
        <v>115</v>
      </c>
      <c r="B414" s="2" t="s">
        <v>216</v>
      </c>
      <c r="C414" s="2" t="s">
        <v>435</v>
      </c>
      <c r="D414" s="2">
        <v>3</v>
      </c>
      <c r="E414" s="2">
        <v>7.3170731707317097E-2</v>
      </c>
      <c r="F414" s="2">
        <v>3</v>
      </c>
      <c r="G414" s="2">
        <v>7.3170731707317097E-2</v>
      </c>
      <c r="H414" s="2">
        <v>0</v>
      </c>
      <c r="I414" s="2">
        <v>0</v>
      </c>
    </row>
    <row r="415" spans="1:9" x14ac:dyDescent="0.2">
      <c r="A415" s="2">
        <v>115</v>
      </c>
      <c r="B415" s="2" t="s">
        <v>216</v>
      </c>
      <c r="C415" s="2" t="s">
        <v>439</v>
      </c>
      <c r="D415" s="2">
        <v>4</v>
      </c>
      <c r="E415" s="2">
        <v>9.7560975609756101E-2</v>
      </c>
      <c r="F415" s="2">
        <v>4</v>
      </c>
      <c r="G415" s="2">
        <v>9.7560975609756101E-2</v>
      </c>
      <c r="H415" s="2">
        <v>0</v>
      </c>
      <c r="I415" s="2">
        <v>0</v>
      </c>
    </row>
    <row r="416" spans="1:9" x14ac:dyDescent="0.2">
      <c r="A416" s="2">
        <v>116</v>
      </c>
      <c r="B416" s="2" t="s">
        <v>190</v>
      </c>
      <c r="C416" s="2" t="s">
        <v>434</v>
      </c>
      <c r="D416" s="2">
        <v>7</v>
      </c>
      <c r="E416" s="2">
        <v>1.09546165884194E-2</v>
      </c>
      <c r="F416" s="2">
        <v>7</v>
      </c>
      <c r="G416" s="2">
        <v>1.07361963190184E-2</v>
      </c>
      <c r="H416" s="2">
        <v>0</v>
      </c>
      <c r="I416" s="2">
        <v>0</v>
      </c>
    </row>
    <row r="417" spans="1:9" x14ac:dyDescent="0.2">
      <c r="A417" s="2">
        <v>116</v>
      </c>
      <c r="B417" s="2" t="s">
        <v>190</v>
      </c>
      <c r="C417" s="2" t="s">
        <v>435</v>
      </c>
      <c r="D417" s="2">
        <v>85</v>
      </c>
      <c r="E417" s="2">
        <v>0.13302034428795001</v>
      </c>
      <c r="F417" s="2">
        <v>85</v>
      </c>
      <c r="G417" s="2">
        <v>0.130368098159509</v>
      </c>
      <c r="H417" s="2">
        <v>0</v>
      </c>
      <c r="I417" s="2">
        <v>0</v>
      </c>
    </row>
    <row r="418" spans="1:9" x14ac:dyDescent="0.2">
      <c r="A418" s="2">
        <v>116</v>
      </c>
      <c r="B418" s="2" t="s">
        <v>190</v>
      </c>
      <c r="C418" s="2" t="s">
        <v>436</v>
      </c>
      <c r="D418" s="2">
        <v>14</v>
      </c>
      <c r="E418" s="2">
        <v>2.1909233176838801E-2</v>
      </c>
      <c r="F418" s="2">
        <v>14</v>
      </c>
      <c r="G418" s="2">
        <v>2.14723926380368E-2</v>
      </c>
      <c r="H418" s="2">
        <v>0</v>
      </c>
      <c r="I418" s="2">
        <v>0</v>
      </c>
    </row>
    <row r="419" spans="1:9" x14ac:dyDescent="0.2">
      <c r="A419" s="2">
        <v>117</v>
      </c>
      <c r="B419" s="2" t="s">
        <v>223</v>
      </c>
      <c r="C419" s="2" t="s">
        <v>434</v>
      </c>
      <c r="D419" s="2">
        <v>1</v>
      </c>
      <c r="E419" s="2">
        <v>2.1276595744680899E-2</v>
      </c>
      <c r="F419" s="2">
        <v>1</v>
      </c>
      <c r="G419" s="2">
        <v>2.1739130434782601E-2</v>
      </c>
      <c r="H419" s="2">
        <v>0</v>
      </c>
      <c r="I419" s="2">
        <v>0</v>
      </c>
    </row>
    <row r="420" spans="1:9" x14ac:dyDescent="0.2">
      <c r="A420" s="2">
        <v>117</v>
      </c>
      <c r="B420" s="2" t="s">
        <v>223</v>
      </c>
      <c r="C420" s="2" t="s">
        <v>437</v>
      </c>
      <c r="D420" s="2">
        <v>7</v>
      </c>
      <c r="E420" s="2">
        <v>0.14893617021276601</v>
      </c>
      <c r="F420" s="2">
        <v>7</v>
      </c>
      <c r="G420" s="2">
        <v>0.15217391304347799</v>
      </c>
      <c r="H420" s="2">
        <v>0</v>
      </c>
      <c r="I420" s="2">
        <v>0</v>
      </c>
    </row>
    <row r="421" spans="1:9" x14ac:dyDescent="0.2">
      <c r="A421" s="2">
        <v>117</v>
      </c>
      <c r="B421" s="2" t="s">
        <v>223</v>
      </c>
      <c r="C421" s="2" t="s">
        <v>439</v>
      </c>
      <c r="D421" s="2">
        <v>4</v>
      </c>
      <c r="E421" s="2">
        <v>8.5106382978723402E-2</v>
      </c>
      <c r="F421" s="2">
        <v>4</v>
      </c>
      <c r="G421" s="2">
        <v>8.6956521739130405E-2</v>
      </c>
      <c r="H421" s="2">
        <v>0</v>
      </c>
      <c r="I421" s="2">
        <v>0</v>
      </c>
    </row>
    <row r="422" spans="1:9" x14ac:dyDescent="0.2">
      <c r="A422" s="2">
        <v>117</v>
      </c>
      <c r="B422" s="2" t="s">
        <v>223</v>
      </c>
      <c r="C422" s="2" t="s">
        <v>432</v>
      </c>
      <c r="D422" s="2">
        <v>1</v>
      </c>
      <c r="E422" s="2">
        <v>2.1276595744680899E-2</v>
      </c>
      <c r="F422" s="2">
        <v>1</v>
      </c>
      <c r="G422" s="2">
        <v>2.1739130434782601E-2</v>
      </c>
      <c r="H422" s="2">
        <v>0</v>
      </c>
      <c r="I422" s="2">
        <v>0</v>
      </c>
    </row>
    <row r="423" spans="1:9" x14ac:dyDescent="0.2">
      <c r="A423" s="2">
        <v>118</v>
      </c>
      <c r="B423" s="2" t="s">
        <v>255</v>
      </c>
      <c r="C423" s="2" t="s">
        <v>435</v>
      </c>
      <c r="D423" s="2">
        <v>89</v>
      </c>
      <c r="E423" s="2">
        <v>0.132637853949329</v>
      </c>
      <c r="F423" s="2">
        <v>89</v>
      </c>
      <c r="G423" s="2">
        <v>0.13323353293413201</v>
      </c>
      <c r="H423" s="2">
        <v>0</v>
      </c>
      <c r="I423" s="2">
        <v>0</v>
      </c>
    </row>
    <row r="424" spans="1:9" x14ac:dyDescent="0.2">
      <c r="A424" s="2">
        <v>118</v>
      </c>
      <c r="B424" s="2" t="s">
        <v>255</v>
      </c>
      <c r="C424" s="2" t="s">
        <v>436</v>
      </c>
      <c r="D424" s="2">
        <v>5</v>
      </c>
      <c r="E424" s="2">
        <v>7.4515648286140098E-3</v>
      </c>
      <c r="F424" s="2">
        <v>5</v>
      </c>
      <c r="G424" s="2">
        <v>7.4850299401197596E-3</v>
      </c>
      <c r="H424" s="2">
        <v>0</v>
      </c>
      <c r="I424" s="2">
        <v>0</v>
      </c>
    </row>
    <row r="425" spans="1:9" x14ac:dyDescent="0.2">
      <c r="A425" s="2">
        <v>119</v>
      </c>
      <c r="B425" s="2" t="s">
        <v>277</v>
      </c>
      <c r="C425" s="2" t="s">
        <v>438</v>
      </c>
      <c r="D425" s="2">
        <v>1</v>
      </c>
      <c r="E425" s="2">
        <v>3.5038542396636298E-4</v>
      </c>
      <c r="F425" s="2">
        <v>1</v>
      </c>
      <c r="G425" s="2">
        <v>4.1254125412541298E-4</v>
      </c>
      <c r="H425" s="2">
        <v>0</v>
      </c>
      <c r="I425" s="2">
        <v>0</v>
      </c>
    </row>
    <row r="426" spans="1:9" x14ac:dyDescent="0.2">
      <c r="A426" s="2">
        <v>12</v>
      </c>
      <c r="B426" s="2" t="s">
        <v>224</v>
      </c>
      <c r="C426" s="2" t="s">
        <v>437</v>
      </c>
      <c r="D426" s="2">
        <v>9</v>
      </c>
      <c r="E426" s="2">
        <v>0.102272727272727</v>
      </c>
      <c r="F426" s="2">
        <v>9</v>
      </c>
      <c r="G426" s="2">
        <v>0.1</v>
      </c>
      <c r="H426" s="2">
        <v>0</v>
      </c>
      <c r="I426" s="2">
        <v>0</v>
      </c>
    </row>
    <row r="427" spans="1:9" x14ac:dyDescent="0.2">
      <c r="A427" s="2">
        <v>12</v>
      </c>
      <c r="B427" s="2" t="s">
        <v>224</v>
      </c>
      <c r="C427" s="2" t="s">
        <v>433</v>
      </c>
      <c r="D427" s="2">
        <v>8</v>
      </c>
      <c r="E427" s="2">
        <v>9.0909090909090898E-2</v>
      </c>
      <c r="F427" s="2">
        <v>8</v>
      </c>
      <c r="G427" s="2">
        <v>8.8888888888888906E-2</v>
      </c>
      <c r="H427" s="2">
        <v>0</v>
      </c>
      <c r="I427" s="2">
        <v>0</v>
      </c>
    </row>
    <row r="428" spans="1:9" x14ac:dyDescent="0.2">
      <c r="A428" s="2">
        <v>12</v>
      </c>
      <c r="B428" s="2" t="s">
        <v>224</v>
      </c>
      <c r="C428" s="2" t="s">
        <v>439</v>
      </c>
      <c r="D428" s="2">
        <v>8</v>
      </c>
      <c r="E428" s="2">
        <v>9.0909090909090898E-2</v>
      </c>
      <c r="F428" s="2">
        <v>8</v>
      </c>
      <c r="G428" s="2">
        <v>8.8888888888888906E-2</v>
      </c>
      <c r="H428" s="2">
        <v>0</v>
      </c>
      <c r="I428" s="2">
        <v>0</v>
      </c>
    </row>
    <row r="429" spans="1:9" x14ac:dyDescent="0.2">
      <c r="A429" s="2">
        <v>122</v>
      </c>
      <c r="B429" s="2" t="s">
        <v>203</v>
      </c>
      <c r="C429" s="2" t="s">
        <v>437</v>
      </c>
      <c r="D429" s="2">
        <v>20</v>
      </c>
      <c r="E429" s="2">
        <v>0.44444444444444398</v>
      </c>
      <c r="F429" s="2">
        <v>20</v>
      </c>
      <c r="G429" s="2">
        <v>0.45454545454545497</v>
      </c>
      <c r="H429" s="2">
        <v>0</v>
      </c>
      <c r="I429" s="2">
        <v>0</v>
      </c>
    </row>
    <row r="430" spans="1:9" x14ac:dyDescent="0.2">
      <c r="A430" s="2">
        <v>122</v>
      </c>
      <c r="B430" s="2" t="s">
        <v>203</v>
      </c>
      <c r="C430" s="2" t="s">
        <v>435</v>
      </c>
      <c r="D430" s="2">
        <v>7</v>
      </c>
      <c r="E430" s="2">
        <v>0.155555555555556</v>
      </c>
      <c r="F430" s="2">
        <v>7</v>
      </c>
      <c r="G430" s="2">
        <v>0.15909090909090901</v>
      </c>
      <c r="H430" s="2">
        <v>0</v>
      </c>
      <c r="I430" s="2">
        <v>0</v>
      </c>
    </row>
    <row r="431" spans="1:9" x14ac:dyDescent="0.2">
      <c r="A431" s="2">
        <v>122</v>
      </c>
      <c r="B431" s="2" t="s">
        <v>203</v>
      </c>
      <c r="C431" s="2" t="s">
        <v>436</v>
      </c>
      <c r="D431" s="2">
        <v>3</v>
      </c>
      <c r="E431" s="2">
        <v>6.6666666666666693E-2</v>
      </c>
      <c r="F431" s="2">
        <v>3</v>
      </c>
      <c r="G431" s="2">
        <v>6.8181818181818205E-2</v>
      </c>
      <c r="H431" s="2">
        <v>0</v>
      </c>
      <c r="I431" s="2">
        <v>0</v>
      </c>
    </row>
    <row r="432" spans="1:9" x14ac:dyDescent="0.2">
      <c r="A432" s="2">
        <v>123</v>
      </c>
      <c r="B432" s="2" t="s">
        <v>163</v>
      </c>
      <c r="C432" s="2" t="s">
        <v>439</v>
      </c>
      <c r="D432" s="2">
        <v>4</v>
      </c>
      <c r="E432" s="2">
        <v>1.6299918500407499E-3</v>
      </c>
      <c r="F432" s="2">
        <v>4</v>
      </c>
      <c r="G432" s="2">
        <v>1.6129032258064501E-3</v>
      </c>
      <c r="H432" s="2">
        <v>0</v>
      </c>
      <c r="I432" s="2">
        <v>0</v>
      </c>
    </row>
    <row r="433" spans="1:9" x14ac:dyDescent="0.2">
      <c r="A433" s="2">
        <v>124</v>
      </c>
      <c r="B433" s="2" t="s">
        <v>240</v>
      </c>
      <c r="C433" s="2" t="s">
        <v>440</v>
      </c>
      <c r="D433" s="2">
        <v>37</v>
      </c>
      <c r="E433" s="2">
        <v>6.1380225613802304E-3</v>
      </c>
      <c r="F433" s="2">
        <v>37</v>
      </c>
      <c r="G433" s="2">
        <v>6.1146917864815702E-3</v>
      </c>
      <c r="H433" s="2">
        <v>0</v>
      </c>
      <c r="I433" s="2">
        <v>0</v>
      </c>
    </row>
    <row r="434" spans="1:9" x14ac:dyDescent="0.2">
      <c r="A434" s="2">
        <v>125</v>
      </c>
      <c r="B434" s="2" t="s">
        <v>206</v>
      </c>
      <c r="C434" s="2" t="s">
        <v>434</v>
      </c>
      <c r="D434" s="2">
        <v>4</v>
      </c>
      <c r="E434" s="2">
        <v>6.0422960725075503E-3</v>
      </c>
      <c r="F434" s="2">
        <v>4</v>
      </c>
      <c r="G434" s="2">
        <v>6.0331825037707402E-3</v>
      </c>
      <c r="H434" s="2">
        <v>0</v>
      </c>
      <c r="I434" s="2">
        <v>0</v>
      </c>
    </row>
    <row r="435" spans="1:9" x14ac:dyDescent="0.2">
      <c r="A435" s="2">
        <v>125</v>
      </c>
      <c r="B435" s="2" t="s">
        <v>206</v>
      </c>
      <c r="C435" s="2" t="s">
        <v>440</v>
      </c>
      <c r="D435" s="2">
        <v>3</v>
      </c>
      <c r="E435" s="2">
        <v>4.5317220543806703E-3</v>
      </c>
      <c r="F435" s="2">
        <v>3</v>
      </c>
      <c r="G435" s="2">
        <v>4.5248868778280504E-3</v>
      </c>
      <c r="H435" s="2">
        <v>0</v>
      </c>
      <c r="I435" s="2">
        <v>0</v>
      </c>
    </row>
    <row r="436" spans="1:9" x14ac:dyDescent="0.2">
      <c r="A436" s="2">
        <v>125</v>
      </c>
      <c r="B436" s="2" t="s">
        <v>206</v>
      </c>
      <c r="C436" s="2" t="s">
        <v>436</v>
      </c>
      <c r="D436" s="2">
        <v>4</v>
      </c>
      <c r="E436" s="2">
        <v>6.0422960725075503E-3</v>
      </c>
      <c r="F436" s="2">
        <v>4</v>
      </c>
      <c r="G436" s="2">
        <v>6.0331825037707402E-3</v>
      </c>
      <c r="H436" s="2">
        <v>0</v>
      </c>
      <c r="I436" s="2">
        <v>0</v>
      </c>
    </row>
    <row r="437" spans="1:9" x14ac:dyDescent="0.2">
      <c r="A437" s="2">
        <v>14</v>
      </c>
      <c r="B437" s="2" t="s">
        <v>266</v>
      </c>
      <c r="C437" s="2" t="s">
        <v>439</v>
      </c>
      <c r="D437" s="2">
        <v>14</v>
      </c>
      <c r="E437" s="2">
        <v>2.4647887323943699E-2</v>
      </c>
      <c r="F437" s="2">
        <v>14</v>
      </c>
      <c r="G437" s="2">
        <v>2.38907849829352E-2</v>
      </c>
      <c r="H437" s="2">
        <v>0</v>
      </c>
      <c r="I437" s="2">
        <v>0</v>
      </c>
    </row>
    <row r="438" spans="1:9" x14ac:dyDescent="0.2">
      <c r="A438" s="2">
        <v>14</v>
      </c>
      <c r="B438" s="2" t="s">
        <v>266</v>
      </c>
      <c r="C438" s="2" t="s">
        <v>432</v>
      </c>
      <c r="D438" s="2">
        <v>2</v>
      </c>
      <c r="E438" s="2">
        <v>3.5211267605633799E-3</v>
      </c>
      <c r="F438" s="2">
        <v>2</v>
      </c>
      <c r="G438" s="2">
        <v>3.4129692832764501E-3</v>
      </c>
      <c r="H438" s="2">
        <v>0</v>
      </c>
      <c r="I438" s="2">
        <v>0</v>
      </c>
    </row>
    <row r="439" spans="1:9" x14ac:dyDescent="0.2">
      <c r="A439" s="2">
        <v>15</v>
      </c>
      <c r="B439" s="2" t="s">
        <v>268</v>
      </c>
      <c r="C439" s="2" t="s">
        <v>436</v>
      </c>
      <c r="D439" s="2">
        <v>324</v>
      </c>
      <c r="E439" s="2">
        <v>2.9249796876410598E-2</v>
      </c>
      <c r="F439" s="2">
        <v>324</v>
      </c>
      <c r="G439" s="2">
        <v>2.88256227758007E-2</v>
      </c>
      <c r="H439" s="2">
        <v>0</v>
      </c>
      <c r="I439" s="2">
        <v>0</v>
      </c>
    </row>
    <row r="440" spans="1:9" x14ac:dyDescent="0.2">
      <c r="A440" s="2">
        <v>17</v>
      </c>
      <c r="B440" s="2" t="s">
        <v>217</v>
      </c>
      <c r="C440" s="2" t="s">
        <v>432</v>
      </c>
      <c r="D440" s="2">
        <v>8</v>
      </c>
      <c r="E440" s="2">
        <v>2.40963855421687E-2</v>
      </c>
      <c r="F440" s="2">
        <v>8</v>
      </c>
      <c r="G440" s="2">
        <v>2.3738872403560801E-2</v>
      </c>
      <c r="H440" s="2">
        <v>0</v>
      </c>
      <c r="I440" s="2">
        <v>0</v>
      </c>
    </row>
    <row r="441" spans="1:9" x14ac:dyDescent="0.2">
      <c r="A441" s="2">
        <v>17</v>
      </c>
      <c r="B441" s="2" t="s">
        <v>217</v>
      </c>
      <c r="C441" s="2" t="s">
        <v>436</v>
      </c>
      <c r="D441" s="2">
        <v>5</v>
      </c>
      <c r="E441" s="2">
        <v>1.5060240963855401E-2</v>
      </c>
      <c r="F441" s="2">
        <v>5</v>
      </c>
      <c r="G441" s="2">
        <v>1.4836795252225501E-2</v>
      </c>
      <c r="H441" s="2">
        <v>0</v>
      </c>
      <c r="I441" s="2">
        <v>0</v>
      </c>
    </row>
    <row r="442" spans="1:9" x14ac:dyDescent="0.2">
      <c r="A442" s="2">
        <v>18</v>
      </c>
      <c r="B442" s="2" t="s">
        <v>278</v>
      </c>
      <c r="C442" s="2" t="s">
        <v>432</v>
      </c>
      <c r="D442" s="2">
        <v>249</v>
      </c>
      <c r="E442" s="2">
        <v>4.8632812499999997E-2</v>
      </c>
      <c r="F442" s="2">
        <v>249</v>
      </c>
      <c r="G442" s="2">
        <v>4.9710521062088203E-2</v>
      </c>
      <c r="H442" s="2">
        <v>0</v>
      </c>
      <c r="I442" s="2">
        <v>0</v>
      </c>
    </row>
    <row r="443" spans="1:9" x14ac:dyDescent="0.2">
      <c r="A443" s="2">
        <v>19</v>
      </c>
      <c r="B443" s="2" t="s">
        <v>273</v>
      </c>
      <c r="C443" s="2" t="s">
        <v>433</v>
      </c>
      <c r="D443" s="2">
        <v>2</v>
      </c>
      <c r="E443" s="2">
        <v>2.9197080291970801E-3</v>
      </c>
      <c r="F443" s="2">
        <v>2</v>
      </c>
      <c r="G443" s="2">
        <v>3.0441400304414001E-3</v>
      </c>
      <c r="H443" s="2">
        <v>0</v>
      </c>
      <c r="I443" s="2">
        <v>0</v>
      </c>
    </row>
    <row r="444" spans="1:9" x14ac:dyDescent="0.2">
      <c r="A444" s="2">
        <v>20</v>
      </c>
      <c r="B444" s="2" t="s">
        <v>186</v>
      </c>
      <c r="C444" s="2" t="s">
        <v>435</v>
      </c>
      <c r="D444" s="2">
        <v>14</v>
      </c>
      <c r="E444" s="2">
        <v>5.0541516245487403E-2</v>
      </c>
      <c r="F444" s="2">
        <v>14</v>
      </c>
      <c r="G444" s="2">
        <v>4.9645390070922002E-2</v>
      </c>
      <c r="H444" s="2">
        <v>0</v>
      </c>
      <c r="I444" s="2">
        <v>0</v>
      </c>
    </row>
    <row r="445" spans="1:9" x14ac:dyDescent="0.2">
      <c r="A445" s="2">
        <v>20</v>
      </c>
      <c r="B445" s="2" t="s">
        <v>186</v>
      </c>
      <c r="C445" s="2" t="s">
        <v>432</v>
      </c>
      <c r="D445" s="2">
        <v>1</v>
      </c>
      <c r="E445" s="2">
        <v>3.6101083032491002E-3</v>
      </c>
      <c r="F445" s="2">
        <v>1</v>
      </c>
      <c r="G445" s="2">
        <v>3.54609929078014E-3</v>
      </c>
      <c r="H445" s="2">
        <v>0</v>
      </c>
      <c r="I445" s="2">
        <v>0</v>
      </c>
    </row>
    <row r="446" spans="1:9" x14ac:dyDescent="0.2">
      <c r="A446" s="2">
        <v>20</v>
      </c>
      <c r="B446" s="2" t="s">
        <v>186</v>
      </c>
      <c r="C446" s="2" t="s">
        <v>436</v>
      </c>
      <c r="D446" s="2">
        <v>14</v>
      </c>
      <c r="E446" s="2">
        <v>5.0541516245487403E-2</v>
      </c>
      <c r="F446" s="2">
        <v>14</v>
      </c>
      <c r="G446" s="2">
        <v>4.9645390070922002E-2</v>
      </c>
      <c r="H446" s="2">
        <v>0</v>
      </c>
      <c r="I446" s="2">
        <v>0</v>
      </c>
    </row>
    <row r="447" spans="1:9" x14ac:dyDescent="0.2">
      <c r="A447" s="2">
        <v>21</v>
      </c>
      <c r="B447" s="2" t="s">
        <v>200</v>
      </c>
      <c r="C447" s="2" t="s">
        <v>436</v>
      </c>
      <c r="D447" s="2">
        <v>47</v>
      </c>
      <c r="E447" s="2">
        <v>1.3762811127379201E-2</v>
      </c>
      <c r="F447" s="2">
        <v>47</v>
      </c>
      <c r="G447" s="2">
        <v>1.3811342932706401E-2</v>
      </c>
      <c r="H447" s="2">
        <v>0</v>
      </c>
      <c r="I447" s="2">
        <v>0</v>
      </c>
    </row>
    <row r="448" spans="1:9" x14ac:dyDescent="0.2">
      <c r="A448" s="2">
        <v>22</v>
      </c>
      <c r="B448" s="2" t="s">
        <v>183</v>
      </c>
      <c r="C448" s="2" t="s">
        <v>436</v>
      </c>
      <c r="D448" s="2">
        <v>56</v>
      </c>
      <c r="E448" s="2">
        <v>2.55125284738041E-2</v>
      </c>
      <c r="F448" s="2">
        <v>56</v>
      </c>
      <c r="G448" s="2">
        <v>2.5794564716720401E-2</v>
      </c>
      <c r="H448" s="2">
        <v>0</v>
      </c>
      <c r="I448" s="2">
        <v>0</v>
      </c>
    </row>
    <row r="449" spans="1:9" x14ac:dyDescent="0.2">
      <c r="A449" s="2">
        <v>25</v>
      </c>
      <c r="B449" s="2" t="s">
        <v>241</v>
      </c>
      <c r="C449" s="2" t="s">
        <v>434</v>
      </c>
      <c r="D449" s="2">
        <v>12</v>
      </c>
      <c r="E449" s="2">
        <v>1.9543973941368101E-2</v>
      </c>
      <c r="F449" s="2">
        <v>12</v>
      </c>
      <c r="G449" s="2">
        <v>1.9736842105263198E-2</v>
      </c>
      <c r="H449" s="2">
        <v>0</v>
      </c>
      <c r="I449" s="2">
        <v>0</v>
      </c>
    </row>
    <row r="450" spans="1:9" x14ac:dyDescent="0.2">
      <c r="A450" s="2">
        <v>25</v>
      </c>
      <c r="B450" s="2" t="s">
        <v>241</v>
      </c>
      <c r="C450" s="2" t="s">
        <v>437</v>
      </c>
      <c r="D450" s="2">
        <v>292</v>
      </c>
      <c r="E450" s="2">
        <v>0.47557003257329</v>
      </c>
      <c r="F450" s="2">
        <v>292</v>
      </c>
      <c r="G450" s="2">
        <v>0.480263157894737</v>
      </c>
      <c r="H450" s="2">
        <v>0</v>
      </c>
      <c r="I450" s="2">
        <v>0</v>
      </c>
    </row>
    <row r="451" spans="1:9" x14ac:dyDescent="0.2">
      <c r="A451" s="2">
        <v>25</v>
      </c>
      <c r="B451" s="2" t="s">
        <v>241</v>
      </c>
      <c r="C451" s="2" t="s">
        <v>438</v>
      </c>
      <c r="D451" s="2">
        <v>3</v>
      </c>
      <c r="E451" s="2">
        <v>4.88599348534202E-3</v>
      </c>
      <c r="F451" s="2">
        <v>3</v>
      </c>
      <c r="G451" s="2">
        <v>4.9342105263157901E-3</v>
      </c>
      <c r="H451" s="2">
        <v>0</v>
      </c>
      <c r="I451" s="2">
        <v>0</v>
      </c>
    </row>
    <row r="452" spans="1:9" x14ac:dyDescent="0.2">
      <c r="A452" s="2">
        <v>26</v>
      </c>
      <c r="B452" s="2" t="s">
        <v>247</v>
      </c>
      <c r="C452" s="2" t="s">
        <v>434</v>
      </c>
      <c r="D452" s="2">
        <v>27</v>
      </c>
      <c r="E452" s="2">
        <v>0.21259842519684999</v>
      </c>
      <c r="F452" s="2">
        <v>27</v>
      </c>
      <c r="G452" s="2">
        <v>0.216</v>
      </c>
      <c r="H452" s="2">
        <v>0</v>
      </c>
      <c r="I452" s="2">
        <v>0</v>
      </c>
    </row>
    <row r="453" spans="1:9" x14ac:dyDescent="0.2">
      <c r="A453" s="2">
        <v>26</v>
      </c>
      <c r="B453" s="2" t="s">
        <v>247</v>
      </c>
      <c r="C453" s="2" t="s">
        <v>433</v>
      </c>
      <c r="D453" s="2">
        <v>6</v>
      </c>
      <c r="E453" s="2">
        <v>4.7244094488188997E-2</v>
      </c>
      <c r="F453" s="2">
        <v>6</v>
      </c>
      <c r="G453" s="2">
        <v>4.8000000000000001E-2</v>
      </c>
      <c r="H453" s="2">
        <v>0</v>
      </c>
      <c r="I453" s="2">
        <v>0</v>
      </c>
    </row>
    <row r="454" spans="1:9" x14ac:dyDescent="0.2">
      <c r="A454" s="2">
        <v>26</v>
      </c>
      <c r="B454" s="2" t="s">
        <v>247</v>
      </c>
      <c r="C454" s="2" t="s">
        <v>432</v>
      </c>
      <c r="D454" s="2">
        <v>2</v>
      </c>
      <c r="E454" s="2">
        <v>1.5748031496062999E-2</v>
      </c>
      <c r="F454" s="2">
        <v>2</v>
      </c>
      <c r="G454" s="2">
        <v>1.6E-2</v>
      </c>
      <c r="H454" s="2">
        <v>0</v>
      </c>
      <c r="I454" s="2">
        <v>0</v>
      </c>
    </row>
    <row r="455" spans="1:9" x14ac:dyDescent="0.2">
      <c r="A455" s="2">
        <v>26</v>
      </c>
      <c r="B455" s="2" t="s">
        <v>247</v>
      </c>
      <c r="C455" s="2" t="s">
        <v>436</v>
      </c>
      <c r="D455" s="2">
        <v>1</v>
      </c>
      <c r="E455" s="2">
        <v>7.8740157480314994E-3</v>
      </c>
      <c r="F455" s="2">
        <v>1</v>
      </c>
      <c r="G455" s="2">
        <v>8.0000000000000002E-3</v>
      </c>
      <c r="H455" s="2">
        <v>0</v>
      </c>
      <c r="I455" s="2">
        <v>0</v>
      </c>
    </row>
    <row r="456" spans="1:9" x14ac:dyDescent="0.2">
      <c r="A456" s="2">
        <v>27</v>
      </c>
      <c r="B456" s="2" t="s">
        <v>260</v>
      </c>
      <c r="C456" s="2" t="s">
        <v>434</v>
      </c>
      <c r="D456" s="2">
        <v>6</v>
      </c>
      <c r="E456" s="2">
        <v>0.15</v>
      </c>
      <c r="F456" s="2">
        <v>6</v>
      </c>
      <c r="G456" s="2">
        <v>0.14285714285714299</v>
      </c>
      <c r="H456" s="2">
        <v>0</v>
      </c>
      <c r="I456" s="2">
        <v>0</v>
      </c>
    </row>
    <row r="457" spans="1:9" x14ac:dyDescent="0.2">
      <c r="A457" s="2">
        <v>27</v>
      </c>
      <c r="B457" s="2" t="s">
        <v>260</v>
      </c>
      <c r="C457" s="2" t="s">
        <v>437</v>
      </c>
      <c r="D457" s="2">
        <v>5</v>
      </c>
      <c r="E457" s="2">
        <v>0.125</v>
      </c>
      <c r="F457" s="2">
        <v>5</v>
      </c>
      <c r="G457" s="2">
        <v>0.119047619047619</v>
      </c>
      <c r="H457" s="2">
        <v>0</v>
      </c>
      <c r="I457" s="2">
        <v>0</v>
      </c>
    </row>
    <row r="458" spans="1:9" x14ac:dyDescent="0.2">
      <c r="A458" s="2">
        <v>27</v>
      </c>
      <c r="B458" s="2" t="s">
        <v>260</v>
      </c>
      <c r="C458" s="2" t="s">
        <v>435</v>
      </c>
      <c r="D458" s="2">
        <v>1</v>
      </c>
      <c r="E458" s="2">
        <v>2.5000000000000001E-2</v>
      </c>
      <c r="F458" s="2">
        <v>1</v>
      </c>
      <c r="G458" s="2">
        <v>2.3809523809523801E-2</v>
      </c>
      <c r="H458" s="2">
        <v>0</v>
      </c>
      <c r="I458" s="2">
        <v>0</v>
      </c>
    </row>
    <row r="459" spans="1:9" x14ac:dyDescent="0.2">
      <c r="A459" s="2">
        <v>27</v>
      </c>
      <c r="B459" s="2" t="s">
        <v>260</v>
      </c>
      <c r="C459" s="2" t="s">
        <v>439</v>
      </c>
      <c r="D459" s="2">
        <v>24</v>
      </c>
      <c r="E459" s="2">
        <v>0.6</v>
      </c>
      <c r="F459" s="2">
        <v>24</v>
      </c>
      <c r="G459" s="2">
        <v>0.57142857142857095</v>
      </c>
      <c r="H459" s="2">
        <v>0</v>
      </c>
      <c r="I459" s="2">
        <v>0</v>
      </c>
    </row>
    <row r="460" spans="1:9" x14ac:dyDescent="0.2">
      <c r="A460" s="2">
        <v>28</v>
      </c>
      <c r="B460" s="2" t="s">
        <v>242</v>
      </c>
      <c r="C460" s="2" t="s">
        <v>437</v>
      </c>
      <c r="D460" s="2">
        <v>2</v>
      </c>
      <c r="E460" s="2">
        <v>3.2258064516128997E-2</v>
      </c>
      <c r="F460" s="2">
        <v>2</v>
      </c>
      <c r="G460" s="2">
        <v>3.5714285714285698E-2</v>
      </c>
      <c r="H460" s="2">
        <v>0</v>
      </c>
      <c r="I460" s="2">
        <v>0</v>
      </c>
    </row>
    <row r="461" spans="1:9" x14ac:dyDescent="0.2">
      <c r="A461" s="2">
        <v>28</v>
      </c>
      <c r="B461" s="2" t="s">
        <v>242</v>
      </c>
      <c r="C461" s="2" t="s">
        <v>438</v>
      </c>
      <c r="D461" s="2">
        <v>3</v>
      </c>
      <c r="E461" s="2">
        <v>4.8387096774193498E-2</v>
      </c>
      <c r="F461" s="2">
        <v>3</v>
      </c>
      <c r="G461" s="2">
        <v>5.3571428571428603E-2</v>
      </c>
      <c r="H461" s="2">
        <v>0</v>
      </c>
      <c r="I461" s="2">
        <v>0</v>
      </c>
    </row>
    <row r="462" spans="1:9" x14ac:dyDescent="0.2">
      <c r="A462" s="2">
        <v>28</v>
      </c>
      <c r="B462" s="2" t="s">
        <v>242</v>
      </c>
      <c r="C462" s="2" t="s">
        <v>439</v>
      </c>
      <c r="D462" s="2">
        <v>7</v>
      </c>
      <c r="E462" s="2">
        <v>0.112903225806452</v>
      </c>
      <c r="F462" s="2">
        <v>7</v>
      </c>
      <c r="G462" s="2">
        <v>0.125</v>
      </c>
      <c r="H462" s="2">
        <v>0</v>
      </c>
      <c r="I462" s="2">
        <v>0</v>
      </c>
    </row>
    <row r="463" spans="1:9" x14ac:dyDescent="0.2">
      <c r="A463" s="2">
        <v>29</v>
      </c>
      <c r="B463" s="2" t="s">
        <v>225</v>
      </c>
      <c r="C463" s="2" t="s">
        <v>434</v>
      </c>
      <c r="D463" s="2">
        <v>6</v>
      </c>
      <c r="E463" s="2">
        <v>3.03030303030303E-2</v>
      </c>
      <c r="F463" s="2">
        <v>6</v>
      </c>
      <c r="G463" s="2">
        <v>2.9126213592233E-2</v>
      </c>
      <c r="H463" s="2">
        <v>0</v>
      </c>
      <c r="I463" s="2">
        <v>0</v>
      </c>
    </row>
    <row r="464" spans="1:9" x14ac:dyDescent="0.2">
      <c r="A464" s="2">
        <v>29</v>
      </c>
      <c r="B464" s="2" t="s">
        <v>225</v>
      </c>
      <c r="C464" s="2" t="s">
        <v>433</v>
      </c>
      <c r="D464" s="2">
        <v>2</v>
      </c>
      <c r="E464" s="2">
        <v>1.01010101010101E-2</v>
      </c>
      <c r="F464" s="2">
        <v>2</v>
      </c>
      <c r="G464" s="2">
        <v>9.7087378640776708E-3</v>
      </c>
      <c r="H464" s="2">
        <v>0</v>
      </c>
      <c r="I464" s="2">
        <v>0</v>
      </c>
    </row>
    <row r="465" spans="1:9" x14ac:dyDescent="0.2">
      <c r="A465" s="2">
        <v>29</v>
      </c>
      <c r="B465" s="2" t="s">
        <v>225</v>
      </c>
      <c r="C465" s="2" t="s">
        <v>439</v>
      </c>
      <c r="D465" s="2">
        <v>25</v>
      </c>
      <c r="E465" s="2">
        <v>0.12626262626262599</v>
      </c>
      <c r="F465" s="2">
        <v>25</v>
      </c>
      <c r="G465" s="2">
        <v>0.121359223300971</v>
      </c>
      <c r="H465" s="2">
        <v>0</v>
      </c>
      <c r="I465" s="2">
        <v>0</v>
      </c>
    </row>
    <row r="466" spans="1:9" x14ac:dyDescent="0.2">
      <c r="A466" s="2">
        <v>29</v>
      </c>
      <c r="B466" s="2" t="s">
        <v>225</v>
      </c>
      <c r="C466" s="2" t="s">
        <v>432</v>
      </c>
      <c r="D466" s="2">
        <v>17</v>
      </c>
      <c r="E466" s="2">
        <v>8.5858585858585898E-2</v>
      </c>
      <c r="F466" s="2">
        <v>17</v>
      </c>
      <c r="G466" s="2">
        <v>8.2524271844660199E-2</v>
      </c>
      <c r="H466" s="2">
        <v>0</v>
      </c>
      <c r="I466" s="2">
        <v>0</v>
      </c>
    </row>
    <row r="467" spans="1:9" x14ac:dyDescent="0.2">
      <c r="A467" s="2">
        <v>3</v>
      </c>
      <c r="B467" s="2" t="s">
        <v>170</v>
      </c>
      <c r="C467" s="2" t="s">
        <v>432</v>
      </c>
      <c r="D467" s="2">
        <v>31</v>
      </c>
      <c r="E467" s="2">
        <v>1.8139262726740799E-2</v>
      </c>
      <c r="F467" s="2">
        <v>31</v>
      </c>
      <c r="G467" s="2">
        <v>2.2302158273381299E-2</v>
      </c>
      <c r="H467" s="2">
        <v>0</v>
      </c>
      <c r="I467" s="2">
        <v>0</v>
      </c>
    </row>
    <row r="468" spans="1:9" x14ac:dyDescent="0.2">
      <c r="A468" s="2">
        <v>30</v>
      </c>
      <c r="B468" s="2" t="s">
        <v>181</v>
      </c>
      <c r="C468" s="2" t="s">
        <v>434</v>
      </c>
      <c r="D468" s="2">
        <v>137</v>
      </c>
      <c r="E468" s="2">
        <v>2.5077796082738399E-2</v>
      </c>
      <c r="F468" s="2">
        <v>137</v>
      </c>
      <c r="G468" s="2">
        <v>2.46846846846847E-2</v>
      </c>
      <c r="H468" s="2">
        <v>0</v>
      </c>
      <c r="I468" s="2">
        <v>0</v>
      </c>
    </row>
    <row r="469" spans="1:9" x14ac:dyDescent="0.2">
      <c r="A469" s="2">
        <v>31</v>
      </c>
      <c r="B469" s="2" t="s">
        <v>243</v>
      </c>
      <c r="C469" s="2" t="s">
        <v>437</v>
      </c>
      <c r="D469" s="2">
        <v>1</v>
      </c>
      <c r="E469" s="2">
        <v>0.5</v>
      </c>
      <c r="F469" s="2">
        <v>1</v>
      </c>
      <c r="G469" s="2">
        <v>1</v>
      </c>
      <c r="H469" s="2">
        <v>0</v>
      </c>
      <c r="I469" s="2">
        <v>0</v>
      </c>
    </row>
    <row r="470" spans="1:9" x14ac:dyDescent="0.2">
      <c r="A470" s="2">
        <v>32</v>
      </c>
      <c r="B470" s="2" t="s">
        <v>198</v>
      </c>
      <c r="C470" s="2" t="s">
        <v>435</v>
      </c>
      <c r="D470" s="2">
        <v>1</v>
      </c>
      <c r="E470" s="2">
        <v>6.2500000000000003E-3</v>
      </c>
      <c r="F470" s="2">
        <v>1</v>
      </c>
      <c r="G470" s="2">
        <v>6.8027210884353704E-3</v>
      </c>
      <c r="H470" s="2">
        <v>0</v>
      </c>
      <c r="I470" s="2">
        <v>0</v>
      </c>
    </row>
    <row r="471" spans="1:9" x14ac:dyDescent="0.2">
      <c r="A471" s="2">
        <v>32</v>
      </c>
      <c r="B471" s="2" t="s">
        <v>198</v>
      </c>
      <c r="C471" s="2" t="s">
        <v>438</v>
      </c>
      <c r="D471" s="2">
        <v>2</v>
      </c>
      <c r="E471" s="2">
        <v>1.2500000000000001E-2</v>
      </c>
      <c r="F471" s="2">
        <v>2</v>
      </c>
      <c r="G471" s="2">
        <v>1.3605442176870699E-2</v>
      </c>
      <c r="H471" s="2">
        <v>0</v>
      </c>
      <c r="I471" s="2">
        <v>0</v>
      </c>
    </row>
    <row r="472" spans="1:9" x14ac:dyDescent="0.2">
      <c r="A472" s="2">
        <v>32</v>
      </c>
      <c r="B472" s="2" t="s">
        <v>198</v>
      </c>
      <c r="C472" s="2" t="s">
        <v>439</v>
      </c>
      <c r="D472" s="2">
        <v>41</v>
      </c>
      <c r="E472" s="2">
        <v>0.25624999999999998</v>
      </c>
      <c r="F472" s="2">
        <v>41</v>
      </c>
      <c r="G472" s="2">
        <v>0.27891156462584998</v>
      </c>
      <c r="H472" s="2">
        <v>0</v>
      </c>
      <c r="I472" s="2">
        <v>0</v>
      </c>
    </row>
    <row r="473" spans="1:9" x14ac:dyDescent="0.2">
      <c r="A473" s="2">
        <v>33</v>
      </c>
      <c r="B473" s="2" t="s">
        <v>204</v>
      </c>
      <c r="C473" s="2" t="s">
        <v>438</v>
      </c>
      <c r="D473" s="2">
        <v>6</v>
      </c>
      <c r="E473" s="2">
        <v>8.2530949105914693E-3</v>
      </c>
      <c r="F473" s="2">
        <v>6</v>
      </c>
      <c r="G473" s="2">
        <v>8.3449235048678704E-3</v>
      </c>
      <c r="H473" s="2">
        <v>0</v>
      </c>
      <c r="I473" s="2">
        <v>0</v>
      </c>
    </row>
    <row r="474" spans="1:9" x14ac:dyDescent="0.2">
      <c r="A474" s="2">
        <v>33</v>
      </c>
      <c r="B474" s="2" t="s">
        <v>204</v>
      </c>
      <c r="C474" s="2" t="s">
        <v>439</v>
      </c>
      <c r="D474" s="2">
        <v>32</v>
      </c>
      <c r="E474" s="2">
        <v>4.4016506189821197E-2</v>
      </c>
      <c r="F474" s="2">
        <v>32</v>
      </c>
      <c r="G474" s="2">
        <v>4.45062586926286E-2</v>
      </c>
      <c r="H474" s="2">
        <v>0</v>
      </c>
      <c r="I474" s="2">
        <v>0</v>
      </c>
    </row>
    <row r="475" spans="1:9" x14ac:dyDescent="0.2">
      <c r="A475" s="2">
        <v>33</v>
      </c>
      <c r="B475" s="2" t="s">
        <v>204</v>
      </c>
      <c r="C475" s="2" t="s">
        <v>432</v>
      </c>
      <c r="D475" s="2">
        <v>25</v>
      </c>
      <c r="E475" s="2">
        <v>3.4387895460797797E-2</v>
      </c>
      <c r="F475" s="2">
        <v>25</v>
      </c>
      <c r="G475" s="2">
        <v>3.4770514603616097E-2</v>
      </c>
      <c r="H475" s="2">
        <v>0</v>
      </c>
      <c r="I475" s="2">
        <v>0</v>
      </c>
    </row>
    <row r="476" spans="1:9" x14ac:dyDescent="0.2">
      <c r="A476" s="2">
        <v>34</v>
      </c>
      <c r="B476" s="2" t="s">
        <v>250</v>
      </c>
      <c r="C476" s="2" t="s">
        <v>434</v>
      </c>
      <c r="D476" s="2">
        <v>3</v>
      </c>
      <c r="E476" s="2">
        <v>0.42857142857142899</v>
      </c>
      <c r="F476" s="2">
        <v>3</v>
      </c>
      <c r="G476" s="2">
        <v>0.375</v>
      </c>
      <c r="H476" s="2">
        <v>0</v>
      </c>
      <c r="I476" s="2">
        <v>0</v>
      </c>
    </row>
    <row r="477" spans="1:9" x14ac:dyDescent="0.2">
      <c r="A477" s="2">
        <v>34</v>
      </c>
      <c r="B477" s="2" t="s">
        <v>250</v>
      </c>
      <c r="C477" s="2" t="s">
        <v>435</v>
      </c>
      <c r="D477" s="2">
        <v>1</v>
      </c>
      <c r="E477" s="2">
        <v>0.14285714285714299</v>
      </c>
      <c r="F477" s="2">
        <v>1</v>
      </c>
      <c r="G477" s="2">
        <v>0.125</v>
      </c>
      <c r="H477" s="2">
        <v>0</v>
      </c>
      <c r="I477" s="2">
        <v>0</v>
      </c>
    </row>
    <row r="478" spans="1:9" x14ac:dyDescent="0.2">
      <c r="A478" s="2">
        <v>34</v>
      </c>
      <c r="B478" s="2" t="s">
        <v>250</v>
      </c>
      <c r="C478" s="2" t="s">
        <v>432</v>
      </c>
      <c r="D478" s="2">
        <v>2</v>
      </c>
      <c r="E478" s="2">
        <v>0.28571428571428598</v>
      </c>
      <c r="F478" s="2">
        <v>2</v>
      </c>
      <c r="G478" s="2">
        <v>0.25</v>
      </c>
      <c r="H478" s="2">
        <v>0</v>
      </c>
      <c r="I478" s="2">
        <v>0</v>
      </c>
    </row>
    <row r="479" spans="1:9" x14ac:dyDescent="0.2">
      <c r="A479" s="2">
        <v>35</v>
      </c>
      <c r="B479" s="2" t="s">
        <v>182</v>
      </c>
      <c r="C479" s="2" t="s">
        <v>438</v>
      </c>
      <c r="D479" s="2">
        <v>1</v>
      </c>
      <c r="E479" s="2">
        <v>3.0921459492888099E-4</v>
      </c>
      <c r="F479" s="2">
        <v>1</v>
      </c>
      <c r="G479" s="2">
        <v>3.1094527363184101E-4</v>
      </c>
      <c r="H479" s="2">
        <v>0</v>
      </c>
      <c r="I479" s="2">
        <v>0</v>
      </c>
    </row>
    <row r="480" spans="1:9" x14ac:dyDescent="0.2">
      <c r="A480" s="2">
        <v>38</v>
      </c>
      <c r="B480" s="2" t="s">
        <v>212</v>
      </c>
      <c r="C480" s="2" t="s">
        <v>437</v>
      </c>
      <c r="D480" s="2">
        <v>2</v>
      </c>
      <c r="E480" s="2">
        <v>1.34228187919463E-2</v>
      </c>
      <c r="F480" s="2">
        <v>2</v>
      </c>
      <c r="G480" s="2">
        <v>1.3245033112582801E-2</v>
      </c>
      <c r="H480" s="2">
        <v>0</v>
      </c>
      <c r="I480" s="2">
        <v>0</v>
      </c>
    </row>
    <row r="481" spans="1:9" x14ac:dyDescent="0.2">
      <c r="A481" s="2">
        <v>38</v>
      </c>
      <c r="B481" s="2" t="s">
        <v>212</v>
      </c>
      <c r="C481" s="2" t="s">
        <v>435</v>
      </c>
      <c r="D481" s="2">
        <v>2</v>
      </c>
      <c r="E481" s="2">
        <v>1.34228187919463E-2</v>
      </c>
      <c r="F481" s="2">
        <v>2</v>
      </c>
      <c r="G481" s="2">
        <v>1.3245033112582801E-2</v>
      </c>
      <c r="H481" s="2">
        <v>0</v>
      </c>
      <c r="I481" s="2">
        <v>0</v>
      </c>
    </row>
    <row r="482" spans="1:9" x14ac:dyDescent="0.2">
      <c r="A482" s="2">
        <v>4</v>
      </c>
      <c r="B482" s="2" t="s">
        <v>209</v>
      </c>
      <c r="C482" s="2" t="s">
        <v>435</v>
      </c>
      <c r="D482" s="2">
        <v>4</v>
      </c>
      <c r="E482" s="2">
        <v>4.7058823529411799E-2</v>
      </c>
      <c r="F482" s="2">
        <v>4</v>
      </c>
      <c r="G482" s="2">
        <v>5.4054054054054099E-2</v>
      </c>
      <c r="H482" s="2">
        <v>0</v>
      </c>
      <c r="I482" s="2">
        <v>0</v>
      </c>
    </row>
    <row r="483" spans="1:9" x14ac:dyDescent="0.2">
      <c r="A483" s="2">
        <v>4</v>
      </c>
      <c r="B483" s="2" t="s">
        <v>209</v>
      </c>
      <c r="C483" s="2" t="s">
        <v>439</v>
      </c>
      <c r="D483" s="2">
        <v>3</v>
      </c>
      <c r="E483" s="2">
        <v>3.5294117647058802E-2</v>
      </c>
      <c r="F483" s="2">
        <v>3</v>
      </c>
      <c r="G483" s="2">
        <v>4.0540540540540501E-2</v>
      </c>
      <c r="H483" s="2">
        <v>0</v>
      </c>
      <c r="I483" s="2">
        <v>0</v>
      </c>
    </row>
    <row r="484" spans="1:9" x14ac:dyDescent="0.2">
      <c r="A484" s="2">
        <v>40</v>
      </c>
      <c r="B484" s="2" t="s">
        <v>218</v>
      </c>
      <c r="C484" s="2" t="s">
        <v>434</v>
      </c>
      <c r="D484" s="2">
        <v>1</v>
      </c>
      <c r="E484" s="2">
        <v>4.8780487804877997E-3</v>
      </c>
      <c r="F484" s="2">
        <v>1</v>
      </c>
      <c r="G484" s="2">
        <v>4.92610837438424E-3</v>
      </c>
      <c r="H484" s="2">
        <v>0</v>
      </c>
      <c r="I484" s="2">
        <v>0</v>
      </c>
    </row>
    <row r="485" spans="1:9" x14ac:dyDescent="0.2">
      <c r="A485" s="2">
        <v>40</v>
      </c>
      <c r="B485" s="2" t="s">
        <v>218</v>
      </c>
      <c r="C485" s="2" t="s">
        <v>437</v>
      </c>
      <c r="D485" s="2">
        <v>6</v>
      </c>
      <c r="E485" s="2">
        <v>2.92682926829268E-2</v>
      </c>
      <c r="F485" s="2">
        <v>6</v>
      </c>
      <c r="G485" s="2">
        <v>2.95566502463054E-2</v>
      </c>
      <c r="H485" s="2">
        <v>0</v>
      </c>
      <c r="I485" s="2">
        <v>0</v>
      </c>
    </row>
    <row r="486" spans="1:9" x14ac:dyDescent="0.2">
      <c r="A486" s="2">
        <v>40</v>
      </c>
      <c r="B486" s="2" t="s">
        <v>218</v>
      </c>
      <c r="C486" s="2" t="s">
        <v>440</v>
      </c>
      <c r="D486" s="2">
        <v>86</v>
      </c>
      <c r="E486" s="2">
        <v>0.41951219512195098</v>
      </c>
      <c r="F486" s="2">
        <v>86</v>
      </c>
      <c r="G486" s="2">
        <v>0.42364532019704398</v>
      </c>
      <c r="H486" s="2">
        <v>0</v>
      </c>
      <c r="I486" s="2">
        <v>0</v>
      </c>
    </row>
    <row r="487" spans="1:9" x14ac:dyDescent="0.2">
      <c r="A487" s="2">
        <v>40</v>
      </c>
      <c r="B487" s="2" t="s">
        <v>218</v>
      </c>
      <c r="C487" s="2" t="s">
        <v>432</v>
      </c>
      <c r="D487" s="2">
        <v>2</v>
      </c>
      <c r="E487" s="2">
        <v>9.7560975609756097E-3</v>
      </c>
      <c r="F487" s="2">
        <v>2</v>
      </c>
      <c r="G487" s="2">
        <v>9.8522167487684695E-3</v>
      </c>
      <c r="H487" s="2">
        <v>0</v>
      </c>
      <c r="I487" s="2">
        <v>0</v>
      </c>
    </row>
    <row r="488" spans="1:9" x14ac:dyDescent="0.2">
      <c r="A488" s="2">
        <v>41</v>
      </c>
      <c r="B488" s="2" t="s">
        <v>219</v>
      </c>
      <c r="C488" s="2" t="s">
        <v>434</v>
      </c>
      <c r="D488" s="2">
        <v>1</v>
      </c>
      <c r="E488" s="2">
        <v>8.6206896551724102E-3</v>
      </c>
      <c r="F488" s="2">
        <v>1</v>
      </c>
      <c r="G488" s="2">
        <v>8.6206896551724102E-3</v>
      </c>
      <c r="H488" s="2">
        <v>0</v>
      </c>
      <c r="I488" s="2">
        <v>0</v>
      </c>
    </row>
    <row r="489" spans="1:9" x14ac:dyDescent="0.2">
      <c r="A489" s="2">
        <v>41</v>
      </c>
      <c r="B489" s="2" t="s">
        <v>219</v>
      </c>
      <c r="C489" s="2" t="s">
        <v>435</v>
      </c>
      <c r="D489" s="2">
        <v>41</v>
      </c>
      <c r="E489" s="2">
        <v>0.35344827586206901</v>
      </c>
      <c r="F489" s="2">
        <v>41</v>
      </c>
      <c r="G489" s="2">
        <v>0.35344827586206901</v>
      </c>
      <c r="H489" s="2">
        <v>0</v>
      </c>
      <c r="I489" s="2">
        <v>0</v>
      </c>
    </row>
    <row r="490" spans="1:9" x14ac:dyDescent="0.2">
      <c r="A490" s="2">
        <v>41</v>
      </c>
      <c r="B490" s="2" t="s">
        <v>219</v>
      </c>
      <c r="C490" s="2" t="s">
        <v>439</v>
      </c>
      <c r="D490" s="2">
        <v>6</v>
      </c>
      <c r="E490" s="2">
        <v>5.1724137931034503E-2</v>
      </c>
      <c r="F490" s="2">
        <v>6</v>
      </c>
      <c r="G490" s="2">
        <v>5.1724137931034503E-2</v>
      </c>
      <c r="H490" s="2">
        <v>0</v>
      </c>
      <c r="I490" s="2">
        <v>0</v>
      </c>
    </row>
    <row r="491" spans="1:9" x14ac:dyDescent="0.2">
      <c r="A491" s="2">
        <v>41</v>
      </c>
      <c r="B491" s="2" t="s">
        <v>219</v>
      </c>
      <c r="C491" s="2" t="s">
        <v>432</v>
      </c>
      <c r="D491" s="2">
        <v>4</v>
      </c>
      <c r="E491" s="2">
        <v>3.4482758620689703E-2</v>
      </c>
      <c r="F491" s="2">
        <v>4</v>
      </c>
      <c r="G491" s="2">
        <v>3.4482758620689703E-2</v>
      </c>
      <c r="H491" s="2">
        <v>0</v>
      </c>
      <c r="I491" s="2">
        <v>0</v>
      </c>
    </row>
    <row r="492" spans="1:9" x14ac:dyDescent="0.2">
      <c r="A492" s="2">
        <v>42</v>
      </c>
      <c r="B492" s="2" t="s">
        <v>188</v>
      </c>
      <c r="C492" s="2" t="s">
        <v>437</v>
      </c>
      <c r="D492" s="2">
        <v>40</v>
      </c>
      <c r="E492" s="2">
        <v>5.9880239520958098E-2</v>
      </c>
      <c r="F492" s="2">
        <v>40</v>
      </c>
      <c r="G492" s="2">
        <v>6.5359477124182996E-2</v>
      </c>
      <c r="H492" s="2">
        <v>0</v>
      </c>
      <c r="I492" s="2">
        <v>0</v>
      </c>
    </row>
    <row r="493" spans="1:9" x14ac:dyDescent="0.2">
      <c r="A493" s="2">
        <v>42</v>
      </c>
      <c r="B493" s="2" t="s">
        <v>188</v>
      </c>
      <c r="C493" s="2" t="s">
        <v>432</v>
      </c>
      <c r="D493" s="2">
        <v>10</v>
      </c>
      <c r="E493" s="2">
        <v>1.49700598802395E-2</v>
      </c>
      <c r="F493" s="2">
        <v>10</v>
      </c>
      <c r="G493" s="2">
        <v>1.6339869281045801E-2</v>
      </c>
      <c r="H493" s="2">
        <v>0</v>
      </c>
      <c r="I493" s="2">
        <v>0</v>
      </c>
    </row>
    <row r="494" spans="1:9" x14ac:dyDescent="0.2">
      <c r="A494" s="2">
        <v>43</v>
      </c>
      <c r="B494" s="2" t="s">
        <v>172</v>
      </c>
      <c r="C494" s="2" t="s">
        <v>440</v>
      </c>
      <c r="D494" s="2">
        <v>16</v>
      </c>
      <c r="E494" s="2">
        <v>6.5252854812398002E-3</v>
      </c>
      <c r="F494" s="2">
        <v>16</v>
      </c>
      <c r="G494" s="2">
        <v>6.3191153238546603E-3</v>
      </c>
      <c r="H494" s="2">
        <v>0</v>
      </c>
      <c r="I494" s="2">
        <v>0</v>
      </c>
    </row>
    <row r="495" spans="1:9" x14ac:dyDescent="0.2">
      <c r="A495" s="2">
        <v>43</v>
      </c>
      <c r="B495" s="2" t="s">
        <v>172</v>
      </c>
      <c r="C495" s="2" t="s">
        <v>435</v>
      </c>
      <c r="D495" s="2">
        <v>38</v>
      </c>
      <c r="E495" s="2">
        <v>1.5497553017944501E-2</v>
      </c>
      <c r="F495" s="2">
        <v>38</v>
      </c>
      <c r="G495" s="2">
        <v>1.5007898894154799E-2</v>
      </c>
      <c r="H495" s="2">
        <v>0</v>
      </c>
      <c r="I495" s="2">
        <v>0</v>
      </c>
    </row>
    <row r="496" spans="1:9" x14ac:dyDescent="0.2">
      <c r="A496" s="2">
        <v>43</v>
      </c>
      <c r="B496" s="2" t="s">
        <v>172</v>
      </c>
      <c r="C496" s="2" t="s">
        <v>438</v>
      </c>
      <c r="D496" s="2">
        <v>25</v>
      </c>
      <c r="E496" s="2">
        <v>1.0195758564437199E-2</v>
      </c>
      <c r="F496" s="2">
        <v>25</v>
      </c>
      <c r="G496" s="2">
        <v>9.8736176935229104E-3</v>
      </c>
      <c r="H496" s="2">
        <v>0</v>
      </c>
      <c r="I496" s="2">
        <v>0</v>
      </c>
    </row>
    <row r="497" spans="1:9" x14ac:dyDescent="0.2">
      <c r="A497" s="2">
        <v>43</v>
      </c>
      <c r="B497" s="2" t="s">
        <v>172</v>
      </c>
      <c r="C497" s="2" t="s">
        <v>436</v>
      </c>
      <c r="D497" s="2">
        <v>23</v>
      </c>
      <c r="E497" s="2">
        <v>9.3800978792822204E-3</v>
      </c>
      <c r="F497" s="2">
        <v>23</v>
      </c>
      <c r="G497" s="2">
        <v>9.0837282780410703E-3</v>
      </c>
      <c r="H497" s="2">
        <v>0</v>
      </c>
      <c r="I497" s="2">
        <v>0</v>
      </c>
    </row>
    <row r="498" spans="1:9" x14ac:dyDescent="0.2">
      <c r="A498" s="2">
        <v>44</v>
      </c>
      <c r="B498" s="2" t="s">
        <v>259</v>
      </c>
      <c r="C498" s="2" t="s">
        <v>438</v>
      </c>
      <c r="D498" s="2">
        <v>12</v>
      </c>
      <c r="E498" s="2">
        <v>3.3917467495760299E-3</v>
      </c>
      <c r="F498" s="2">
        <v>12</v>
      </c>
      <c r="G498" s="2">
        <v>3.4403669724770601E-3</v>
      </c>
      <c r="H498" s="2">
        <v>0</v>
      </c>
      <c r="I498" s="2">
        <v>0</v>
      </c>
    </row>
    <row r="499" spans="1:9" x14ac:dyDescent="0.2">
      <c r="A499" s="2">
        <v>44</v>
      </c>
      <c r="B499" s="2" t="s">
        <v>259</v>
      </c>
      <c r="C499" s="2" t="s">
        <v>432</v>
      </c>
      <c r="D499" s="2">
        <v>16</v>
      </c>
      <c r="E499" s="2">
        <v>4.5223289994347103E-3</v>
      </c>
      <c r="F499" s="2">
        <v>16</v>
      </c>
      <c r="G499" s="2">
        <v>4.5871559633027499E-3</v>
      </c>
      <c r="H499" s="2">
        <v>0</v>
      </c>
      <c r="I499" s="2">
        <v>0</v>
      </c>
    </row>
    <row r="500" spans="1:9" x14ac:dyDescent="0.2">
      <c r="A500" s="2">
        <v>45</v>
      </c>
      <c r="B500" s="2" t="s">
        <v>213</v>
      </c>
      <c r="C500" s="2" t="s">
        <v>439</v>
      </c>
      <c r="D500" s="2">
        <v>39</v>
      </c>
      <c r="E500" s="2">
        <v>7.3308270676691697E-2</v>
      </c>
      <c r="F500" s="2">
        <v>39</v>
      </c>
      <c r="G500" s="2">
        <v>7.2625698324022395E-2</v>
      </c>
      <c r="H500" s="2">
        <v>0</v>
      </c>
      <c r="I500" s="2">
        <v>0</v>
      </c>
    </row>
    <row r="501" spans="1:9" x14ac:dyDescent="0.2">
      <c r="A501" s="2">
        <v>45</v>
      </c>
      <c r="B501" s="2" t="s">
        <v>213</v>
      </c>
      <c r="C501" s="2" t="s">
        <v>436</v>
      </c>
      <c r="D501" s="2">
        <v>14</v>
      </c>
      <c r="E501" s="2">
        <v>2.6315789473684199E-2</v>
      </c>
      <c r="F501" s="2">
        <v>14</v>
      </c>
      <c r="G501" s="2">
        <v>2.6070763500931099E-2</v>
      </c>
      <c r="H501" s="2">
        <v>0</v>
      </c>
      <c r="I501" s="2">
        <v>0</v>
      </c>
    </row>
    <row r="502" spans="1:9" x14ac:dyDescent="0.2">
      <c r="A502" s="2">
        <v>46</v>
      </c>
      <c r="B502" s="2" t="s">
        <v>180</v>
      </c>
      <c r="C502" s="2" t="s">
        <v>433</v>
      </c>
      <c r="D502" s="2">
        <v>45</v>
      </c>
      <c r="E502" s="2">
        <v>1.7709563164108599E-2</v>
      </c>
      <c r="F502" s="2">
        <v>45</v>
      </c>
      <c r="G502" s="2">
        <v>1.7779533781114201E-2</v>
      </c>
      <c r="H502" s="2">
        <v>0</v>
      </c>
      <c r="I502" s="2">
        <v>0</v>
      </c>
    </row>
    <row r="503" spans="1:9" x14ac:dyDescent="0.2">
      <c r="A503" s="2">
        <v>46</v>
      </c>
      <c r="B503" s="2" t="s">
        <v>180</v>
      </c>
      <c r="C503" s="2" t="s">
        <v>438</v>
      </c>
      <c r="D503" s="2">
        <v>14</v>
      </c>
      <c r="E503" s="2">
        <v>5.5096418732782397E-3</v>
      </c>
      <c r="F503" s="2">
        <v>14</v>
      </c>
      <c r="G503" s="2">
        <v>5.5314105096799697E-3</v>
      </c>
      <c r="H503" s="2">
        <v>0</v>
      </c>
      <c r="I503" s="2">
        <v>0</v>
      </c>
    </row>
    <row r="504" spans="1:9" x14ac:dyDescent="0.2">
      <c r="A504" s="2">
        <v>46</v>
      </c>
      <c r="B504" s="2" t="s">
        <v>180</v>
      </c>
      <c r="C504" s="2" t="s">
        <v>436</v>
      </c>
      <c r="D504" s="2">
        <v>75</v>
      </c>
      <c r="E504" s="2">
        <v>2.9515938606847699E-2</v>
      </c>
      <c r="F504" s="2">
        <v>75</v>
      </c>
      <c r="G504" s="2">
        <v>2.9632556301856999E-2</v>
      </c>
      <c r="H504" s="2">
        <v>0</v>
      </c>
      <c r="I504" s="2">
        <v>0</v>
      </c>
    </row>
    <row r="505" spans="1:9" x14ac:dyDescent="0.2">
      <c r="A505" s="2">
        <v>47</v>
      </c>
      <c r="B505" s="2" t="s">
        <v>192</v>
      </c>
      <c r="C505" s="2" t="s">
        <v>432</v>
      </c>
      <c r="D505" s="2">
        <v>36</v>
      </c>
      <c r="E505" s="2">
        <v>2.6296566837107401E-2</v>
      </c>
      <c r="F505" s="2">
        <v>36</v>
      </c>
      <c r="G505" s="2">
        <v>2.5974025974026E-2</v>
      </c>
      <c r="H505" s="2">
        <v>0</v>
      </c>
      <c r="I505" s="2">
        <v>0</v>
      </c>
    </row>
    <row r="506" spans="1:9" x14ac:dyDescent="0.2">
      <c r="A506" s="2">
        <v>48</v>
      </c>
      <c r="B506" s="2" t="s">
        <v>265</v>
      </c>
      <c r="C506" s="2" t="s">
        <v>433</v>
      </c>
      <c r="D506" s="2">
        <v>31</v>
      </c>
      <c r="E506" s="2">
        <v>1.7734553775743699E-2</v>
      </c>
      <c r="F506" s="2">
        <v>31</v>
      </c>
      <c r="G506" s="2">
        <v>1.79502026635785E-2</v>
      </c>
      <c r="H506" s="2">
        <v>0</v>
      </c>
      <c r="I506" s="2">
        <v>0</v>
      </c>
    </row>
    <row r="507" spans="1:9" x14ac:dyDescent="0.2">
      <c r="A507" s="2">
        <v>48</v>
      </c>
      <c r="B507" s="2" t="s">
        <v>265</v>
      </c>
      <c r="C507" s="2" t="s">
        <v>438</v>
      </c>
      <c r="D507" s="2">
        <v>11</v>
      </c>
      <c r="E507" s="2">
        <v>6.2929061784896996E-3</v>
      </c>
      <c r="F507" s="2">
        <v>11</v>
      </c>
      <c r="G507" s="2">
        <v>6.3694267515923596E-3</v>
      </c>
      <c r="H507" s="2">
        <v>0</v>
      </c>
      <c r="I507" s="2">
        <v>0</v>
      </c>
    </row>
    <row r="508" spans="1:9" x14ac:dyDescent="0.2">
      <c r="A508" s="2">
        <v>48</v>
      </c>
      <c r="B508" s="2" t="s">
        <v>265</v>
      </c>
      <c r="C508" s="2" t="s">
        <v>436</v>
      </c>
      <c r="D508" s="2">
        <v>3</v>
      </c>
      <c r="E508" s="2">
        <v>1.7162471395880999E-3</v>
      </c>
      <c r="F508" s="2">
        <v>3</v>
      </c>
      <c r="G508" s="2">
        <v>1.73711638679792E-3</v>
      </c>
      <c r="H508" s="2">
        <v>0</v>
      </c>
      <c r="I508" s="2">
        <v>0</v>
      </c>
    </row>
    <row r="509" spans="1:9" x14ac:dyDescent="0.2">
      <c r="A509" s="2">
        <v>49</v>
      </c>
      <c r="B509" s="2" t="s">
        <v>248</v>
      </c>
      <c r="C509" s="2" t="s">
        <v>433</v>
      </c>
      <c r="D509" s="2">
        <v>5</v>
      </c>
      <c r="E509" s="2">
        <v>8.9285714285714302E-2</v>
      </c>
      <c r="F509" s="2">
        <v>5</v>
      </c>
      <c r="G509" s="2">
        <v>8.7719298245614002E-2</v>
      </c>
      <c r="H509" s="2">
        <v>0</v>
      </c>
      <c r="I509" s="2">
        <v>0</v>
      </c>
    </row>
    <row r="510" spans="1:9" x14ac:dyDescent="0.2">
      <c r="A510" s="2">
        <v>49</v>
      </c>
      <c r="B510" s="2" t="s">
        <v>248</v>
      </c>
      <c r="C510" s="2" t="s">
        <v>438</v>
      </c>
      <c r="D510" s="2">
        <v>11</v>
      </c>
      <c r="E510" s="2">
        <v>0.19642857142857101</v>
      </c>
      <c r="F510" s="2">
        <v>11</v>
      </c>
      <c r="G510" s="2">
        <v>0.19298245614035101</v>
      </c>
      <c r="H510" s="2">
        <v>0</v>
      </c>
      <c r="I510" s="2">
        <v>0</v>
      </c>
    </row>
    <row r="511" spans="1:9" x14ac:dyDescent="0.2">
      <c r="A511" s="2">
        <v>49</v>
      </c>
      <c r="B511" s="2" t="s">
        <v>248</v>
      </c>
      <c r="C511" s="2" t="s">
        <v>439</v>
      </c>
      <c r="D511" s="2">
        <v>3</v>
      </c>
      <c r="E511" s="2">
        <v>5.3571428571428603E-2</v>
      </c>
      <c r="F511" s="2">
        <v>3</v>
      </c>
      <c r="G511" s="2">
        <v>5.2631578947368397E-2</v>
      </c>
      <c r="H511" s="2">
        <v>0</v>
      </c>
      <c r="I511" s="2">
        <v>0</v>
      </c>
    </row>
    <row r="512" spans="1:9" x14ac:dyDescent="0.2">
      <c r="A512" s="2">
        <v>50</v>
      </c>
      <c r="B512" s="2" t="s">
        <v>165</v>
      </c>
      <c r="C512" s="2" t="s">
        <v>438</v>
      </c>
      <c r="D512" s="2">
        <v>1</v>
      </c>
      <c r="E512" s="2">
        <v>1.2315270935960601E-4</v>
      </c>
      <c r="F512" s="2">
        <v>1</v>
      </c>
      <c r="G512" s="2">
        <v>1.23747061007301E-4</v>
      </c>
      <c r="H512" s="2">
        <v>0</v>
      </c>
      <c r="I512" s="2">
        <v>0</v>
      </c>
    </row>
    <row r="513" spans="1:9" x14ac:dyDescent="0.2">
      <c r="A513" s="2">
        <v>51</v>
      </c>
      <c r="B513" s="2" t="s">
        <v>179</v>
      </c>
      <c r="C513" s="2" t="s">
        <v>434</v>
      </c>
      <c r="D513" s="2">
        <v>7</v>
      </c>
      <c r="E513" s="2">
        <v>5.7003257328990201E-3</v>
      </c>
      <c r="F513" s="2">
        <v>7</v>
      </c>
      <c r="G513" s="2">
        <v>5.9021922428330502E-3</v>
      </c>
      <c r="H513" s="2">
        <v>0</v>
      </c>
      <c r="I513" s="2">
        <v>0</v>
      </c>
    </row>
    <row r="514" spans="1:9" x14ac:dyDescent="0.2">
      <c r="A514" s="2">
        <v>52</v>
      </c>
      <c r="B514" s="2" t="s">
        <v>205</v>
      </c>
      <c r="C514" s="2" t="s">
        <v>432</v>
      </c>
      <c r="D514" s="2">
        <v>1</v>
      </c>
      <c r="E514" s="2">
        <v>1.1904761904761901E-2</v>
      </c>
      <c r="F514" s="2">
        <v>1</v>
      </c>
      <c r="G514" s="2">
        <v>1.16279069767442E-2</v>
      </c>
      <c r="H514" s="2">
        <v>0</v>
      </c>
      <c r="I514" s="2">
        <v>0</v>
      </c>
    </row>
    <row r="515" spans="1:9" x14ac:dyDescent="0.2">
      <c r="A515" s="2">
        <v>53</v>
      </c>
      <c r="B515" s="2" t="s">
        <v>164</v>
      </c>
      <c r="C515" s="2" t="s">
        <v>440</v>
      </c>
      <c r="D515" s="2">
        <v>23</v>
      </c>
      <c r="E515" s="2">
        <v>6.8751120942189305E-4</v>
      </c>
      <c r="F515" s="2">
        <v>23</v>
      </c>
      <c r="G515" s="2">
        <v>6.8880836153454499E-4</v>
      </c>
      <c r="H515" s="2">
        <v>0</v>
      </c>
      <c r="I515" s="2">
        <v>0</v>
      </c>
    </row>
    <row r="516" spans="1:9" x14ac:dyDescent="0.2">
      <c r="A516" s="2">
        <v>53</v>
      </c>
      <c r="B516" s="2" t="s">
        <v>164</v>
      </c>
      <c r="C516" s="2" t="s">
        <v>438</v>
      </c>
      <c r="D516" s="2">
        <v>2</v>
      </c>
      <c r="E516" s="2">
        <v>5.97835834279907E-5</v>
      </c>
      <c r="F516" s="2">
        <v>2</v>
      </c>
      <c r="G516" s="2">
        <v>5.9896379263873498E-5</v>
      </c>
      <c r="H516" s="2">
        <v>0</v>
      </c>
      <c r="I516" s="2">
        <v>0</v>
      </c>
    </row>
    <row r="517" spans="1:9" x14ac:dyDescent="0.2">
      <c r="A517" s="2">
        <v>54</v>
      </c>
      <c r="B517" s="2" t="s">
        <v>214</v>
      </c>
      <c r="C517" s="2" t="s">
        <v>434</v>
      </c>
      <c r="D517" s="2">
        <v>25</v>
      </c>
      <c r="E517" s="2">
        <v>0.153374233128834</v>
      </c>
      <c r="F517" s="2">
        <v>25</v>
      </c>
      <c r="G517" s="2">
        <v>0.15432098765432101</v>
      </c>
      <c r="H517" s="2">
        <v>0</v>
      </c>
      <c r="I517" s="2">
        <v>0</v>
      </c>
    </row>
    <row r="518" spans="1:9" x14ac:dyDescent="0.2">
      <c r="A518" s="2">
        <v>54</v>
      </c>
      <c r="B518" s="2" t="s">
        <v>214</v>
      </c>
      <c r="C518" s="2" t="s">
        <v>435</v>
      </c>
      <c r="D518" s="2">
        <v>6</v>
      </c>
      <c r="E518" s="2">
        <v>3.6809815950920199E-2</v>
      </c>
      <c r="F518" s="2">
        <v>6</v>
      </c>
      <c r="G518" s="2">
        <v>3.7037037037037E-2</v>
      </c>
      <c r="H518" s="2">
        <v>0</v>
      </c>
      <c r="I518" s="2">
        <v>0</v>
      </c>
    </row>
    <row r="519" spans="1:9" x14ac:dyDescent="0.2">
      <c r="A519" s="2">
        <v>54</v>
      </c>
      <c r="B519" s="2" t="s">
        <v>214</v>
      </c>
      <c r="C519" s="2" t="s">
        <v>439</v>
      </c>
      <c r="D519" s="2">
        <v>23</v>
      </c>
      <c r="E519" s="2">
        <v>0.14110429447852799</v>
      </c>
      <c r="F519" s="2">
        <v>23</v>
      </c>
      <c r="G519" s="2">
        <v>0.141975308641975</v>
      </c>
      <c r="H519" s="2">
        <v>0</v>
      </c>
      <c r="I519" s="2">
        <v>0</v>
      </c>
    </row>
    <row r="520" spans="1:9" x14ac:dyDescent="0.2">
      <c r="A520" s="2">
        <v>55</v>
      </c>
      <c r="B520" s="2" t="s">
        <v>257</v>
      </c>
      <c r="C520" s="2" t="s">
        <v>434</v>
      </c>
      <c r="D520" s="2">
        <v>4</v>
      </c>
      <c r="E520" s="2">
        <v>4.0404040404040404E-3</v>
      </c>
      <c r="F520" s="2">
        <v>4</v>
      </c>
      <c r="G520" s="2">
        <v>4.05679513184584E-3</v>
      </c>
      <c r="H520" s="2">
        <v>0</v>
      </c>
      <c r="I520" s="2">
        <v>0</v>
      </c>
    </row>
    <row r="521" spans="1:9" x14ac:dyDescent="0.2">
      <c r="A521" s="2">
        <v>55</v>
      </c>
      <c r="B521" s="2" t="s">
        <v>257</v>
      </c>
      <c r="C521" s="2" t="s">
        <v>440</v>
      </c>
      <c r="D521" s="2">
        <v>28</v>
      </c>
      <c r="E521" s="2">
        <v>2.8282828282828298E-2</v>
      </c>
      <c r="F521" s="2">
        <v>28</v>
      </c>
      <c r="G521" s="2">
        <v>2.8397565922920899E-2</v>
      </c>
      <c r="H521" s="2">
        <v>0</v>
      </c>
      <c r="I521" s="2">
        <v>0</v>
      </c>
    </row>
    <row r="522" spans="1:9" x14ac:dyDescent="0.2">
      <c r="A522" s="2">
        <v>55</v>
      </c>
      <c r="B522" s="2" t="s">
        <v>257</v>
      </c>
      <c r="C522" s="2" t="s">
        <v>435</v>
      </c>
      <c r="D522" s="2">
        <v>38</v>
      </c>
      <c r="E522" s="2">
        <v>3.8383838383838402E-2</v>
      </c>
      <c r="F522" s="2">
        <v>38</v>
      </c>
      <c r="G522" s="2">
        <v>3.8539553752535503E-2</v>
      </c>
      <c r="H522" s="2">
        <v>0</v>
      </c>
      <c r="I522" s="2">
        <v>0</v>
      </c>
    </row>
    <row r="523" spans="1:9" x14ac:dyDescent="0.2">
      <c r="A523" s="2">
        <v>55</v>
      </c>
      <c r="B523" s="2" t="s">
        <v>257</v>
      </c>
      <c r="C523" s="2" t="s">
        <v>438</v>
      </c>
      <c r="D523" s="2">
        <v>1</v>
      </c>
      <c r="E523" s="2">
        <v>1.0101010101010101E-3</v>
      </c>
      <c r="F523" s="2">
        <v>1</v>
      </c>
      <c r="G523" s="2">
        <v>1.01419878296146E-3</v>
      </c>
      <c r="H523" s="2">
        <v>0</v>
      </c>
      <c r="I523" s="2">
        <v>0</v>
      </c>
    </row>
    <row r="524" spans="1:9" x14ac:dyDescent="0.2">
      <c r="A524" s="2">
        <v>55</v>
      </c>
      <c r="B524" s="2" t="s">
        <v>257</v>
      </c>
      <c r="C524" s="2" t="s">
        <v>432</v>
      </c>
      <c r="D524" s="2">
        <v>251</v>
      </c>
      <c r="E524" s="2">
        <v>0.253535353535354</v>
      </c>
      <c r="F524" s="2">
        <v>251</v>
      </c>
      <c r="G524" s="2">
        <v>0.25456389452332701</v>
      </c>
      <c r="H524" s="2">
        <v>0</v>
      </c>
      <c r="I524" s="2">
        <v>0</v>
      </c>
    </row>
    <row r="525" spans="1:9" x14ac:dyDescent="0.2">
      <c r="A525" s="2">
        <v>55</v>
      </c>
      <c r="B525" s="2" t="s">
        <v>257</v>
      </c>
      <c r="C525" s="2" t="s">
        <v>436</v>
      </c>
      <c r="D525" s="2">
        <v>14</v>
      </c>
      <c r="E525" s="2">
        <v>1.4141414141414101E-2</v>
      </c>
      <c r="F525" s="2">
        <v>14</v>
      </c>
      <c r="G525" s="2">
        <v>1.4198782961460399E-2</v>
      </c>
      <c r="H525" s="2">
        <v>0</v>
      </c>
      <c r="I525" s="2">
        <v>0</v>
      </c>
    </row>
    <row r="526" spans="1:9" x14ac:dyDescent="0.2">
      <c r="A526" s="2">
        <v>56</v>
      </c>
      <c r="B526" s="2" t="s">
        <v>226</v>
      </c>
      <c r="C526" s="2" t="s">
        <v>434</v>
      </c>
      <c r="D526" s="2">
        <v>0</v>
      </c>
      <c r="E526" s="2">
        <v>0</v>
      </c>
      <c r="F526" s="2">
        <v>0</v>
      </c>
      <c r="G526" s="2">
        <v>0</v>
      </c>
      <c r="H526" s="2">
        <v>0</v>
      </c>
      <c r="I526" s="2" t="e">
        <v>#NUM!</v>
      </c>
    </row>
    <row r="527" spans="1:9" x14ac:dyDescent="0.2">
      <c r="A527" s="2">
        <v>56</v>
      </c>
      <c r="B527" s="2" t="s">
        <v>226</v>
      </c>
      <c r="C527" s="2" t="s">
        <v>437</v>
      </c>
      <c r="D527" s="2">
        <v>0</v>
      </c>
      <c r="E527" s="2">
        <v>0</v>
      </c>
      <c r="F527" s="2">
        <v>0</v>
      </c>
      <c r="G527" s="2">
        <v>0</v>
      </c>
      <c r="H527" s="2">
        <v>0</v>
      </c>
      <c r="I527" s="2" t="e">
        <v>#NUM!</v>
      </c>
    </row>
    <row r="528" spans="1:9" x14ac:dyDescent="0.2">
      <c r="A528" s="2">
        <v>56</v>
      </c>
      <c r="B528" s="2" t="s">
        <v>226</v>
      </c>
      <c r="C528" s="2" t="s">
        <v>440</v>
      </c>
      <c r="D528" s="2">
        <v>0</v>
      </c>
      <c r="E528" s="2">
        <v>0</v>
      </c>
      <c r="F528" s="2">
        <v>0</v>
      </c>
      <c r="G528" s="2">
        <v>0</v>
      </c>
      <c r="H528" s="2">
        <v>0</v>
      </c>
      <c r="I528" s="2" t="e">
        <v>#NUM!</v>
      </c>
    </row>
    <row r="529" spans="1:9" x14ac:dyDescent="0.2">
      <c r="A529" s="2">
        <v>56</v>
      </c>
      <c r="B529" s="2" t="s">
        <v>226</v>
      </c>
      <c r="C529" s="2" t="s">
        <v>433</v>
      </c>
      <c r="D529" s="2">
        <v>0</v>
      </c>
      <c r="E529" s="2">
        <v>0</v>
      </c>
      <c r="F529" s="2">
        <v>0</v>
      </c>
      <c r="G529" s="2">
        <v>0</v>
      </c>
      <c r="H529" s="2">
        <v>0</v>
      </c>
      <c r="I529" s="2" t="e">
        <v>#NUM!</v>
      </c>
    </row>
    <row r="530" spans="1:9" x14ac:dyDescent="0.2">
      <c r="A530" s="2">
        <v>56</v>
      </c>
      <c r="B530" s="2" t="s">
        <v>226</v>
      </c>
      <c r="C530" s="2" t="s">
        <v>438</v>
      </c>
      <c r="D530" s="2">
        <v>0</v>
      </c>
      <c r="E530" s="2">
        <v>0</v>
      </c>
      <c r="F530" s="2">
        <v>0</v>
      </c>
      <c r="G530" s="2">
        <v>0</v>
      </c>
      <c r="H530" s="2">
        <v>0</v>
      </c>
      <c r="I530" s="2" t="e">
        <v>#NUM!</v>
      </c>
    </row>
    <row r="531" spans="1:9" x14ac:dyDescent="0.2">
      <c r="A531" s="2">
        <v>56</v>
      </c>
      <c r="B531" s="2" t="s">
        <v>226</v>
      </c>
      <c r="C531" s="2" t="s">
        <v>439</v>
      </c>
      <c r="D531" s="2">
        <v>0</v>
      </c>
      <c r="E531" s="2">
        <v>0</v>
      </c>
      <c r="F531" s="2">
        <v>0</v>
      </c>
      <c r="G531" s="2">
        <v>0</v>
      </c>
      <c r="H531" s="2">
        <v>0</v>
      </c>
      <c r="I531" s="2" t="e">
        <v>#NUM!</v>
      </c>
    </row>
    <row r="532" spans="1:9" x14ac:dyDescent="0.2">
      <c r="A532" s="2">
        <v>56</v>
      </c>
      <c r="B532" s="2" t="s">
        <v>226</v>
      </c>
      <c r="C532" s="2" t="s">
        <v>432</v>
      </c>
      <c r="D532" s="2">
        <v>0</v>
      </c>
      <c r="E532" s="2">
        <v>0</v>
      </c>
      <c r="F532" s="2">
        <v>0</v>
      </c>
      <c r="G532" s="2">
        <v>0</v>
      </c>
      <c r="H532" s="2">
        <v>0</v>
      </c>
      <c r="I532" s="2" t="e">
        <v>#NUM!</v>
      </c>
    </row>
    <row r="533" spans="1:9" x14ac:dyDescent="0.2">
      <c r="A533" s="2">
        <v>56</v>
      </c>
      <c r="B533" s="2" t="s">
        <v>226</v>
      </c>
      <c r="C533" s="2" t="s">
        <v>436</v>
      </c>
      <c r="D533" s="2">
        <v>0</v>
      </c>
      <c r="E533" s="2">
        <v>0</v>
      </c>
      <c r="F533" s="2">
        <v>0</v>
      </c>
      <c r="G533" s="2">
        <v>0</v>
      </c>
      <c r="H533" s="2">
        <v>0</v>
      </c>
      <c r="I533" s="2" t="e">
        <v>#NUM!</v>
      </c>
    </row>
    <row r="534" spans="1:9" x14ac:dyDescent="0.2">
      <c r="A534" s="2">
        <v>57</v>
      </c>
      <c r="B534" s="2" t="s">
        <v>227</v>
      </c>
      <c r="C534" s="2" t="s">
        <v>432</v>
      </c>
      <c r="D534" s="2">
        <v>7</v>
      </c>
      <c r="E534" s="2">
        <v>7.2916666666666699E-2</v>
      </c>
      <c r="F534" s="2">
        <v>7</v>
      </c>
      <c r="G534" s="2">
        <v>7.5268817204301106E-2</v>
      </c>
      <c r="H534" s="2">
        <v>0</v>
      </c>
      <c r="I534" s="2">
        <v>0</v>
      </c>
    </row>
    <row r="535" spans="1:9" x14ac:dyDescent="0.2">
      <c r="A535" s="2">
        <v>58</v>
      </c>
      <c r="B535" s="2" t="s">
        <v>245</v>
      </c>
      <c r="C535" s="2" t="s">
        <v>436</v>
      </c>
      <c r="D535" s="2">
        <v>4</v>
      </c>
      <c r="E535" s="2">
        <v>7.0052539404553398E-3</v>
      </c>
      <c r="F535" s="2">
        <v>4</v>
      </c>
      <c r="G535" s="2">
        <v>7.0298769771529003E-3</v>
      </c>
      <c r="H535" s="2">
        <v>0</v>
      </c>
      <c r="I535" s="2">
        <v>0</v>
      </c>
    </row>
    <row r="536" spans="1:9" x14ac:dyDescent="0.2">
      <c r="A536" s="2">
        <v>59</v>
      </c>
      <c r="B536" s="2" t="s">
        <v>253</v>
      </c>
      <c r="C536" s="2" t="s">
        <v>435</v>
      </c>
      <c r="D536" s="2">
        <v>61</v>
      </c>
      <c r="E536" s="2">
        <v>6.8539325842696605E-2</v>
      </c>
      <c r="F536" s="2">
        <v>61</v>
      </c>
      <c r="G536" s="2">
        <v>6.8156424581005598E-2</v>
      </c>
      <c r="H536" s="2">
        <v>0</v>
      </c>
      <c r="I536" s="2">
        <v>0</v>
      </c>
    </row>
    <row r="537" spans="1:9" x14ac:dyDescent="0.2">
      <c r="A537" s="2">
        <v>6</v>
      </c>
      <c r="B537" s="2" t="s">
        <v>185</v>
      </c>
      <c r="C537" s="2" t="s">
        <v>440</v>
      </c>
      <c r="D537" s="2">
        <v>6</v>
      </c>
      <c r="E537" s="2">
        <v>8.7860594523356305E-4</v>
      </c>
      <c r="F537" s="2">
        <v>6</v>
      </c>
      <c r="G537" s="2">
        <v>9.0402290191351499E-4</v>
      </c>
      <c r="H537" s="2">
        <v>0</v>
      </c>
      <c r="I537" s="2">
        <v>0</v>
      </c>
    </row>
    <row r="538" spans="1:9" x14ac:dyDescent="0.2">
      <c r="A538" s="2">
        <v>6</v>
      </c>
      <c r="B538" s="2" t="s">
        <v>185</v>
      </c>
      <c r="C538" s="2" t="s">
        <v>438</v>
      </c>
      <c r="D538" s="2">
        <v>6</v>
      </c>
      <c r="E538" s="2">
        <v>8.7860594523356305E-4</v>
      </c>
      <c r="F538" s="2">
        <v>6</v>
      </c>
      <c r="G538" s="2">
        <v>9.0402290191351499E-4</v>
      </c>
      <c r="H538" s="2">
        <v>0</v>
      </c>
      <c r="I538" s="2">
        <v>0</v>
      </c>
    </row>
    <row r="539" spans="1:9" x14ac:dyDescent="0.2">
      <c r="A539" s="2">
        <v>60</v>
      </c>
      <c r="B539" s="2" t="s">
        <v>228</v>
      </c>
      <c r="C539" s="2" t="s">
        <v>437</v>
      </c>
      <c r="D539" s="2">
        <v>1</v>
      </c>
      <c r="E539" s="2">
        <v>1.88679245283019E-2</v>
      </c>
      <c r="F539" s="2">
        <v>1</v>
      </c>
      <c r="G539" s="2">
        <v>1.85185185185185E-2</v>
      </c>
      <c r="H539" s="2">
        <v>0</v>
      </c>
      <c r="I539" s="2">
        <v>0</v>
      </c>
    </row>
    <row r="540" spans="1:9" x14ac:dyDescent="0.2">
      <c r="A540" s="2">
        <v>60</v>
      </c>
      <c r="B540" s="2" t="s">
        <v>228</v>
      </c>
      <c r="C540" s="2" t="s">
        <v>433</v>
      </c>
      <c r="D540" s="2">
        <v>9</v>
      </c>
      <c r="E540" s="2">
        <v>0.169811320754717</v>
      </c>
      <c r="F540" s="2">
        <v>9</v>
      </c>
      <c r="G540" s="2">
        <v>0.16666666666666699</v>
      </c>
      <c r="H540" s="2">
        <v>0</v>
      </c>
      <c r="I540" s="2">
        <v>0</v>
      </c>
    </row>
    <row r="541" spans="1:9" x14ac:dyDescent="0.2">
      <c r="A541" s="2">
        <v>60</v>
      </c>
      <c r="B541" s="2" t="s">
        <v>228</v>
      </c>
      <c r="C541" s="2" t="s">
        <v>435</v>
      </c>
      <c r="D541" s="2">
        <v>1</v>
      </c>
      <c r="E541" s="2">
        <v>1.88679245283019E-2</v>
      </c>
      <c r="F541" s="2">
        <v>1</v>
      </c>
      <c r="G541" s="2">
        <v>1.85185185185185E-2</v>
      </c>
      <c r="H541" s="2">
        <v>0</v>
      </c>
      <c r="I541" s="2">
        <v>0</v>
      </c>
    </row>
    <row r="542" spans="1:9" x14ac:dyDescent="0.2">
      <c r="A542" s="2">
        <v>61</v>
      </c>
      <c r="B542" s="2" t="s">
        <v>229</v>
      </c>
      <c r="C542" s="2" t="s">
        <v>433</v>
      </c>
      <c r="D542" s="2">
        <v>9</v>
      </c>
      <c r="E542" s="2">
        <v>4.8128342245989303E-2</v>
      </c>
      <c r="F542" s="2">
        <v>9</v>
      </c>
      <c r="G542" s="2">
        <v>4.8913043478260899E-2</v>
      </c>
      <c r="H542" s="2">
        <v>0</v>
      </c>
      <c r="I542" s="2">
        <v>0</v>
      </c>
    </row>
    <row r="543" spans="1:9" x14ac:dyDescent="0.2">
      <c r="A543" s="2">
        <v>61</v>
      </c>
      <c r="B543" s="2" t="s">
        <v>229</v>
      </c>
      <c r="C543" s="2" t="s">
        <v>435</v>
      </c>
      <c r="D543" s="2">
        <v>1</v>
      </c>
      <c r="E543" s="2">
        <v>5.3475935828877002E-3</v>
      </c>
      <c r="F543" s="2">
        <v>1</v>
      </c>
      <c r="G543" s="2">
        <v>5.4347826086956503E-3</v>
      </c>
      <c r="H543" s="2">
        <v>0</v>
      </c>
      <c r="I543" s="2">
        <v>0</v>
      </c>
    </row>
    <row r="544" spans="1:9" x14ac:dyDescent="0.2">
      <c r="A544" s="2">
        <v>62</v>
      </c>
      <c r="B544" s="2" t="s">
        <v>230</v>
      </c>
      <c r="C544" s="2" t="s">
        <v>434</v>
      </c>
      <c r="D544" s="2">
        <v>1</v>
      </c>
      <c r="E544" s="2">
        <v>0.05</v>
      </c>
      <c r="F544" s="2">
        <v>1</v>
      </c>
      <c r="G544" s="2">
        <v>4.7619047619047603E-2</v>
      </c>
      <c r="H544" s="2">
        <v>0</v>
      </c>
      <c r="I544" s="2">
        <v>0</v>
      </c>
    </row>
    <row r="545" spans="1:9" x14ac:dyDescent="0.2">
      <c r="A545" s="2">
        <v>62</v>
      </c>
      <c r="B545" s="2" t="s">
        <v>230</v>
      </c>
      <c r="C545" s="2" t="s">
        <v>437</v>
      </c>
      <c r="D545" s="2">
        <v>10</v>
      </c>
      <c r="E545" s="2">
        <v>0.5</v>
      </c>
      <c r="F545" s="2">
        <v>10</v>
      </c>
      <c r="G545" s="2">
        <v>0.476190476190476</v>
      </c>
      <c r="H545" s="2">
        <v>0</v>
      </c>
      <c r="I545" s="2">
        <v>0</v>
      </c>
    </row>
    <row r="546" spans="1:9" x14ac:dyDescent="0.2">
      <c r="A546" s="2">
        <v>63</v>
      </c>
      <c r="B546" s="2" t="s">
        <v>160</v>
      </c>
      <c r="C546" s="2" t="s">
        <v>438</v>
      </c>
      <c r="D546" s="2">
        <v>4</v>
      </c>
      <c r="E546" s="2">
        <v>1.8903591682419699E-4</v>
      </c>
      <c r="F546" s="2">
        <v>4</v>
      </c>
      <c r="G546" s="2">
        <v>1.9104021396504001E-4</v>
      </c>
      <c r="H546" s="2">
        <v>0</v>
      </c>
      <c r="I546" s="2">
        <v>0</v>
      </c>
    </row>
    <row r="547" spans="1:9" x14ac:dyDescent="0.2">
      <c r="A547" s="2">
        <v>64</v>
      </c>
      <c r="B547" s="2" t="s">
        <v>258</v>
      </c>
      <c r="C547" s="2" t="s">
        <v>434</v>
      </c>
      <c r="D547" s="2">
        <v>13</v>
      </c>
      <c r="E547" s="2">
        <v>2.7484143763213498E-2</v>
      </c>
      <c r="F547" s="2">
        <v>13</v>
      </c>
      <c r="G547" s="2">
        <v>2.7368421052631601E-2</v>
      </c>
      <c r="H547" s="2">
        <v>0</v>
      </c>
      <c r="I547" s="2">
        <v>0</v>
      </c>
    </row>
    <row r="548" spans="1:9" x14ac:dyDescent="0.2">
      <c r="A548" s="2">
        <v>64</v>
      </c>
      <c r="B548" s="2" t="s">
        <v>258</v>
      </c>
      <c r="C548" s="2" t="s">
        <v>439</v>
      </c>
      <c r="D548" s="2">
        <v>24</v>
      </c>
      <c r="E548" s="2">
        <v>5.0739957716701901E-2</v>
      </c>
      <c r="F548" s="2">
        <v>24</v>
      </c>
      <c r="G548" s="2">
        <v>5.0526315789473697E-2</v>
      </c>
      <c r="H548" s="2">
        <v>0</v>
      </c>
      <c r="I548" s="2">
        <v>0</v>
      </c>
    </row>
    <row r="549" spans="1:9" x14ac:dyDescent="0.2">
      <c r="A549" s="2">
        <v>64</v>
      </c>
      <c r="B549" s="2" t="s">
        <v>258</v>
      </c>
      <c r="C549" s="2" t="s">
        <v>436</v>
      </c>
      <c r="D549" s="2">
        <v>3</v>
      </c>
      <c r="E549" s="2">
        <v>6.3424947145877403E-3</v>
      </c>
      <c r="F549" s="2">
        <v>3</v>
      </c>
      <c r="G549" s="2">
        <v>6.3157894736842104E-3</v>
      </c>
      <c r="H549" s="2">
        <v>0</v>
      </c>
      <c r="I549" s="2">
        <v>0</v>
      </c>
    </row>
    <row r="550" spans="1:9" x14ac:dyDescent="0.2">
      <c r="A550" s="2">
        <v>65</v>
      </c>
      <c r="B550" s="2" t="s">
        <v>210</v>
      </c>
      <c r="C550" s="2" t="s">
        <v>434</v>
      </c>
      <c r="D550" s="2">
        <v>18</v>
      </c>
      <c r="E550" s="2">
        <v>3.80549682875264E-2</v>
      </c>
      <c r="F550" s="2">
        <v>18</v>
      </c>
      <c r="G550" s="2">
        <v>3.8709677419354799E-2</v>
      </c>
      <c r="H550" s="2">
        <v>0</v>
      </c>
      <c r="I550" s="2">
        <v>0</v>
      </c>
    </row>
    <row r="551" spans="1:9" x14ac:dyDescent="0.2">
      <c r="A551" s="2">
        <v>65</v>
      </c>
      <c r="B551" s="2" t="s">
        <v>210</v>
      </c>
      <c r="C551" s="2" t="s">
        <v>438</v>
      </c>
      <c r="D551" s="2">
        <v>34</v>
      </c>
      <c r="E551" s="2">
        <v>7.1881606765327705E-2</v>
      </c>
      <c r="F551" s="2">
        <v>34</v>
      </c>
      <c r="G551" s="2">
        <v>7.3118279569892503E-2</v>
      </c>
      <c r="H551" s="2">
        <v>0</v>
      </c>
      <c r="I551" s="2">
        <v>0</v>
      </c>
    </row>
    <row r="552" spans="1:9" x14ac:dyDescent="0.2">
      <c r="A552" s="2">
        <v>66</v>
      </c>
      <c r="B552" s="2" t="s">
        <v>175</v>
      </c>
      <c r="C552" s="2" t="s">
        <v>440</v>
      </c>
      <c r="D552" s="2">
        <v>1</v>
      </c>
      <c r="E552" s="2">
        <v>2.4993751562109502E-4</v>
      </c>
      <c r="F552" s="2">
        <v>1</v>
      </c>
      <c r="G552" s="2">
        <v>2.5188916876574301E-4</v>
      </c>
      <c r="H552" s="2">
        <v>0</v>
      </c>
      <c r="I552" s="2">
        <v>0</v>
      </c>
    </row>
    <row r="553" spans="1:9" x14ac:dyDescent="0.2">
      <c r="A553" s="2">
        <v>66</v>
      </c>
      <c r="B553" s="2" t="s">
        <v>175</v>
      </c>
      <c r="C553" s="2" t="s">
        <v>439</v>
      </c>
      <c r="D553" s="2">
        <v>164</v>
      </c>
      <c r="E553" s="2">
        <v>4.0989752561859501E-2</v>
      </c>
      <c r="F553" s="2">
        <v>164</v>
      </c>
      <c r="G553" s="2">
        <v>4.1309823677581903E-2</v>
      </c>
      <c r="H553" s="2">
        <v>0</v>
      </c>
      <c r="I553" s="2">
        <v>0</v>
      </c>
    </row>
    <row r="554" spans="1:9" x14ac:dyDescent="0.2">
      <c r="A554" s="2">
        <v>67</v>
      </c>
      <c r="B554" s="2" t="s">
        <v>157</v>
      </c>
      <c r="C554" s="2" t="s">
        <v>437</v>
      </c>
      <c r="D554" s="2">
        <v>14746</v>
      </c>
      <c r="E554" s="2">
        <v>0.22007641334845701</v>
      </c>
      <c r="F554" s="2">
        <v>14746</v>
      </c>
      <c r="G554" s="2">
        <v>0.21783962654375699</v>
      </c>
      <c r="H554" s="2">
        <v>0</v>
      </c>
      <c r="I554" s="2">
        <v>0</v>
      </c>
    </row>
    <row r="555" spans="1:9" x14ac:dyDescent="0.2">
      <c r="A555" s="2">
        <v>67</v>
      </c>
      <c r="B555" s="2" t="s">
        <v>157</v>
      </c>
      <c r="C555" s="2" t="s">
        <v>440</v>
      </c>
      <c r="D555" s="2">
        <v>811</v>
      </c>
      <c r="E555" s="2">
        <v>1.21037549997015E-2</v>
      </c>
      <c r="F555" s="2">
        <v>811</v>
      </c>
      <c r="G555" s="2">
        <v>1.1980736276073999E-2</v>
      </c>
      <c r="H555" s="2">
        <v>0</v>
      </c>
      <c r="I555" s="2">
        <v>0</v>
      </c>
    </row>
    <row r="556" spans="1:9" x14ac:dyDescent="0.2">
      <c r="A556" s="2">
        <v>68</v>
      </c>
      <c r="B556" s="2" t="s">
        <v>231</v>
      </c>
      <c r="C556" s="2" t="s">
        <v>434</v>
      </c>
      <c r="D556" s="2">
        <v>3</v>
      </c>
      <c r="E556" s="2">
        <v>2.2058823529411801E-2</v>
      </c>
      <c r="F556" s="2">
        <v>3</v>
      </c>
      <c r="G556" s="2">
        <v>2.0833333333333301E-2</v>
      </c>
      <c r="H556" s="2">
        <v>0</v>
      </c>
      <c r="I556" s="2">
        <v>0</v>
      </c>
    </row>
    <row r="557" spans="1:9" x14ac:dyDescent="0.2">
      <c r="A557" s="2">
        <v>68</v>
      </c>
      <c r="B557" s="2" t="s">
        <v>231</v>
      </c>
      <c r="C557" s="2" t="s">
        <v>432</v>
      </c>
      <c r="D557" s="2">
        <v>8</v>
      </c>
      <c r="E557" s="2">
        <v>5.8823529411764698E-2</v>
      </c>
      <c r="F557" s="2">
        <v>8</v>
      </c>
      <c r="G557" s="2">
        <v>5.5555555555555601E-2</v>
      </c>
      <c r="H557" s="2">
        <v>0</v>
      </c>
      <c r="I557" s="2">
        <v>0</v>
      </c>
    </row>
    <row r="558" spans="1:9" x14ac:dyDescent="0.2">
      <c r="A558" s="2">
        <v>69</v>
      </c>
      <c r="B558" s="2" t="s">
        <v>232</v>
      </c>
      <c r="C558" s="2" t="s">
        <v>434</v>
      </c>
      <c r="D558" s="2">
        <v>4</v>
      </c>
      <c r="E558" s="2">
        <v>0.266666666666667</v>
      </c>
      <c r="F558" s="2">
        <v>4</v>
      </c>
      <c r="G558" s="2">
        <v>0.18181818181818199</v>
      </c>
      <c r="H558" s="2">
        <v>0</v>
      </c>
      <c r="I558" s="2">
        <v>0</v>
      </c>
    </row>
    <row r="559" spans="1:9" x14ac:dyDescent="0.2">
      <c r="A559" s="2">
        <v>69</v>
      </c>
      <c r="B559" s="2" t="s">
        <v>232</v>
      </c>
      <c r="C559" s="2" t="s">
        <v>437</v>
      </c>
      <c r="D559" s="2">
        <v>4</v>
      </c>
      <c r="E559" s="2">
        <v>0.266666666666667</v>
      </c>
      <c r="F559" s="2">
        <v>4</v>
      </c>
      <c r="G559" s="2">
        <v>0.18181818181818199</v>
      </c>
      <c r="H559" s="2">
        <v>0</v>
      </c>
      <c r="I559" s="2">
        <v>0</v>
      </c>
    </row>
    <row r="560" spans="1:9" x14ac:dyDescent="0.2">
      <c r="A560" s="2">
        <v>69</v>
      </c>
      <c r="B560" s="2" t="s">
        <v>232</v>
      </c>
      <c r="C560" s="2" t="s">
        <v>435</v>
      </c>
      <c r="D560" s="2">
        <v>1</v>
      </c>
      <c r="E560" s="2">
        <v>6.6666666666666693E-2</v>
      </c>
      <c r="F560" s="2">
        <v>1</v>
      </c>
      <c r="G560" s="2">
        <v>4.5454545454545497E-2</v>
      </c>
      <c r="H560" s="2">
        <v>0</v>
      </c>
      <c r="I560" s="2">
        <v>0</v>
      </c>
    </row>
    <row r="561" spans="1:9" x14ac:dyDescent="0.2">
      <c r="A561" s="2">
        <v>7</v>
      </c>
      <c r="B561" s="2" t="s">
        <v>254</v>
      </c>
      <c r="C561" s="2" t="s">
        <v>433</v>
      </c>
      <c r="D561" s="2">
        <v>7</v>
      </c>
      <c r="E561" s="2">
        <v>4.72972972972973E-2</v>
      </c>
      <c r="F561" s="2">
        <v>7</v>
      </c>
      <c r="G561" s="2">
        <v>5.3846153846153801E-2</v>
      </c>
      <c r="H561" s="2">
        <v>0</v>
      </c>
      <c r="I561" s="2">
        <v>0</v>
      </c>
    </row>
    <row r="562" spans="1:9" x14ac:dyDescent="0.2">
      <c r="A562" s="2">
        <v>7</v>
      </c>
      <c r="B562" s="2" t="s">
        <v>254</v>
      </c>
      <c r="C562" s="2" t="s">
        <v>432</v>
      </c>
      <c r="D562" s="2">
        <v>2</v>
      </c>
      <c r="E562" s="2">
        <v>1.35135135135135E-2</v>
      </c>
      <c r="F562" s="2">
        <v>2</v>
      </c>
      <c r="G562" s="2">
        <v>1.5384615384615399E-2</v>
      </c>
      <c r="H562" s="2">
        <v>0</v>
      </c>
      <c r="I562" s="2">
        <v>0</v>
      </c>
    </row>
    <row r="563" spans="1:9" x14ac:dyDescent="0.2">
      <c r="A563" s="2">
        <v>70</v>
      </c>
      <c r="B563" s="2" t="s">
        <v>169</v>
      </c>
      <c r="C563" s="2" t="s">
        <v>440</v>
      </c>
      <c r="D563" s="2">
        <v>11</v>
      </c>
      <c r="E563" s="2">
        <v>2.1112838525172301E-4</v>
      </c>
      <c r="F563" s="2">
        <v>11</v>
      </c>
      <c r="G563" s="2">
        <v>2.1259325113061E-4</v>
      </c>
      <c r="H563" s="2">
        <v>0</v>
      </c>
      <c r="I563" s="2">
        <v>0</v>
      </c>
    </row>
    <row r="564" spans="1:9" x14ac:dyDescent="0.2">
      <c r="A564" s="2">
        <v>71</v>
      </c>
      <c r="B564" s="2" t="s">
        <v>233</v>
      </c>
      <c r="C564" s="2" t="s">
        <v>434</v>
      </c>
      <c r="D564" s="2">
        <v>6</v>
      </c>
      <c r="E564" s="2">
        <v>0.157894736842105</v>
      </c>
      <c r="F564" s="2">
        <v>6</v>
      </c>
      <c r="G564" s="2">
        <v>0.17142857142857101</v>
      </c>
      <c r="H564" s="2">
        <v>0</v>
      </c>
      <c r="I564" s="2">
        <v>0</v>
      </c>
    </row>
    <row r="565" spans="1:9" x14ac:dyDescent="0.2">
      <c r="A565" s="2">
        <v>71</v>
      </c>
      <c r="B565" s="2" t="s">
        <v>233</v>
      </c>
      <c r="C565" s="2" t="s">
        <v>435</v>
      </c>
      <c r="D565" s="2">
        <v>6</v>
      </c>
      <c r="E565" s="2">
        <v>0.157894736842105</v>
      </c>
      <c r="F565" s="2">
        <v>6</v>
      </c>
      <c r="G565" s="2">
        <v>0.17142857142857101</v>
      </c>
      <c r="H565" s="2">
        <v>0</v>
      </c>
      <c r="I565" s="2">
        <v>0</v>
      </c>
    </row>
    <row r="566" spans="1:9" x14ac:dyDescent="0.2">
      <c r="A566" s="2">
        <v>71</v>
      </c>
      <c r="B566" s="2" t="s">
        <v>233</v>
      </c>
      <c r="C566" s="2" t="s">
        <v>439</v>
      </c>
      <c r="D566" s="2">
        <v>3</v>
      </c>
      <c r="E566" s="2">
        <v>7.8947368421052599E-2</v>
      </c>
      <c r="F566" s="2">
        <v>3</v>
      </c>
      <c r="G566" s="2">
        <v>8.5714285714285701E-2</v>
      </c>
      <c r="H566" s="2">
        <v>0</v>
      </c>
      <c r="I566" s="2">
        <v>0</v>
      </c>
    </row>
    <row r="567" spans="1:9" x14ac:dyDescent="0.2">
      <c r="A567" s="2">
        <v>72</v>
      </c>
      <c r="B567" s="2" t="s">
        <v>244</v>
      </c>
      <c r="C567" s="2" t="s">
        <v>434</v>
      </c>
      <c r="D567" s="2">
        <v>2</v>
      </c>
      <c r="E567" s="2">
        <v>2.3529411764705899E-2</v>
      </c>
      <c r="F567" s="2">
        <v>2</v>
      </c>
      <c r="G567" s="2">
        <v>2.3809523809523801E-2</v>
      </c>
      <c r="H567" s="2">
        <v>0</v>
      </c>
      <c r="I567" s="2">
        <v>0</v>
      </c>
    </row>
    <row r="568" spans="1:9" x14ac:dyDescent="0.2">
      <c r="A568" s="2">
        <v>72</v>
      </c>
      <c r="B568" s="2" t="s">
        <v>244</v>
      </c>
      <c r="C568" s="2" t="s">
        <v>433</v>
      </c>
      <c r="D568" s="2">
        <v>2</v>
      </c>
      <c r="E568" s="2">
        <v>2.3529411764705899E-2</v>
      </c>
      <c r="F568" s="2">
        <v>2</v>
      </c>
      <c r="G568" s="2">
        <v>2.3809523809523801E-2</v>
      </c>
      <c r="H568" s="2">
        <v>0</v>
      </c>
      <c r="I568" s="2">
        <v>0</v>
      </c>
    </row>
    <row r="569" spans="1:9" x14ac:dyDescent="0.2">
      <c r="A569" s="2">
        <v>72</v>
      </c>
      <c r="B569" s="2" t="s">
        <v>244</v>
      </c>
      <c r="C569" s="2" t="s">
        <v>435</v>
      </c>
      <c r="D569" s="2">
        <v>37</v>
      </c>
      <c r="E569" s="2">
        <v>0.435294117647059</v>
      </c>
      <c r="F569" s="2">
        <v>37</v>
      </c>
      <c r="G569" s="2">
        <v>0.44047619047619002</v>
      </c>
      <c r="H569" s="2">
        <v>0</v>
      </c>
      <c r="I569" s="2">
        <v>0</v>
      </c>
    </row>
    <row r="570" spans="1:9" x14ac:dyDescent="0.2">
      <c r="A570" s="2">
        <v>72</v>
      </c>
      <c r="B570" s="2" t="s">
        <v>244</v>
      </c>
      <c r="C570" s="2" t="s">
        <v>439</v>
      </c>
      <c r="D570" s="2">
        <v>16</v>
      </c>
      <c r="E570" s="2">
        <v>0.188235294117647</v>
      </c>
      <c r="F570" s="2">
        <v>16</v>
      </c>
      <c r="G570" s="2">
        <v>0.19047619047618999</v>
      </c>
      <c r="H570" s="2">
        <v>0</v>
      </c>
      <c r="I570" s="2">
        <v>0</v>
      </c>
    </row>
    <row r="571" spans="1:9" x14ac:dyDescent="0.2">
      <c r="A571" s="2">
        <v>72</v>
      </c>
      <c r="B571" s="2" t="s">
        <v>244</v>
      </c>
      <c r="C571" s="2" t="s">
        <v>432</v>
      </c>
      <c r="D571" s="2">
        <v>2</v>
      </c>
      <c r="E571" s="2">
        <v>2.3529411764705899E-2</v>
      </c>
      <c r="F571" s="2">
        <v>2</v>
      </c>
      <c r="G571" s="2">
        <v>2.3809523809523801E-2</v>
      </c>
      <c r="H571" s="2">
        <v>0</v>
      </c>
      <c r="I571" s="2">
        <v>0</v>
      </c>
    </row>
    <row r="572" spans="1:9" x14ac:dyDescent="0.2">
      <c r="A572" s="2">
        <v>73</v>
      </c>
      <c r="B572" s="2" t="s">
        <v>195</v>
      </c>
      <c r="C572" s="2" t="s">
        <v>440</v>
      </c>
      <c r="D572" s="2">
        <v>4</v>
      </c>
      <c r="E572" s="2">
        <v>2.8310566919102602E-4</v>
      </c>
      <c r="F572" s="2">
        <v>4</v>
      </c>
      <c r="G572" s="2">
        <v>2.8538812785388099E-4</v>
      </c>
      <c r="H572" s="2">
        <v>0</v>
      </c>
      <c r="I572" s="2">
        <v>0</v>
      </c>
    </row>
    <row r="573" spans="1:9" x14ac:dyDescent="0.2">
      <c r="A573" s="2">
        <v>73</v>
      </c>
      <c r="B573" s="2" t="s">
        <v>195</v>
      </c>
      <c r="C573" s="2" t="s">
        <v>438</v>
      </c>
      <c r="D573" s="2">
        <v>5</v>
      </c>
      <c r="E573" s="2">
        <v>3.5388208648878198E-4</v>
      </c>
      <c r="F573" s="2">
        <v>5</v>
      </c>
      <c r="G573" s="2">
        <v>3.5673515981735201E-4</v>
      </c>
      <c r="H573" s="2">
        <v>0</v>
      </c>
      <c r="I573" s="2">
        <v>0</v>
      </c>
    </row>
    <row r="574" spans="1:9" x14ac:dyDescent="0.2">
      <c r="A574" s="2">
        <v>74</v>
      </c>
      <c r="B574" s="2" t="s">
        <v>234</v>
      </c>
      <c r="C574" s="2" t="s">
        <v>434</v>
      </c>
      <c r="D574" s="2">
        <v>8</v>
      </c>
      <c r="E574" s="2">
        <v>9.7205346294046199E-3</v>
      </c>
      <c r="F574" s="2">
        <v>8</v>
      </c>
      <c r="G574" s="2">
        <v>9.6969696969697004E-3</v>
      </c>
      <c r="H574" s="2">
        <v>0</v>
      </c>
      <c r="I574" s="2">
        <v>0</v>
      </c>
    </row>
    <row r="575" spans="1:9" x14ac:dyDescent="0.2">
      <c r="A575" s="2">
        <v>75</v>
      </c>
      <c r="B575" s="2" t="s">
        <v>235</v>
      </c>
      <c r="C575" s="2" t="s">
        <v>434</v>
      </c>
      <c r="D575" s="2">
        <v>3</v>
      </c>
      <c r="E575" s="2">
        <v>3.7499999999999999E-2</v>
      </c>
      <c r="F575" s="2">
        <v>3</v>
      </c>
      <c r="G575" s="2">
        <v>0.10344827586206901</v>
      </c>
      <c r="H575" s="2">
        <v>0</v>
      </c>
      <c r="I575" s="2">
        <v>0</v>
      </c>
    </row>
    <row r="576" spans="1:9" x14ac:dyDescent="0.2">
      <c r="A576" s="2">
        <v>75</v>
      </c>
      <c r="B576" s="2" t="s">
        <v>235</v>
      </c>
      <c r="C576" s="2" t="s">
        <v>437</v>
      </c>
      <c r="D576" s="2">
        <v>13</v>
      </c>
      <c r="E576" s="2">
        <v>0.16250000000000001</v>
      </c>
      <c r="F576" s="2">
        <v>13</v>
      </c>
      <c r="G576" s="2">
        <v>0.44827586206896602</v>
      </c>
      <c r="H576" s="2">
        <v>0</v>
      </c>
      <c r="I576" s="2">
        <v>0</v>
      </c>
    </row>
    <row r="577" spans="1:9" x14ac:dyDescent="0.2">
      <c r="A577" s="2">
        <v>75</v>
      </c>
      <c r="B577" s="2" t="s">
        <v>235</v>
      </c>
      <c r="C577" s="2" t="s">
        <v>435</v>
      </c>
      <c r="D577" s="2">
        <v>7</v>
      </c>
      <c r="E577" s="2">
        <v>8.7499999999999994E-2</v>
      </c>
      <c r="F577" s="2">
        <v>7</v>
      </c>
      <c r="G577" s="2">
        <v>0.24137931034482801</v>
      </c>
      <c r="H577" s="2">
        <v>0</v>
      </c>
      <c r="I577" s="2">
        <v>0</v>
      </c>
    </row>
    <row r="578" spans="1:9" x14ac:dyDescent="0.2">
      <c r="A578" s="2">
        <v>75</v>
      </c>
      <c r="B578" s="2" t="s">
        <v>235</v>
      </c>
      <c r="C578" s="2" t="s">
        <v>439</v>
      </c>
      <c r="D578" s="2">
        <v>6</v>
      </c>
      <c r="E578" s="2">
        <v>7.4999999999999997E-2</v>
      </c>
      <c r="F578" s="2">
        <v>6</v>
      </c>
      <c r="G578" s="2">
        <v>0.20689655172413801</v>
      </c>
      <c r="H578" s="2">
        <v>0</v>
      </c>
      <c r="I578" s="2">
        <v>0</v>
      </c>
    </row>
    <row r="579" spans="1:9" x14ac:dyDescent="0.2">
      <c r="A579" s="2">
        <v>76</v>
      </c>
      <c r="B579" s="2" t="s">
        <v>220</v>
      </c>
      <c r="C579" s="2" t="s">
        <v>432</v>
      </c>
      <c r="D579" s="2">
        <v>1</v>
      </c>
      <c r="E579" s="2">
        <v>1.0752688172042999E-2</v>
      </c>
      <c r="F579" s="2">
        <v>1</v>
      </c>
      <c r="G579" s="2">
        <v>2.94117647058824E-3</v>
      </c>
      <c r="H579" s="2">
        <v>0</v>
      </c>
      <c r="I579" s="2">
        <v>0</v>
      </c>
    </row>
    <row r="580" spans="1:9" x14ac:dyDescent="0.2">
      <c r="A580" s="2">
        <v>76</v>
      </c>
      <c r="B580" s="2" t="s">
        <v>220</v>
      </c>
      <c r="C580" s="2" t="s">
        <v>436</v>
      </c>
      <c r="D580" s="2">
        <v>5</v>
      </c>
      <c r="E580" s="2">
        <v>5.3763440860215103E-2</v>
      </c>
      <c r="F580" s="2">
        <v>5</v>
      </c>
      <c r="G580" s="2">
        <v>1.4705882352941201E-2</v>
      </c>
      <c r="H580" s="2">
        <v>0</v>
      </c>
      <c r="I580" s="2">
        <v>0</v>
      </c>
    </row>
    <row r="581" spans="1:9" x14ac:dyDescent="0.2">
      <c r="A581" s="2">
        <v>77</v>
      </c>
      <c r="B581" s="2" t="s">
        <v>193</v>
      </c>
      <c r="C581" s="2" t="s">
        <v>440</v>
      </c>
      <c r="D581" s="2">
        <v>11</v>
      </c>
      <c r="E581" s="2">
        <v>1.07421875E-2</v>
      </c>
      <c r="F581" s="2">
        <v>11</v>
      </c>
      <c r="G581" s="2">
        <v>1.08803165182987E-2</v>
      </c>
      <c r="H581" s="2">
        <v>0</v>
      </c>
      <c r="I581" s="2">
        <v>0</v>
      </c>
    </row>
    <row r="582" spans="1:9" x14ac:dyDescent="0.2">
      <c r="A582" s="2">
        <v>78</v>
      </c>
      <c r="B582" s="2" t="s">
        <v>194</v>
      </c>
      <c r="C582" s="2" t="s">
        <v>437</v>
      </c>
      <c r="D582" s="2">
        <v>430</v>
      </c>
      <c r="E582" s="2">
        <v>0.11546723952739001</v>
      </c>
      <c r="F582" s="2">
        <v>430</v>
      </c>
      <c r="G582" s="2">
        <v>0.115746971736205</v>
      </c>
      <c r="H582" s="2">
        <v>0</v>
      </c>
      <c r="I582" s="2">
        <v>0</v>
      </c>
    </row>
    <row r="583" spans="1:9" x14ac:dyDescent="0.2">
      <c r="A583" s="2">
        <v>78</v>
      </c>
      <c r="B583" s="2" t="s">
        <v>194</v>
      </c>
      <c r="C583" s="2" t="s">
        <v>438</v>
      </c>
      <c r="D583" s="2">
        <v>2</v>
      </c>
      <c r="E583" s="2">
        <v>5.3705692803437195E-4</v>
      </c>
      <c r="F583" s="2">
        <v>2</v>
      </c>
      <c r="G583" s="2">
        <v>5.3835800807536997E-4</v>
      </c>
      <c r="H583" s="2">
        <v>0</v>
      </c>
      <c r="I583" s="2">
        <v>0</v>
      </c>
    </row>
    <row r="584" spans="1:9" x14ac:dyDescent="0.2">
      <c r="A584" s="2">
        <v>80</v>
      </c>
      <c r="B584" s="2" t="s">
        <v>196</v>
      </c>
      <c r="C584" s="2" t="s">
        <v>434</v>
      </c>
      <c r="D584" s="2">
        <v>5</v>
      </c>
      <c r="E584" s="2">
        <v>4.2372881355932202E-2</v>
      </c>
      <c r="F584" s="2">
        <v>5</v>
      </c>
      <c r="G584" s="2">
        <v>4.20168067226891E-2</v>
      </c>
      <c r="H584" s="2">
        <v>0</v>
      </c>
      <c r="I584" s="2">
        <v>0</v>
      </c>
    </row>
    <row r="585" spans="1:9" x14ac:dyDescent="0.2">
      <c r="A585" s="2">
        <v>80</v>
      </c>
      <c r="B585" s="2" t="s">
        <v>196</v>
      </c>
      <c r="C585" s="2" t="s">
        <v>437</v>
      </c>
      <c r="D585" s="2">
        <v>12</v>
      </c>
      <c r="E585" s="2">
        <v>0.101694915254237</v>
      </c>
      <c r="F585" s="2">
        <v>12</v>
      </c>
      <c r="G585" s="2">
        <v>0.10084033613445401</v>
      </c>
      <c r="H585" s="2">
        <v>0</v>
      </c>
      <c r="I585" s="2">
        <v>0</v>
      </c>
    </row>
    <row r="586" spans="1:9" x14ac:dyDescent="0.2">
      <c r="A586" s="2">
        <v>80</v>
      </c>
      <c r="B586" s="2" t="s">
        <v>196</v>
      </c>
      <c r="C586" s="2" t="s">
        <v>435</v>
      </c>
      <c r="D586" s="2">
        <v>6</v>
      </c>
      <c r="E586" s="2">
        <v>5.0847457627118599E-2</v>
      </c>
      <c r="F586" s="2">
        <v>6</v>
      </c>
      <c r="G586" s="2">
        <v>5.0420168067226899E-2</v>
      </c>
      <c r="H586" s="2">
        <v>0</v>
      </c>
      <c r="I586" s="2">
        <v>0</v>
      </c>
    </row>
    <row r="587" spans="1:9" x14ac:dyDescent="0.2">
      <c r="A587" s="2">
        <v>80</v>
      </c>
      <c r="B587" s="2" t="s">
        <v>196</v>
      </c>
      <c r="C587" s="2" t="s">
        <v>438</v>
      </c>
      <c r="D587" s="2">
        <v>1</v>
      </c>
      <c r="E587" s="2">
        <v>8.4745762711864406E-3</v>
      </c>
      <c r="F587" s="2">
        <v>1</v>
      </c>
      <c r="G587" s="2">
        <v>8.4033613445378096E-3</v>
      </c>
      <c r="H587" s="2">
        <v>0</v>
      </c>
      <c r="I587" s="2">
        <v>0</v>
      </c>
    </row>
    <row r="588" spans="1:9" x14ac:dyDescent="0.2">
      <c r="A588" s="2">
        <v>81</v>
      </c>
      <c r="B588" s="2" t="s">
        <v>236</v>
      </c>
      <c r="C588" s="2" t="s">
        <v>432</v>
      </c>
      <c r="D588" s="2">
        <v>1</v>
      </c>
      <c r="E588" s="2">
        <v>1</v>
      </c>
      <c r="F588" s="2">
        <v>1</v>
      </c>
      <c r="G588" s="2">
        <v>1</v>
      </c>
      <c r="H588" s="2">
        <v>0</v>
      </c>
      <c r="I588" s="2">
        <v>0</v>
      </c>
    </row>
    <row r="589" spans="1:9" x14ac:dyDescent="0.2">
      <c r="A589" s="2">
        <v>82</v>
      </c>
      <c r="B589" s="2" t="s">
        <v>177</v>
      </c>
      <c r="C589" s="2" t="s">
        <v>435</v>
      </c>
      <c r="D589" s="2">
        <v>388</v>
      </c>
      <c r="E589" s="2">
        <v>8.8705989940557797E-2</v>
      </c>
      <c r="F589" s="2">
        <v>388</v>
      </c>
      <c r="G589" s="2">
        <v>9.4015023019142205E-2</v>
      </c>
      <c r="H589" s="2">
        <v>0</v>
      </c>
      <c r="I589" s="2">
        <v>0</v>
      </c>
    </row>
    <row r="590" spans="1:9" x14ac:dyDescent="0.2">
      <c r="A590" s="2">
        <v>84</v>
      </c>
      <c r="B590" s="2" t="s">
        <v>252</v>
      </c>
      <c r="C590" s="2" t="s">
        <v>434</v>
      </c>
      <c r="D590" s="2">
        <v>10</v>
      </c>
      <c r="E590" s="2">
        <v>2.4752475247524799E-2</v>
      </c>
      <c r="F590" s="2">
        <v>10</v>
      </c>
      <c r="G590" s="2">
        <v>2.4271844660194199E-2</v>
      </c>
      <c r="H590" s="2">
        <v>0</v>
      </c>
      <c r="I590" s="2">
        <v>0</v>
      </c>
    </row>
    <row r="591" spans="1:9" x14ac:dyDescent="0.2">
      <c r="A591" s="2">
        <v>84</v>
      </c>
      <c r="B591" s="2" t="s">
        <v>252</v>
      </c>
      <c r="C591" s="2" t="s">
        <v>438</v>
      </c>
      <c r="D591" s="2">
        <v>1</v>
      </c>
      <c r="E591" s="2">
        <v>2.47524752475248E-3</v>
      </c>
      <c r="F591" s="2">
        <v>1</v>
      </c>
      <c r="G591" s="2">
        <v>2.4271844660194199E-3</v>
      </c>
      <c r="H591" s="2">
        <v>0</v>
      </c>
      <c r="I591" s="2">
        <v>0</v>
      </c>
    </row>
    <row r="592" spans="1:9" x14ac:dyDescent="0.2">
      <c r="A592" s="2">
        <v>84</v>
      </c>
      <c r="B592" s="2" t="s">
        <v>252</v>
      </c>
      <c r="C592" s="2" t="s">
        <v>432</v>
      </c>
      <c r="D592" s="2">
        <v>51</v>
      </c>
      <c r="E592" s="2">
        <v>0.12623762376237599</v>
      </c>
      <c r="F592" s="2">
        <v>51</v>
      </c>
      <c r="G592" s="2">
        <v>0.12378640776699</v>
      </c>
      <c r="H592" s="2">
        <v>0</v>
      </c>
      <c r="I592" s="2">
        <v>0</v>
      </c>
    </row>
    <row r="593" spans="1:9" x14ac:dyDescent="0.2">
      <c r="A593" s="2">
        <v>86</v>
      </c>
      <c r="B593" s="2" t="s">
        <v>168</v>
      </c>
      <c r="C593" s="2" t="s">
        <v>432</v>
      </c>
      <c r="D593" s="2">
        <v>43</v>
      </c>
      <c r="E593" s="2">
        <v>1.67641325536062E-2</v>
      </c>
      <c r="F593" s="2">
        <v>43</v>
      </c>
      <c r="G593" s="2">
        <v>1.6627996906419199E-2</v>
      </c>
      <c r="H593" s="2">
        <v>0</v>
      </c>
      <c r="I593" s="2">
        <v>0</v>
      </c>
    </row>
    <row r="594" spans="1:9" x14ac:dyDescent="0.2">
      <c r="A594" s="2">
        <v>86</v>
      </c>
      <c r="B594" s="2" t="s">
        <v>168</v>
      </c>
      <c r="C594" s="2" t="s">
        <v>436</v>
      </c>
      <c r="D594" s="2">
        <v>4</v>
      </c>
      <c r="E594" s="2">
        <v>1.5594541910331401E-3</v>
      </c>
      <c r="F594" s="2">
        <v>4</v>
      </c>
      <c r="G594" s="2">
        <v>1.54679040989946E-3</v>
      </c>
      <c r="H594" s="2">
        <v>0</v>
      </c>
      <c r="I594" s="2">
        <v>0</v>
      </c>
    </row>
    <row r="595" spans="1:9" x14ac:dyDescent="0.2">
      <c r="A595" s="2">
        <v>87</v>
      </c>
      <c r="B595" s="2" t="s">
        <v>246</v>
      </c>
      <c r="C595" s="2" t="s">
        <v>438</v>
      </c>
      <c r="D595" s="2">
        <v>19</v>
      </c>
      <c r="E595" s="2">
        <v>2.6573426573426599E-2</v>
      </c>
      <c r="F595" s="2">
        <v>19</v>
      </c>
      <c r="G595" s="2">
        <v>2.6685393258427E-2</v>
      </c>
      <c r="H595" s="2">
        <v>0</v>
      </c>
      <c r="I595" s="2">
        <v>0</v>
      </c>
    </row>
    <row r="596" spans="1:9" x14ac:dyDescent="0.2">
      <c r="A596" s="2">
        <v>87</v>
      </c>
      <c r="B596" s="2" t="s">
        <v>246</v>
      </c>
      <c r="C596" s="2" t="s">
        <v>439</v>
      </c>
      <c r="D596" s="2">
        <v>81</v>
      </c>
      <c r="E596" s="2">
        <v>0.113286713286713</v>
      </c>
      <c r="F596" s="2">
        <v>81</v>
      </c>
      <c r="G596" s="2">
        <v>0.11376404494382</v>
      </c>
      <c r="H596" s="2">
        <v>0</v>
      </c>
      <c r="I596" s="2">
        <v>0</v>
      </c>
    </row>
    <row r="597" spans="1:9" x14ac:dyDescent="0.2">
      <c r="A597" s="2">
        <v>87</v>
      </c>
      <c r="B597" s="2" t="s">
        <v>246</v>
      </c>
      <c r="C597" s="2" t="s">
        <v>432</v>
      </c>
      <c r="D597" s="2">
        <v>180</v>
      </c>
      <c r="E597" s="2">
        <v>0.25174825174825199</v>
      </c>
      <c r="F597" s="2">
        <v>180</v>
      </c>
      <c r="G597" s="2">
        <v>0.25280898876404501</v>
      </c>
      <c r="H597" s="2">
        <v>0</v>
      </c>
      <c r="I597" s="2">
        <v>0</v>
      </c>
    </row>
    <row r="598" spans="1:9" x14ac:dyDescent="0.2">
      <c r="A598" s="2">
        <v>88</v>
      </c>
      <c r="B598" s="2" t="s">
        <v>201</v>
      </c>
      <c r="C598" s="2" t="s">
        <v>433</v>
      </c>
      <c r="D598" s="2">
        <v>4</v>
      </c>
      <c r="E598" s="2">
        <v>4.2283298097251596E-3</v>
      </c>
      <c r="F598" s="2">
        <v>4</v>
      </c>
      <c r="G598" s="2">
        <v>4.2598509052183204E-3</v>
      </c>
      <c r="H598" s="2">
        <v>0</v>
      </c>
      <c r="I598" s="2">
        <v>0</v>
      </c>
    </row>
    <row r="599" spans="1:9" x14ac:dyDescent="0.2">
      <c r="A599" s="2">
        <v>88</v>
      </c>
      <c r="B599" s="2" t="s">
        <v>201</v>
      </c>
      <c r="C599" s="2" t="s">
        <v>439</v>
      </c>
      <c r="D599" s="2">
        <v>77</v>
      </c>
      <c r="E599" s="2">
        <v>8.1395348837209294E-2</v>
      </c>
      <c r="F599" s="2">
        <v>77</v>
      </c>
      <c r="G599" s="2">
        <v>8.2002129925452596E-2</v>
      </c>
      <c r="H599" s="2">
        <v>0</v>
      </c>
      <c r="I599" s="2">
        <v>0</v>
      </c>
    </row>
    <row r="600" spans="1:9" x14ac:dyDescent="0.2">
      <c r="A600" s="2">
        <v>88</v>
      </c>
      <c r="B600" s="2" t="s">
        <v>201</v>
      </c>
      <c r="C600" s="2" t="s">
        <v>432</v>
      </c>
      <c r="D600" s="2">
        <v>278</v>
      </c>
      <c r="E600" s="2">
        <v>0.29386892177589902</v>
      </c>
      <c r="F600" s="2">
        <v>278</v>
      </c>
      <c r="G600" s="2">
        <v>0.29605963791267298</v>
      </c>
      <c r="H600" s="2">
        <v>0</v>
      </c>
      <c r="I600" s="2">
        <v>0</v>
      </c>
    </row>
    <row r="601" spans="1:9" x14ac:dyDescent="0.2">
      <c r="A601" s="2">
        <v>89</v>
      </c>
      <c r="B601" s="2" t="s">
        <v>237</v>
      </c>
      <c r="C601" s="2" t="s">
        <v>434</v>
      </c>
      <c r="D601" s="2">
        <v>11</v>
      </c>
      <c r="E601" s="2">
        <v>0.171875</v>
      </c>
      <c r="F601" s="2">
        <v>11</v>
      </c>
      <c r="G601" s="2">
        <v>0.17741935483870999</v>
      </c>
      <c r="H601" s="2">
        <v>0</v>
      </c>
      <c r="I601" s="2">
        <v>0</v>
      </c>
    </row>
    <row r="602" spans="1:9" x14ac:dyDescent="0.2">
      <c r="A602" s="2">
        <v>89</v>
      </c>
      <c r="B602" s="2" t="s">
        <v>237</v>
      </c>
      <c r="C602" s="2" t="s">
        <v>437</v>
      </c>
      <c r="D602" s="2">
        <v>20</v>
      </c>
      <c r="E602" s="2">
        <v>0.3125</v>
      </c>
      <c r="F602" s="2">
        <v>20</v>
      </c>
      <c r="G602" s="2">
        <v>0.32258064516128998</v>
      </c>
      <c r="H602" s="2">
        <v>0</v>
      </c>
      <c r="I602" s="2">
        <v>0</v>
      </c>
    </row>
    <row r="603" spans="1:9" x14ac:dyDescent="0.2">
      <c r="A603" s="2">
        <v>89</v>
      </c>
      <c r="B603" s="2" t="s">
        <v>237</v>
      </c>
      <c r="C603" s="2" t="s">
        <v>435</v>
      </c>
      <c r="D603" s="2">
        <v>3</v>
      </c>
      <c r="E603" s="2">
        <v>4.6875E-2</v>
      </c>
      <c r="F603" s="2">
        <v>3</v>
      </c>
      <c r="G603" s="2">
        <v>4.8387096774193498E-2</v>
      </c>
      <c r="H603" s="2">
        <v>0</v>
      </c>
      <c r="I603" s="2">
        <v>0</v>
      </c>
    </row>
    <row r="604" spans="1:9" x14ac:dyDescent="0.2">
      <c r="A604" s="2">
        <v>89</v>
      </c>
      <c r="B604" s="2" t="s">
        <v>237</v>
      </c>
      <c r="C604" s="2" t="s">
        <v>439</v>
      </c>
      <c r="D604" s="2">
        <v>3</v>
      </c>
      <c r="E604" s="2">
        <v>4.6875E-2</v>
      </c>
      <c r="F604" s="2">
        <v>3</v>
      </c>
      <c r="G604" s="2">
        <v>4.8387096774193498E-2</v>
      </c>
      <c r="H604" s="2">
        <v>0</v>
      </c>
      <c r="I604" s="2">
        <v>0</v>
      </c>
    </row>
    <row r="605" spans="1:9" x14ac:dyDescent="0.2">
      <c r="A605" s="2">
        <v>89</v>
      </c>
      <c r="B605" s="2" t="s">
        <v>237</v>
      </c>
      <c r="C605" s="2" t="s">
        <v>432</v>
      </c>
      <c r="D605" s="2">
        <v>1</v>
      </c>
      <c r="E605" s="2">
        <v>1.5625E-2</v>
      </c>
      <c r="F605" s="2">
        <v>1</v>
      </c>
      <c r="G605" s="2">
        <v>1.6129032258064498E-2</v>
      </c>
      <c r="H605" s="2">
        <v>0</v>
      </c>
      <c r="I605" s="2">
        <v>0</v>
      </c>
    </row>
    <row r="606" spans="1:9" x14ac:dyDescent="0.2">
      <c r="A606" s="2">
        <v>9</v>
      </c>
      <c r="B606" s="2" t="s">
        <v>271</v>
      </c>
      <c r="C606" s="2" t="s">
        <v>440</v>
      </c>
      <c r="D606" s="2">
        <v>3</v>
      </c>
      <c r="E606" s="2">
        <v>1.34288272157565E-3</v>
      </c>
      <c r="F606" s="2">
        <v>3</v>
      </c>
      <c r="G606" s="2">
        <v>1.39925373134328E-3</v>
      </c>
      <c r="H606" s="2">
        <v>0</v>
      </c>
      <c r="I606" s="2">
        <v>0</v>
      </c>
    </row>
    <row r="607" spans="1:9" x14ac:dyDescent="0.2">
      <c r="A607" s="2">
        <v>90</v>
      </c>
      <c r="B607" s="2" t="s">
        <v>221</v>
      </c>
      <c r="C607" s="2" t="s">
        <v>434</v>
      </c>
      <c r="D607" s="2">
        <v>17</v>
      </c>
      <c r="E607" s="2">
        <v>0.14912280701754399</v>
      </c>
      <c r="F607" s="2">
        <v>17</v>
      </c>
      <c r="G607" s="2">
        <v>0.15044247787610601</v>
      </c>
      <c r="H607" s="2">
        <v>0</v>
      </c>
      <c r="I607" s="2">
        <v>0</v>
      </c>
    </row>
    <row r="608" spans="1:9" x14ac:dyDescent="0.2">
      <c r="A608" s="2">
        <v>90</v>
      </c>
      <c r="B608" s="2" t="s">
        <v>221</v>
      </c>
      <c r="C608" s="2" t="s">
        <v>437</v>
      </c>
      <c r="D608" s="2">
        <v>43</v>
      </c>
      <c r="E608" s="2">
        <v>0.37719298245614002</v>
      </c>
      <c r="F608" s="2">
        <v>43</v>
      </c>
      <c r="G608" s="2">
        <v>0.38053097345132703</v>
      </c>
      <c r="H608" s="2">
        <v>0</v>
      </c>
      <c r="I608" s="2">
        <v>0</v>
      </c>
    </row>
    <row r="609" spans="1:9" x14ac:dyDescent="0.2">
      <c r="A609" s="2">
        <v>90</v>
      </c>
      <c r="B609" s="2" t="s">
        <v>221</v>
      </c>
      <c r="C609" s="2" t="s">
        <v>435</v>
      </c>
      <c r="D609" s="2">
        <v>13</v>
      </c>
      <c r="E609" s="2">
        <v>0.114035087719298</v>
      </c>
      <c r="F609" s="2">
        <v>13</v>
      </c>
      <c r="G609" s="2">
        <v>0.11504424778761101</v>
      </c>
      <c r="H609" s="2">
        <v>0</v>
      </c>
      <c r="I609" s="2">
        <v>0</v>
      </c>
    </row>
    <row r="610" spans="1:9" x14ac:dyDescent="0.2">
      <c r="A610" s="2">
        <v>90</v>
      </c>
      <c r="B610" s="2" t="s">
        <v>221</v>
      </c>
      <c r="C610" s="2" t="s">
        <v>439</v>
      </c>
      <c r="D610" s="2">
        <v>24</v>
      </c>
      <c r="E610" s="2">
        <v>0.21052631578947401</v>
      </c>
      <c r="F610" s="2">
        <v>24</v>
      </c>
      <c r="G610" s="2">
        <v>0.212389380530973</v>
      </c>
      <c r="H610" s="2">
        <v>0</v>
      </c>
      <c r="I610" s="2">
        <v>0</v>
      </c>
    </row>
    <row r="611" spans="1:9" x14ac:dyDescent="0.2">
      <c r="A611" s="2">
        <v>91</v>
      </c>
      <c r="B611" s="2" t="s">
        <v>191</v>
      </c>
      <c r="C611" s="2" t="s">
        <v>432</v>
      </c>
      <c r="D611" s="2">
        <v>167</v>
      </c>
      <c r="E611" s="2">
        <v>9.6867749419953603E-2</v>
      </c>
      <c r="F611" s="2">
        <v>167</v>
      </c>
      <c r="G611" s="2">
        <v>9.6420323325635104E-2</v>
      </c>
      <c r="H611" s="2">
        <v>0</v>
      </c>
      <c r="I611" s="2">
        <v>0</v>
      </c>
    </row>
    <row r="612" spans="1:9" x14ac:dyDescent="0.2">
      <c r="A612" s="2">
        <v>91</v>
      </c>
      <c r="B612" s="2" t="s">
        <v>191</v>
      </c>
      <c r="C612" s="2" t="s">
        <v>436</v>
      </c>
      <c r="D612" s="2">
        <v>8</v>
      </c>
      <c r="E612" s="2">
        <v>4.64037122969838E-3</v>
      </c>
      <c r="F612" s="2">
        <v>8</v>
      </c>
      <c r="G612" s="2">
        <v>4.6189376443417996E-3</v>
      </c>
      <c r="H612" s="2">
        <v>0</v>
      </c>
      <c r="I612" s="2">
        <v>0</v>
      </c>
    </row>
    <row r="613" spans="1:9" x14ac:dyDescent="0.2">
      <c r="A613" s="2">
        <v>92</v>
      </c>
      <c r="B613" s="2" t="s">
        <v>176</v>
      </c>
      <c r="C613" s="2" t="s">
        <v>437</v>
      </c>
      <c r="D613" s="2">
        <v>38</v>
      </c>
      <c r="E613" s="2">
        <v>6.7495559502664296E-2</v>
      </c>
      <c r="F613" s="2">
        <v>38</v>
      </c>
      <c r="G613" s="2">
        <v>7.1161048689138598E-2</v>
      </c>
      <c r="H613" s="2">
        <v>0</v>
      </c>
      <c r="I613" s="2">
        <v>0</v>
      </c>
    </row>
    <row r="614" spans="1:9" x14ac:dyDescent="0.2">
      <c r="A614" s="2">
        <v>92</v>
      </c>
      <c r="B614" s="2" t="s">
        <v>176</v>
      </c>
      <c r="C614" s="2" t="s">
        <v>432</v>
      </c>
      <c r="D614" s="2">
        <v>20</v>
      </c>
      <c r="E614" s="2">
        <v>3.55239786856128E-2</v>
      </c>
      <c r="F614" s="2">
        <v>20</v>
      </c>
      <c r="G614" s="2">
        <v>3.7453183520599301E-2</v>
      </c>
      <c r="H614" s="2">
        <v>0</v>
      </c>
      <c r="I614" s="2">
        <v>0</v>
      </c>
    </row>
    <row r="615" spans="1:9" x14ac:dyDescent="0.2">
      <c r="A615" s="2">
        <v>92</v>
      </c>
      <c r="B615" s="2" t="s">
        <v>176</v>
      </c>
      <c r="C615" s="2" t="s">
        <v>436</v>
      </c>
      <c r="D615" s="2">
        <v>68</v>
      </c>
      <c r="E615" s="2">
        <v>0.120781527531083</v>
      </c>
      <c r="F615" s="2">
        <v>68</v>
      </c>
      <c r="G615" s="2">
        <v>0.12734082397003699</v>
      </c>
      <c r="H615" s="2">
        <v>0</v>
      </c>
      <c r="I615" s="2">
        <v>0</v>
      </c>
    </row>
    <row r="616" spans="1:9" x14ac:dyDescent="0.2">
      <c r="A616" s="2">
        <v>93</v>
      </c>
      <c r="B616" s="2" t="s">
        <v>272</v>
      </c>
      <c r="C616" s="2" t="s">
        <v>438</v>
      </c>
      <c r="D616" s="2">
        <v>2</v>
      </c>
      <c r="E616" s="2">
        <v>5.38473964783803E-5</v>
      </c>
      <c r="F616" s="2">
        <v>2</v>
      </c>
      <c r="G616" s="2">
        <v>5.4588132539985802E-5</v>
      </c>
      <c r="H616" s="2">
        <v>0</v>
      </c>
      <c r="I616" s="2">
        <v>0</v>
      </c>
    </row>
    <row r="617" spans="1:9" x14ac:dyDescent="0.2">
      <c r="A617" s="2">
        <v>94</v>
      </c>
      <c r="B617" s="2" t="s">
        <v>264</v>
      </c>
      <c r="C617" s="2" t="s">
        <v>440</v>
      </c>
      <c r="D617" s="2">
        <v>206</v>
      </c>
      <c r="E617" s="2">
        <v>3.4202224804914499E-2</v>
      </c>
      <c r="F617" s="2">
        <v>206</v>
      </c>
      <c r="G617" s="2">
        <v>3.5063829787233998E-2</v>
      </c>
      <c r="H617" s="2">
        <v>0</v>
      </c>
      <c r="I617" s="2">
        <v>0</v>
      </c>
    </row>
    <row r="618" spans="1:9" x14ac:dyDescent="0.2">
      <c r="A618" s="2">
        <v>95</v>
      </c>
      <c r="B618" s="2" t="s">
        <v>174</v>
      </c>
      <c r="C618" s="2" t="s">
        <v>432</v>
      </c>
      <c r="D618" s="2">
        <v>1</v>
      </c>
      <c r="E618" s="2">
        <v>1.07874865156419E-3</v>
      </c>
      <c r="F618" s="2">
        <v>1</v>
      </c>
      <c r="G618" s="2">
        <v>1.34770889487871E-3</v>
      </c>
      <c r="H618" s="2">
        <v>0</v>
      </c>
      <c r="I618" s="2">
        <v>0</v>
      </c>
    </row>
    <row r="619" spans="1:9" x14ac:dyDescent="0.2">
      <c r="A619" s="2">
        <v>96</v>
      </c>
      <c r="B619" s="2" t="s">
        <v>207</v>
      </c>
      <c r="C619" s="2" t="s">
        <v>440</v>
      </c>
      <c r="D619" s="2">
        <v>4</v>
      </c>
      <c r="E619" s="2">
        <v>7.4487895716945996E-3</v>
      </c>
      <c r="F619" s="2">
        <v>4</v>
      </c>
      <c r="G619" s="2">
        <v>7.3529411764705899E-3</v>
      </c>
      <c r="H619" s="2">
        <v>0</v>
      </c>
      <c r="I619" s="2">
        <v>0</v>
      </c>
    </row>
    <row r="620" spans="1:9" x14ac:dyDescent="0.2">
      <c r="A620" s="2">
        <v>96</v>
      </c>
      <c r="B620" s="2" t="s">
        <v>207</v>
      </c>
      <c r="C620" s="2" t="s">
        <v>433</v>
      </c>
      <c r="D620" s="2">
        <v>12</v>
      </c>
      <c r="E620" s="2">
        <v>2.23463687150838E-2</v>
      </c>
      <c r="F620" s="2">
        <v>12</v>
      </c>
      <c r="G620" s="2">
        <v>2.2058823529411801E-2</v>
      </c>
      <c r="H620" s="2">
        <v>0</v>
      </c>
      <c r="I620" s="2">
        <v>0</v>
      </c>
    </row>
    <row r="621" spans="1:9" x14ac:dyDescent="0.2">
      <c r="A621" s="2">
        <v>96</v>
      </c>
      <c r="B621" s="2" t="s">
        <v>207</v>
      </c>
      <c r="C621" s="2" t="s">
        <v>435</v>
      </c>
      <c r="D621" s="2">
        <v>28</v>
      </c>
      <c r="E621" s="2">
        <v>5.2141527001862198E-2</v>
      </c>
      <c r="F621" s="2">
        <v>28</v>
      </c>
      <c r="G621" s="2">
        <v>5.1470588235294101E-2</v>
      </c>
      <c r="H621" s="2">
        <v>0</v>
      </c>
      <c r="I621" s="2">
        <v>0</v>
      </c>
    </row>
    <row r="622" spans="1:9" x14ac:dyDescent="0.2">
      <c r="A622" s="2">
        <v>96</v>
      </c>
      <c r="B622" s="2" t="s">
        <v>207</v>
      </c>
      <c r="C622" s="2" t="s">
        <v>438</v>
      </c>
      <c r="D622" s="2">
        <v>2</v>
      </c>
      <c r="E622" s="2">
        <v>3.7243947858472998E-3</v>
      </c>
      <c r="F622" s="2">
        <v>2</v>
      </c>
      <c r="G622" s="2">
        <v>3.6764705882352902E-3</v>
      </c>
      <c r="H622" s="2">
        <v>0</v>
      </c>
      <c r="I622" s="2">
        <v>0</v>
      </c>
    </row>
    <row r="623" spans="1:9" x14ac:dyDescent="0.2">
      <c r="A623" s="2">
        <v>99</v>
      </c>
      <c r="B623" s="2" t="s">
        <v>269</v>
      </c>
      <c r="C623" s="2" t="s">
        <v>437</v>
      </c>
      <c r="D623" s="2">
        <v>12</v>
      </c>
      <c r="E623" s="2">
        <v>1.2244897959183701E-2</v>
      </c>
      <c r="F623" s="2">
        <v>12</v>
      </c>
      <c r="G623" s="2">
        <v>1.26315789473684E-2</v>
      </c>
      <c r="H623" s="2">
        <v>0</v>
      </c>
      <c r="I623" s="2">
        <v>0</v>
      </c>
    </row>
    <row r="624" spans="1:9" x14ac:dyDescent="0.2">
      <c r="A624" s="2">
        <v>99</v>
      </c>
      <c r="B624" s="2" t="s">
        <v>269</v>
      </c>
      <c r="C624" s="2" t="s">
        <v>435</v>
      </c>
      <c r="D624" s="2">
        <v>7</v>
      </c>
      <c r="E624" s="2">
        <v>7.14285714285714E-3</v>
      </c>
      <c r="F624" s="2">
        <v>7</v>
      </c>
      <c r="G624" s="2">
        <v>7.3684210526315796E-3</v>
      </c>
      <c r="H624" s="2">
        <v>0</v>
      </c>
      <c r="I624" s="2">
        <v>0</v>
      </c>
    </row>
    <row r="625" spans="1:9" x14ac:dyDescent="0.2">
      <c r="A625" s="2">
        <v>99</v>
      </c>
      <c r="B625" s="2" t="s">
        <v>269</v>
      </c>
      <c r="C625" s="2" t="s">
        <v>439</v>
      </c>
      <c r="D625" s="2">
        <v>10</v>
      </c>
      <c r="E625" s="2">
        <v>1.02040816326531E-2</v>
      </c>
      <c r="F625" s="2">
        <v>10</v>
      </c>
      <c r="G625" s="2">
        <v>1.05263157894737E-2</v>
      </c>
      <c r="H625" s="2">
        <v>0</v>
      </c>
      <c r="I625" s="2">
        <v>0</v>
      </c>
    </row>
    <row r="626" spans="1:9" x14ac:dyDescent="0.2">
      <c r="A626" s="2">
        <v>99</v>
      </c>
      <c r="B626" s="2" t="s">
        <v>269</v>
      </c>
      <c r="C626" s="2" t="s">
        <v>436</v>
      </c>
      <c r="D626" s="2">
        <v>2</v>
      </c>
      <c r="E626" s="2">
        <v>2.0408163265306098E-3</v>
      </c>
      <c r="F626" s="2">
        <v>2</v>
      </c>
      <c r="G626" s="2">
        <v>2.1052631578947398E-3</v>
      </c>
      <c r="H626" s="2">
        <v>0</v>
      </c>
      <c r="I626" s="2">
        <v>0</v>
      </c>
    </row>
    <row r="627" spans="1:9" x14ac:dyDescent="0.2">
      <c r="A627" s="2">
        <v>1</v>
      </c>
      <c r="B627" s="2" t="s">
        <v>187</v>
      </c>
      <c r="C627" s="2" t="s">
        <v>433</v>
      </c>
      <c r="D627" s="2">
        <v>510</v>
      </c>
      <c r="E627" s="2">
        <v>0.109606705351386</v>
      </c>
      <c r="F627" s="2">
        <v>511</v>
      </c>
      <c r="G627" s="2">
        <v>0.109703735508802</v>
      </c>
      <c r="H627" s="2">
        <v>-1</v>
      </c>
      <c r="I627" s="2">
        <v>-0.19569471624266699</v>
      </c>
    </row>
    <row r="628" spans="1:9" x14ac:dyDescent="0.2">
      <c r="A628" s="2">
        <v>1</v>
      </c>
      <c r="B628" s="2" t="s">
        <v>187</v>
      </c>
      <c r="C628" s="2" t="s">
        <v>436</v>
      </c>
      <c r="D628" s="2">
        <v>90</v>
      </c>
      <c r="E628" s="2">
        <v>1.9342359767891702E-2</v>
      </c>
      <c r="F628" s="2">
        <v>91</v>
      </c>
      <c r="G628" s="2">
        <v>1.9536281665951099E-2</v>
      </c>
      <c r="H628" s="2">
        <v>-1</v>
      </c>
      <c r="I628" s="2">
        <v>-1.0989010989010899</v>
      </c>
    </row>
    <row r="629" spans="1:9" x14ac:dyDescent="0.2">
      <c r="A629" s="2">
        <v>101</v>
      </c>
      <c r="B629" s="2" t="s">
        <v>167</v>
      </c>
      <c r="C629" s="2" t="s">
        <v>440</v>
      </c>
      <c r="D629" s="2">
        <v>4</v>
      </c>
      <c r="E629" s="2">
        <v>1.32485426603074E-4</v>
      </c>
      <c r="F629" s="2">
        <v>5</v>
      </c>
      <c r="G629" s="2">
        <v>1.6763897270837501E-4</v>
      </c>
      <c r="H629" s="2">
        <v>-1</v>
      </c>
      <c r="I629" s="2">
        <v>-20</v>
      </c>
    </row>
    <row r="630" spans="1:9" x14ac:dyDescent="0.2">
      <c r="A630" s="2">
        <v>102</v>
      </c>
      <c r="B630" s="2" t="s">
        <v>249</v>
      </c>
      <c r="C630" s="2" t="s">
        <v>437</v>
      </c>
      <c r="D630" s="2">
        <v>47</v>
      </c>
      <c r="E630" s="2">
        <v>4.8353909465020599E-2</v>
      </c>
      <c r="F630" s="2">
        <v>48</v>
      </c>
      <c r="G630" s="2">
        <v>5.0473186119873802E-2</v>
      </c>
      <c r="H630" s="2">
        <v>-1</v>
      </c>
      <c r="I630" s="2">
        <v>-2.0833333333333401</v>
      </c>
    </row>
    <row r="631" spans="1:9" x14ac:dyDescent="0.2">
      <c r="A631" s="2">
        <v>102</v>
      </c>
      <c r="B631" s="2" t="s">
        <v>249</v>
      </c>
      <c r="C631" s="2" t="s">
        <v>439</v>
      </c>
      <c r="D631" s="2">
        <v>128</v>
      </c>
      <c r="E631" s="2">
        <v>0.131687242798354</v>
      </c>
      <c r="F631" s="2">
        <v>129</v>
      </c>
      <c r="G631" s="2">
        <v>0.13564668769716101</v>
      </c>
      <c r="H631" s="2">
        <v>-1</v>
      </c>
      <c r="I631" s="2">
        <v>-0.775193798449614</v>
      </c>
    </row>
    <row r="632" spans="1:9" x14ac:dyDescent="0.2">
      <c r="A632" s="2">
        <v>103</v>
      </c>
      <c r="B632" s="2" t="s">
        <v>202</v>
      </c>
      <c r="C632" s="2" t="s">
        <v>435</v>
      </c>
      <c r="D632" s="2">
        <v>41</v>
      </c>
      <c r="E632" s="2">
        <v>9.3181818181818199E-2</v>
      </c>
      <c r="F632" s="2">
        <v>42</v>
      </c>
      <c r="G632" s="2">
        <v>9.8823529411764699E-2</v>
      </c>
      <c r="H632" s="2">
        <v>-1</v>
      </c>
      <c r="I632" s="2">
        <v>-2.38095238095238</v>
      </c>
    </row>
    <row r="633" spans="1:9" x14ac:dyDescent="0.2">
      <c r="A633" s="2">
        <v>104</v>
      </c>
      <c r="B633" s="2" t="s">
        <v>222</v>
      </c>
      <c r="C633" s="2" t="s">
        <v>433</v>
      </c>
      <c r="D633" s="2">
        <v>8</v>
      </c>
      <c r="E633" s="2">
        <v>0.16666666666666699</v>
      </c>
      <c r="F633" s="2">
        <v>9</v>
      </c>
      <c r="G633" s="2">
        <v>0.183673469387755</v>
      </c>
      <c r="H633" s="2">
        <v>-1</v>
      </c>
      <c r="I633" s="2">
        <v>-11.1111111111111</v>
      </c>
    </row>
    <row r="634" spans="1:9" x14ac:dyDescent="0.2">
      <c r="A634" s="2">
        <v>105</v>
      </c>
      <c r="B634" s="2" t="s">
        <v>261</v>
      </c>
      <c r="C634" s="2" t="s">
        <v>435</v>
      </c>
      <c r="D634" s="2">
        <v>904</v>
      </c>
      <c r="E634" s="2">
        <v>0.47009880395215797</v>
      </c>
      <c r="F634" s="2">
        <v>905</v>
      </c>
      <c r="G634" s="2">
        <v>0.46988577362409101</v>
      </c>
      <c r="H634" s="2">
        <v>-1</v>
      </c>
      <c r="I634" s="2">
        <v>-0.110497237569063</v>
      </c>
    </row>
    <row r="635" spans="1:9" x14ac:dyDescent="0.2">
      <c r="A635" s="2">
        <v>107</v>
      </c>
      <c r="B635" s="2" t="s">
        <v>267</v>
      </c>
      <c r="C635" s="2" t="s">
        <v>437</v>
      </c>
      <c r="D635" s="2">
        <v>30</v>
      </c>
      <c r="E635" s="2">
        <v>8.8757396449704096E-2</v>
      </c>
      <c r="F635" s="2">
        <v>31</v>
      </c>
      <c r="G635" s="2">
        <v>8.7078651685393305E-2</v>
      </c>
      <c r="H635" s="2">
        <v>-1</v>
      </c>
      <c r="I635" s="2">
        <v>-3.2258064516128999</v>
      </c>
    </row>
    <row r="636" spans="1:9" x14ac:dyDescent="0.2">
      <c r="A636" s="2">
        <v>112</v>
      </c>
      <c r="B636" s="2" t="s">
        <v>262</v>
      </c>
      <c r="C636" s="2" t="s">
        <v>435</v>
      </c>
      <c r="D636" s="2">
        <v>91</v>
      </c>
      <c r="E636" s="2">
        <v>0.235142118863049</v>
      </c>
      <c r="F636" s="2">
        <v>92</v>
      </c>
      <c r="G636" s="2">
        <v>0.25555555555555598</v>
      </c>
      <c r="H636" s="2">
        <v>-1</v>
      </c>
      <c r="I636" s="2">
        <v>-1.0869565217391399</v>
      </c>
    </row>
    <row r="637" spans="1:9" x14ac:dyDescent="0.2">
      <c r="A637" s="2">
        <v>114</v>
      </c>
      <c r="B637" s="2" t="s">
        <v>263</v>
      </c>
      <c r="C637" s="2" t="s">
        <v>440</v>
      </c>
      <c r="D637" s="2">
        <v>0</v>
      </c>
      <c r="E637" s="2">
        <v>0</v>
      </c>
      <c r="F637" s="2">
        <v>1</v>
      </c>
      <c r="G637" s="2">
        <v>9.4786729857819897E-4</v>
      </c>
      <c r="H637" s="2">
        <v>-1</v>
      </c>
      <c r="I637" s="2">
        <v>-100</v>
      </c>
    </row>
    <row r="638" spans="1:9" x14ac:dyDescent="0.2">
      <c r="A638" s="2">
        <v>114</v>
      </c>
      <c r="B638" s="2" t="s">
        <v>263</v>
      </c>
      <c r="C638" s="2" t="s">
        <v>438</v>
      </c>
      <c r="D638" s="2">
        <v>229</v>
      </c>
      <c r="E638" s="2">
        <v>0.21441947565543101</v>
      </c>
      <c r="F638" s="2">
        <v>230</v>
      </c>
      <c r="G638" s="2">
        <v>0.21800947867298601</v>
      </c>
      <c r="H638" s="2">
        <v>-1</v>
      </c>
      <c r="I638" s="2">
        <v>-0.43478260869565</v>
      </c>
    </row>
    <row r="639" spans="1:9" x14ac:dyDescent="0.2">
      <c r="A639" s="2">
        <v>119</v>
      </c>
      <c r="B639" s="2" t="s">
        <v>277</v>
      </c>
      <c r="C639" s="2" t="s">
        <v>435</v>
      </c>
      <c r="D639" s="2">
        <v>142</v>
      </c>
      <c r="E639" s="2">
        <v>4.9754730203223498E-2</v>
      </c>
      <c r="F639" s="2">
        <v>143</v>
      </c>
      <c r="G639" s="2">
        <v>5.8993399339934E-2</v>
      </c>
      <c r="H639" s="2">
        <v>-1</v>
      </c>
      <c r="I639" s="2">
        <v>-0.69930069930069805</v>
      </c>
    </row>
    <row r="640" spans="1:9" x14ac:dyDescent="0.2">
      <c r="A640" s="2">
        <v>119</v>
      </c>
      <c r="B640" s="2" t="s">
        <v>277</v>
      </c>
      <c r="C640" s="2" t="s">
        <v>432</v>
      </c>
      <c r="D640" s="2">
        <v>27</v>
      </c>
      <c r="E640" s="2">
        <v>9.4604064470918004E-3</v>
      </c>
      <c r="F640" s="2">
        <v>28</v>
      </c>
      <c r="G640" s="2">
        <v>1.1551155115511601E-2</v>
      </c>
      <c r="H640" s="2">
        <v>-1</v>
      </c>
      <c r="I640" s="2">
        <v>-3.5714285714285698</v>
      </c>
    </row>
    <row r="641" spans="1:9" x14ac:dyDescent="0.2">
      <c r="A641" s="2">
        <v>119</v>
      </c>
      <c r="B641" s="2" t="s">
        <v>277</v>
      </c>
      <c r="C641" s="2" t="s">
        <v>436</v>
      </c>
      <c r="D641" s="2">
        <v>32</v>
      </c>
      <c r="E641" s="2">
        <v>1.12123335669236E-2</v>
      </c>
      <c r="F641" s="2">
        <v>33</v>
      </c>
      <c r="G641" s="2">
        <v>1.36138613861386E-2</v>
      </c>
      <c r="H641" s="2">
        <v>-1</v>
      </c>
      <c r="I641" s="2">
        <v>-3.0303030303030298</v>
      </c>
    </row>
    <row r="642" spans="1:9" x14ac:dyDescent="0.2">
      <c r="A642" s="2">
        <v>12</v>
      </c>
      <c r="B642" s="2" t="s">
        <v>224</v>
      </c>
      <c r="C642" s="2" t="s">
        <v>434</v>
      </c>
      <c r="D642" s="2">
        <v>7</v>
      </c>
      <c r="E642" s="2">
        <v>7.9545454545454503E-2</v>
      </c>
      <c r="F642" s="2">
        <v>8</v>
      </c>
      <c r="G642" s="2">
        <v>8.8888888888888906E-2</v>
      </c>
      <c r="H642" s="2">
        <v>-1</v>
      </c>
      <c r="I642" s="2">
        <v>-12.5</v>
      </c>
    </row>
    <row r="643" spans="1:9" x14ac:dyDescent="0.2">
      <c r="A643" s="2">
        <v>12</v>
      </c>
      <c r="B643" s="2" t="s">
        <v>224</v>
      </c>
      <c r="C643" s="2" t="s">
        <v>435</v>
      </c>
      <c r="D643" s="2">
        <v>56</v>
      </c>
      <c r="E643" s="2">
        <v>0.63636363636363602</v>
      </c>
      <c r="F643" s="2">
        <v>57</v>
      </c>
      <c r="G643" s="2">
        <v>0.63333333333333297</v>
      </c>
      <c r="H643" s="2">
        <v>-1</v>
      </c>
      <c r="I643" s="2">
        <v>-1.7543859649122899</v>
      </c>
    </row>
    <row r="644" spans="1:9" x14ac:dyDescent="0.2">
      <c r="A644" s="2">
        <v>121</v>
      </c>
      <c r="B644" s="2" t="s">
        <v>162</v>
      </c>
      <c r="C644" s="2" t="s">
        <v>432</v>
      </c>
      <c r="D644" s="2">
        <v>292</v>
      </c>
      <c r="E644" s="2">
        <v>3.9157838272763798E-2</v>
      </c>
      <c r="F644" s="2">
        <v>293</v>
      </c>
      <c r="G644" s="2">
        <v>3.8818229994700602E-2</v>
      </c>
      <c r="H644" s="2">
        <v>-1</v>
      </c>
      <c r="I644" s="2">
        <v>-0.34129692832765002</v>
      </c>
    </row>
    <row r="645" spans="1:9" x14ac:dyDescent="0.2">
      <c r="A645" s="2">
        <v>124</v>
      </c>
      <c r="B645" s="2" t="s">
        <v>240</v>
      </c>
      <c r="C645" s="2" t="s">
        <v>438</v>
      </c>
      <c r="D645" s="2">
        <v>36</v>
      </c>
      <c r="E645" s="2">
        <v>5.9721300597212999E-3</v>
      </c>
      <c r="F645" s="2">
        <v>37</v>
      </c>
      <c r="G645" s="2">
        <v>6.1146917864815702E-3</v>
      </c>
      <c r="H645" s="2">
        <v>-1</v>
      </c>
      <c r="I645" s="2">
        <v>-2.7027027027027</v>
      </c>
    </row>
    <row r="646" spans="1:9" x14ac:dyDescent="0.2">
      <c r="A646" s="2">
        <v>124</v>
      </c>
      <c r="B646" s="2" t="s">
        <v>240</v>
      </c>
      <c r="C646" s="2" t="s">
        <v>432</v>
      </c>
      <c r="D646" s="2">
        <v>315</v>
      </c>
      <c r="E646" s="2">
        <v>5.2256138022561398E-2</v>
      </c>
      <c r="F646" s="2">
        <v>316</v>
      </c>
      <c r="G646" s="2">
        <v>5.2222773095356098E-2</v>
      </c>
      <c r="H646" s="2">
        <v>-1</v>
      </c>
      <c r="I646" s="2">
        <v>-0.316455696202533</v>
      </c>
    </row>
    <row r="647" spans="1:9" x14ac:dyDescent="0.2">
      <c r="A647" s="2">
        <v>125</v>
      </c>
      <c r="B647" s="2" t="s">
        <v>206</v>
      </c>
      <c r="C647" s="2" t="s">
        <v>437</v>
      </c>
      <c r="D647" s="2">
        <v>44</v>
      </c>
      <c r="E647" s="2">
        <v>6.6465256797583097E-2</v>
      </c>
      <c r="F647" s="2">
        <v>45</v>
      </c>
      <c r="G647" s="2">
        <v>6.7873303167420795E-2</v>
      </c>
      <c r="H647" s="2">
        <v>-1</v>
      </c>
      <c r="I647" s="2">
        <v>-2.2222222222222299</v>
      </c>
    </row>
    <row r="648" spans="1:9" x14ac:dyDescent="0.2">
      <c r="A648" s="2">
        <v>13</v>
      </c>
      <c r="B648" s="2" t="s">
        <v>199</v>
      </c>
      <c r="C648" s="2" t="s">
        <v>432</v>
      </c>
      <c r="D648" s="2">
        <v>218</v>
      </c>
      <c r="E648" s="2">
        <v>2.2322342822035601E-2</v>
      </c>
      <c r="F648" s="2">
        <v>219</v>
      </c>
      <c r="G648" s="2">
        <v>2.2652047993380199E-2</v>
      </c>
      <c r="H648" s="2">
        <v>-1</v>
      </c>
      <c r="I648" s="2">
        <v>-0.45662100456621602</v>
      </c>
    </row>
    <row r="649" spans="1:9" x14ac:dyDescent="0.2">
      <c r="A649" s="2">
        <v>16</v>
      </c>
      <c r="B649" s="2" t="s">
        <v>274</v>
      </c>
      <c r="C649" s="2" t="s">
        <v>440</v>
      </c>
      <c r="D649" s="2">
        <v>15</v>
      </c>
      <c r="E649" s="2">
        <v>4.7288776796973499E-3</v>
      </c>
      <c r="F649" s="2">
        <v>16</v>
      </c>
      <c r="G649" s="2">
        <v>5.1863857374392199E-3</v>
      </c>
      <c r="H649" s="2">
        <v>-1</v>
      </c>
      <c r="I649" s="2">
        <v>-6.25</v>
      </c>
    </row>
    <row r="650" spans="1:9" x14ac:dyDescent="0.2">
      <c r="A650" s="2">
        <v>17</v>
      </c>
      <c r="B650" s="2" t="s">
        <v>217</v>
      </c>
      <c r="C650" s="2" t="s">
        <v>434</v>
      </c>
      <c r="D650" s="2">
        <v>6</v>
      </c>
      <c r="E650" s="2">
        <v>1.8072289156626498E-2</v>
      </c>
      <c r="F650" s="2">
        <v>7</v>
      </c>
      <c r="G650" s="2">
        <v>2.0771513353115698E-2</v>
      </c>
      <c r="H650" s="2">
        <v>-1</v>
      </c>
      <c r="I650" s="2">
        <v>-14.285714285714301</v>
      </c>
    </row>
    <row r="651" spans="1:9" x14ac:dyDescent="0.2">
      <c r="A651" s="2">
        <v>17</v>
      </c>
      <c r="B651" s="2" t="s">
        <v>217</v>
      </c>
      <c r="C651" s="2" t="s">
        <v>437</v>
      </c>
      <c r="D651" s="2">
        <v>95</v>
      </c>
      <c r="E651" s="2">
        <v>0.28614457831325302</v>
      </c>
      <c r="F651" s="2">
        <v>96</v>
      </c>
      <c r="G651" s="2">
        <v>0.28486646884272998</v>
      </c>
      <c r="H651" s="2">
        <v>-1</v>
      </c>
      <c r="I651" s="2">
        <v>-1.0416666666666601</v>
      </c>
    </row>
    <row r="652" spans="1:9" x14ac:dyDescent="0.2">
      <c r="A652" s="2">
        <v>17</v>
      </c>
      <c r="B652" s="2" t="s">
        <v>217</v>
      </c>
      <c r="C652" s="2" t="s">
        <v>439</v>
      </c>
      <c r="D652" s="2">
        <v>128</v>
      </c>
      <c r="E652" s="2">
        <v>0.38554216867469898</v>
      </c>
      <c r="F652" s="2">
        <v>129</v>
      </c>
      <c r="G652" s="2">
        <v>0.38278931750741801</v>
      </c>
      <c r="H652" s="2">
        <v>-1</v>
      </c>
      <c r="I652" s="2">
        <v>-0.775193798449614</v>
      </c>
    </row>
    <row r="653" spans="1:9" x14ac:dyDescent="0.2">
      <c r="A653" s="2">
        <v>19</v>
      </c>
      <c r="B653" s="2" t="s">
        <v>273</v>
      </c>
      <c r="C653" s="2" t="s">
        <v>437</v>
      </c>
      <c r="D653" s="2">
        <v>11</v>
      </c>
      <c r="E653" s="2">
        <v>1.60583941605839E-2</v>
      </c>
      <c r="F653" s="2">
        <v>12</v>
      </c>
      <c r="G653" s="2">
        <v>1.8264840182648401E-2</v>
      </c>
      <c r="H653" s="2">
        <v>-1</v>
      </c>
      <c r="I653" s="2">
        <v>-8.3333333333333393</v>
      </c>
    </row>
    <row r="654" spans="1:9" x14ac:dyDescent="0.2">
      <c r="A654" s="2">
        <v>20</v>
      </c>
      <c r="B654" s="2" t="s">
        <v>186</v>
      </c>
      <c r="C654" s="2" t="s">
        <v>434</v>
      </c>
      <c r="D654" s="2">
        <v>9</v>
      </c>
      <c r="E654" s="2">
        <v>3.2490974729241902E-2</v>
      </c>
      <c r="F654" s="2">
        <v>10</v>
      </c>
      <c r="G654" s="2">
        <v>3.54609929078014E-2</v>
      </c>
      <c r="H654" s="2">
        <v>-1</v>
      </c>
      <c r="I654" s="2">
        <v>-10</v>
      </c>
    </row>
    <row r="655" spans="1:9" x14ac:dyDescent="0.2">
      <c r="A655" s="2">
        <v>20</v>
      </c>
      <c r="B655" s="2" t="s">
        <v>186</v>
      </c>
      <c r="C655" s="2" t="s">
        <v>433</v>
      </c>
      <c r="D655" s="2">
        <v>55</v>
      </c>
      <c r="E655" s="2">
        <v>0.19855595667869999</v>
      </c>
      <c r="F655" s="2">
        <v>56</v>
      </c>
      <c r="G655" s="2">
        <v>0.19858156028368801</v>
      </c>
      <c r="H655" s="2">
        <v>-1</v>
      </c>
      <c r="I655" s="2">
        <v>-1.78571428571429</v>
      </c>
    </row>
    <row r="656" spans="1:9" x14ac:dyDescent="0.2">
      <c r="A656" s="2">
        <v>20</v>
      </c>
      <c r="B656" s="2" t="s">
        <v>186</v>
      </c>
      <c r="C656" s="2" t="s">
        <v>439</v>
      </c>
      <c r="D656" s="2">
        <v>130</v>
      </c>
      <c r="E656" s="2">
        <v>0.46931407942238301</v>
      </c>
      <c r="F656" s="2">
        <v>131</v>
      </c>
      <c r="G656" s="2">
        <v>0.46453900709219897</v>
      </c>
      <c r="H656" s="2">
        <v>-1</v>
      </c>
      <c r="I656" s="2">
        <v>-0.76335877862595503</v>
      </c>
    </row>
    <row r="657" spans="1:9" x14ac:dyDescent="0.2">
      <c r="A657" s="2">
        <v>21</v>
      </c>
      <c r="B657" s="2" t="s">
        <v>200</v>
      </c>
      <c r="C657" s="2" t="s">
        <v>433</v>
      </c>
      <c r="D657" s="2">
        <v>18</v>
      </c>
      <c r="E657" s="2">
        <v>5.27086383601757E-3</v>
      </c>
      <c r="F657" s="2">
        <v>19</v>
      </c>
      <c r="G657" s="2">
        <v>5.5833088451366399E-3</v>
      </c>
      <c r="H657" s="2">
        <v>-1</v>
      </c>
      <c r="I657" s="2">
        <v>-5.2631578947368496</v>
      </c>
    </row>
    <row r="658" spans="1:9" x14ac:dyDescent="0.2">
      <c r="A658" s="2">
        <v>22</v>
      </c>
      <c r="B658" s="2" t="s">
        <v>183</v>
      </c>
      <c r="C658" s="2" t="s">
        <v>432</v>
      </c>
      <c r="D658" s="2">
        <v>31</v>
      </c>
      <c r="E658" s="2">
        <v>1.4123006833713E-2</v>
      </c>
      <c r="F658" s="2">
        <v>32</v>
      </c>
      <c r="G658" s="2">
        <v>1.4739751266697401E-2</v>
      </c>
      <c r="H658" s="2">
        <v>-1</v>
      </c>
      <c r="I658" s="2">
        <v>-3.125</v>
      </c>
    </row>
    <row r="659" spans="1:9" x14ac:dyDescent="0.2">
      <c r="A659" s="2">
        <v>25</v>
      </c>
      <c r="B659" s="2" t="s">
        <v>241</v>
      </c>
      <c r="C659" s="2" t="s">
        <v>439</v>
      </c>
      <c r="D659" s="2">
        <v>140</v>
      </c>
      <c r="E659" s="2">
        <v>0.22801302931596101</v>
      </c>
      <c r="F659" s="2">
        <v>141</v>
      </c>
      <c r="G659" s="2">
        <v>0.23190789473684201</v>
      </c>
      <c r="H659" s="2">
        <v>-1</v>
      </c>
      <c r="I659" s="2">
        <v>-0.70921985815602895</v>
      </c>
    </row>
    <row r="660" spans="1:9" x14ac:dyDescent="0.2">
      <c r="A660" s="2">
        <v>26</v>
      </c>
      <c r="B660" s="2" t="s">
        <v>247</v>
      </c>
      <c r="C660" s="2" t="s">
        <v>439</v>
      </c>
      <c r="D660" s="2">
        <v>24</v>
      </c>
      <c r="E660" s="2">
        <v>0.18897637795275599</v>
      </c>
      <c r="F660" s="2">
        <v>25</v>
      </c>
      <c r="G660" s="2">
        <v>0.2</v>
      </c>
      <c r="H660" s="2">
        <v>-1</v>
      </c>
      <c r="I660" s="2">
        <v>-4</v>
      </c>
    </row>
    <row r="661" spans="1:9" x14ac:dyDescent="0.2">
      <c r="A661" s="2">
        <v>28</v>
      </c>
      <c r="B661" s="2" t="s">
        <v>242</v>
      </c>
      <c r="C661" s="2" t="s">
        <v>435</v>
      </c>
      <c r="D661" s="2">
        <v>0</v>
      </c>
      <c r="E661" s="2">
        <v>0</v>
      </c>
      <c r="F661" s="2">
        <v>1</v>
      </c>
      <c r="G661" s="2">
        <v>1.7857142857142901E-2</v>
      </c>
      <c r="H661" s="2">
        <v>-1</v>
      </c>
      <c r="I661" s="2">
        <v>-100</v>
      </c>
    </row>
    <row r="662" spans="1:9" x14ac:dyDescent="0.2">
      <c r="A662" s="2">
        <v>29</v>
      </c>
      <c r="B662" s="2" t="s">
        <v>225</v>
      </c>
      <c r="C662" s="2" t="s">
        <v>437</v>
      </c>
      <c r="D662" s="2">
        <v>119</v>
      </c>
      <c r="E662" s="2">
        <v>0.60101010101010099</v>
      </c>
      <c r="F662" s="2">
        <v>120</v>
      </c>
      <c r="G662" s="2">
        <v>0.58252427184466005</v>
      </c>
      <c r="H662" s="2">
        <v>-1</v>
      </c>
      <c r="I662" s="2">
        <v>-0.83333333333333004</v>
      </c>
    </row>
    <row r="663" spans="1:9" x14ac:dyDescent="0.2">
      <c r="A663" s="2">
        <v>30</v>
      </c>
      <c r="B663" s="2" t="s">
        <v>181</v>
      </c>
      <c r="C663" s="2" t="s">
        <v>440</v>
      </c>
      <c r="D663" s="2">
        <v>249</v>
      </c>
      <c r="E663" s="2">
        <v>4.5579352004393198E-2</v>
      </c>
      <c r="F663" s="2">
        <v>250</v>
      </c>
      <c r="G663" s="2">
        <v>4.5045045045045001E-2</v>
      </c>
      <c r="H663" s="2">
        <v>-1</v>
      </c>
      <c r="I663" s="2">
        <v>-0.4</v>
      </c>
    </row>
    <row r="664" spans="1:9" x14ac:dyDescent="0.2">
      <c r="A664" s="2">
        <v>33</v>
      </c>
      <c r="B664" s="2" t="s">
        <v>204</v>
      </c>
      <c r="C664" s="2" t="s">
        <v>437</v>
      </c>
      <c r="D664" s="2">
        <v>187</v>
      </c>
      <c r="E664" s="2">
        <v>0.25722145804676799</v>
      </c>
      <c r="F664" s="2">
        <v>188</v>
      </c>
      <c r="G664" s="2">
        <v>0.26147426981919297</v>
      </c>
      <c r="H664" s="2">
        <v>-1</v>
      </c>
      <c r="I664" s="2">
        <v>-0.53191489361702504</v>
      </c>
    </row>
    <row r="665" spans="1:9" x14ac:dyDescent="0.2">
      <c r="A665" s="2">
        <v>34</v>
      </c>
      <c r="B665" s="2" t="s">
        <v>250</v>
      </c>
      <c r="C665" s="2" t="s">
        <v>437</v>
      </c>
      <c r="D665" s="2">
        <v>1</v>
      </c>
      <c r="E665" s="2">
        <v>0.14285714285714299</v>
      </c>
      <c r="F665" s="2">
        <v>2</v>
      </c>
      <c r="G665" s="2">
        <v>0.25</v>
      </c>
      <c r="H665" s="2">
        <v>-1</v>
      </c>
      <c r="I665" s="2">
        <v>-50</v>
      </c>
    </row>
    <row r="666" spans="1:9" x14ac:dyDescent="0.2">
      <c r="A666" s="2">
        <v>36</v>
      </c>
      <c r="B666" s="2" t="s">
        <v>208</v>
      </c>
      <c r="C666" s="2" t="s">
        <v>432</v>
      </c>
      <c r="D666" s="2">
        <v>57</v>
      </c>
      <c r="E666" s="2">
        <v>8.0622347949080603E-2</v>
      </c>
      <c r="F666" s="2">
        <v>58</v>
      </c>
      <c r="G666" s="2">
        <v>8.1805359661495103E-2</v>
      </c>
      <c r="H666" s="2">
        <v>-1</v>
      </c>
      <c r="I666" s="2">
        <v>-1.72413793103449</v>
      </c>
    </row>
    <row r="667" spans="1:9" x14ac:dyDescent="0.2">
      <c r="A667" s="2">
        <v>36</v>
      </c>
      <c r="B667" s="2" t="s">
        <v>208</v>
      </c>
      <c r="C667" s="2" t="s">
        <v>436</v>
      </c>
      <c r="D667" s="2">
        <v>41</v>
      </c>
      <c r="E667" s="2">
        <v>5.7991513437058002E-2</v>
      </c>
      <c r="F667" s="2">
        <v>42</v>
      </c>
      <c r="G667" s="2">
        <v>5.9238363892806803E-2</v>
      </c>
      <c r="H667" s="2">
        <v>-1</v>
      </c>
      <c r="I667" s="2">
        <v>-2.38095238095238</v>
      </c>
    </row>
    <row r="668" spans="1:9" x14ac:dyDescent="0.2">
      <c r="A668" s="2">
        <v>37</v>
      </c>
      <c r="B668" s="2" t="s">
        <v>211</v>
      </c>
      <c r="C668" s="2" t="s">
        <v>437</v>
      </c>
      <c r="D668" s="2">
        <v>1051</v>
      </c>
      <c r="E668" s="2">
        <v>0.42141138732959099</v>
      </c>
      <c r="F668" s="2">
        <v>1052</v>
      </c>
      <c r="G668" s="2">
        <v>0.41912350597609599</v>
      </c>
      <c r="H668" s="2">
        <v>-1</v>
      </c>
      <c r="I668" s="2">
        <v>-9.5057034220535894E-2</v>
      </c>
    </row>
    <row r="669" spans="1:9" x14ac:dyDescent="0.2">
      <c r="A669" s="2">
        <v>38</v>
      </c>
      <c r="B669" s="2" t="s">
        <v>212</v>
      </c>
      <c r="C669" s="2" t="s">
        <v>434</v>
      </c>
      <c r="D669" s="2">
        <v>63</v>
      </c>
      <c r="E669" s="2">
        <v>0.422818791946309</v>
      </c>
      <c r="F669" s="2">
        <v>64</v>
      </c>
      <c r="G669" s="2">
        <v>0.42384105960264901</v>
      </c>
      <c r="H669" s="2">
        <v>-1</v>
      </c>
      <c r="I669" s="2">
        <v>-1.5625</v>
      </c>
    </row>
    <row r="670" spans="1:9" x14ac:dyDescent="0.2">
      <c r="A670" s="2">
        <v>38</v>
      </c>
      <c r="B670" s="2" t="s">
        <v>212</v>
      </c>
      <c r="C670" s="2" t="s">
        <v>439</v>
      </c>
      <c r="D670" s="2">
        <v>82</v>
      </c>
      <c r="E670" s="2">
        <v>0.55033557046979897</v>
      </c>
      <c r="F670" s="2">
        <v>83</v>
      </c>
      <c r="G670" s="2">
        <v>0.54966887417218502</v>
      </c>
      <c r="H670" s="2">
        <v>-1</v>
      </c>
      <c r="I670" s="2">
        <v>-1.2048192771084401</v>
      </c>
    </row>
    <row r="671" spans="1:9" x14ac:dyDescent="0.2">
      <c r="A671" s="2">
        <v>41</v>
      </c>
      <c r="B671" s="2" t="s">
        <v>219</v>
      </c>
      <c r="C671" s="2" t="s">
        <v>437</v>
      </c>
      <c r="D671" s="2">
        <v>46</v>
      </c>
      <c r="E671" s="2">
        <v>0.39655172413793099</v>
      </c>
      <c r="F671" s="2">
        <v>47</v>
      </c>
      <c r="G671" s="2">
        <v>0.40517241379310298</v>
      </c>
      <c r="H671" s="2">
        <v>-1</v>
      </c>
      <c r="I671" s="2">
        <v>-2.12765957446809</v>
      </c>
    </row>
    <row r="672" spans="1:9" x14ac:dyDescent="0.2">
      <c r="A672" s="2">
        <v>45</v>
      </c>
      <c r="B672" s="2" t="s">
        <v>213</v>
      </c>
      <c r="C672" s="2" t="s">
        <v>434</v>
      </c>
      <c r="D672" s="2">
        <v>59</v>
      </c>
      <c r="E672" s="2">
        <v>0.110902255639098</v>
      </c>
      <c r="F672" s="2">
        <v>60</v>
      </c>
      <c r="G672" s="2">
        <v>0.111731843575419</v>
      </c>
      <c r="H672" s="2">
        <v>-1</v>
      </c>
      <c r="I672" s="2">
        <v>-1.6666666666666701</v>
      </c>
    </row>
    <row r="673" spans="1:9" x14ac:dyDescent="0.2">
      <c r="A673" s="2">
        <v>45</v>
      </c>
      <c r="B673" s="2" t="s">
        <v>213</v>
      </c>
      <c r="C673" s="2" t="s">
        <v>433</v>
      </c>
      <c r="D673" s="2">
        <v>19</v>
      </c>
      <c r="E673" s="2">
        <v>3.5714285714285698E-2</v>
      </c>
      <c r="F673" s="2">
        <v>20</v>
      </c>
      <c r="G673" s="2">
        <v>3.7243947858473E-2</v>
      </c>
      <c r="H673" s="2">
        <v>-1</v>
      </c>
      <c r="I673" s="2">
        <v>-5</v>
      </c>
    </row>
    <row r="674" spans="1:9" x14ac:dyDescent="0.2">
      <c r="A674" s="2">
        <v>46</v>
      </c>
      <c r="B674" s="2" t="s">
        <v>180</v>
      </c>
      <c r="C674" s="2" t="s">
        <v>437</v>
      </c>
      <c r="D674" s="2">
        <v>857</v>
      </c>
      <c r="E674" s="2">
        <v>0.33726879181424602</v>
      </c>
      <c r="F674" s="2">
        <v>858</v>
      </c>
      <c r="G674" s="2">
        <v>0.33899644409324398</v>
      </c>
      <c r="H674" s="2">
        <v>-1</v>
      </c>
      <c r="I674" s="2">
        <v>-0.116550116550118</v>
      </c>
    </row>
    <row r="675" spans="1:9" x14ac:dyDescent="0.2">
      <c r="A675" s="2">
        <v>46</v>
      </c>
      <c r="B675" s="2" t="s">
        <v>180</v>
      </c>
      <c r="C675" s="2" t="s">
        <v>435</v>
      </c>
      <c r="D675" s="2">
        <v>704</v>
      </c>
      <c r="E675" s="2">
        <v>0.277056277056277</v>
      </c>
      <c r="F675" s="2">
        <v>705</v>
      </c>
      <c r="G675" s="2">
        <v>0.27854602923745603</v>
      </c>
      <c r="H675" s="2">
        <v>-1</v>
      </c>
      <c r="I675" s="2">
        <v>-0.14184397163120599</v>
      </c>
    </row>
    <row r="676" spans="1:9" x14ac:dyDescent="0.2">
      <c r="A676" s="2">
        <v>46</v>
      </c>
      <c r="B676" s="2" t="s">
        <v>180</v>
      </c>
      <c r="C676" s="2" t="s">
        <v>439</v>
      </c>
      <c r="D676" s="2">
        <v>231</v>
      </c>
      <c r="E676" s="2">
        <v>9.0909090909090898E-2</v>
      </c>
      <c r="F676" s="2">
        <v>232</v>
      </c>
      <c r="G676" s="2">
        <v>9.1663374160410899E-2</v>
      </c>
      <c r="H676" s="2">
        <v>-1</v>
      </c>
      <c r="I676" s="2">
        <v>-0.431034482758619</v>
      </c>
    </row>
    <row r="677" spans="1:9" x14ac:dyDescent="0.2">
      <c r="A677" s="2">
        <v>47</v>
      </c>
      <c r="B677" s="2" t="s">
        <v>192</v>
      </c>
      <c r="C677" s="2" t="s">
        <v>434</v>
      </c>
      <c r="D677" s="2">
        <v>120</v>
      </c>
      <c r="E677" s="2">
        <v>8.7655222790357895E-2</v>
      </c>
      <c r="F677" s="2">
        <v>121</v>
      </c>
      <c r="G677" s="2">
        <v>8.7301587301587297E-2</v>
      </c>
      <c r="H677" s="2">
        <v>-1</v>
      </c>
      <c r="I677" s="2">
        <v>-0.82644628099173301</v>
      </c>
    </row>
    <row r="678" spans="1:9" x14ac:dyDescent="0.2">
      <c r="A678" s="2">
        <v>47</v>
      </c>
      <c r="B678" s="2" t="s">
        <v>192</v>
      </c>
      <c r="C678" s="2" t="s">
        <v>436</v>
      </c>
      <c r="D678" s="2">
        <v>28</v>
      </c>
      <c r="E678" s="2">
        <v>2.0452885317750202E-2</v>
      </c>
      <c r="F678" s="2">
        <v>29</v>
      </c>
      <c r="G678" s="2">
        <v>2.09235209235209E-2</v>
      </c>
      <c r="H678" s="2">
        <v>-1</v>
      </c>
      <c r="I678" s="2">
        <v>-3.44827586206896</v>
      </c>
    </row>
    <row r="679" spans="1:9" x14ac:dyDescent="0.2">
      <c r="A679" s="2">
        <v>49</v>
      </c>
      <c r="B679" s="2" t="s">
        <v>248</v>
      </c>
      <c r="C679" s="2" t="s">
        <v>437</v>
      </c>
      <c r="D679" s="2">
        <v>37</v>
      </c>
      <c r="E679" s="2">
        <v>0.66071428571428603</v>
      </c>
      <c r="F679" s="2">
        <v>38</v>
      </c>
      <c r="G679" s="2">
        <v>0.66666666666666696</v>
      </c>
      <c r="H679" s="2">
        <v>-1</v>
      </c>
      <c r="I679" s="2">
        <v>-2.6315789473684199</v>
      </c>
    </row>
    <row r="680" spans="1:9" x14ac:dyDescent="0.2">
      <c r="A680" s="2">
        <v>5</v>
      </c>
      <c r="B680" s="2" t="s">
        <v>189</v>
      </c>
      <c r="C680" s="2" t="s">
        <v>432</v>
      </c>
      <c r="D680" s="2">
        <v>126</v>
      </c>
      <c r="E680" s="2">
        <v>7.2622478386167102E-2</v>
      </c>
      <c r="F680" s="2">
        <v>127</v>
      </c>
      <c r="G680" s="2">
        <v>7.3580533024333705E-2</v>
      </c>
      <c r="H680" s="2">
        <v>-1</v>
      </c>
      <c r="I680" s="2">
        <v>-0.78740157480314799</v>
      </c>
    </row>
    <row r="681" spans="1:9" x14ac:dyDescent="0.2">
      <c r="A681" s="2">
        <v>50</v>
      </c>
      <c r="B681" s="2" t="s">
        <v>165</v>
      </c>
      <c r="C681" s="2" t="s">
        <v>436</v>
      </c>
      <c r="D681" s="2">
        <v>50</v>
      </c>
      <c r="E681" s="2">
        <v>6.1576354679803002E-3</v>
      </c>
      <c r="F681" s="2">
        <v>51</v>
      </c>
      <c r="G681" s="2">
        <v>6.3111001113723498E-3</v>
      </c>
      <c r="H681" s="2">
        <v>-1</v>
      </c>
      <c r="I681" s="2">
        <v>-1.9607843137254899</v>
      </c>
    </row>
    <row r="682" spans="1:9" x14ac:dyDescent="0.2">
      <c r="A682" s="2">
        <v>52</v>
      </c>
      <c r="B682" s="2" t="s">
        <v>205</v>
      </c>
      <c r="C682" s="2" t="s">
        <v>435</v>
      </c>
      <c r="D682" s="2">
        <v>27</v>
      </c>
      <c r="E682" s="2">
        <v>0.32142857142857101</v>
      </c>
      <c r="F682" s="2">
        <v>28</v>
      </c>
      <c r="G682" s="2">
        <v>0.32558139534883701</v>
      </c>
      <c r="H682" s="2">
        <v>-1</v>
      </c>
      <c r="I682" s="2">
        <v>-3.5714285714285698</v>
      </c>
    </row>
    <row r="683" spans="1:9" x14ac:dyDescent="0.2">
      <c r="A683" s="2">
        <v>52</v>
      </c>
      <c r="B683" s="2" t="s">
        <v>205</v>
      </c>
      <c r="C683" s="2" t="s">
        <v>436</v>
      </c>
      <c r="D683" s="2">
        <v>1</v>
      </c>
      <c r="E683" s="2">
        <v>1.1904761904761901E-2</v>
      </c>
      <c r="F683" s="2">
        <v>2</v>
      </c>
      <c r="G683" s="2">
        <v>2.32558139534884E-2</v>
      </c>
      <c r="H683" s="2">
        <v>-1</v>
      </c>
      <c r="I683" s="2">
        <v>-50</v>
      </c>
    </row>
    <row r="684" spans="1:9" x14ac:dyDescent="0.2">
      <c r="A684" s="2">
        <v>54</v>
      </c>
      <c r="B684" s="2" t="s">
        <v>214</v>
      </c>
      <c r="C684" s="2" t="s">
        <v>432</v>
      </c>
      <c r="D684" s="2">
        <v>67</v>
      </c>
      <c r="E684" s="2">
        <v>0.41104294478527598</v>
      </c>
      <c r="F684" s="2">
        <v>68</v>
      </c>
      <c r="G684" s="2">
        <v>0.41975308641975301</v>
      </c>
      <c r="H684" s="2">
        <v>-1</v>
      </c>
      <c r="I684" s="2">
        <v>-1.47058823529411</v>
      </c>
    </row>
    <row r="685" spans="1:9" x14ac:dyDescent="0.2">
      <c r="A685" s="2">
        <v>56</v>
      </c>
      <c r="B685" s="2" t="s">
        <v>226</v>
      </c>
      <c r="C685" s="2" t="s">
        <v>435</v>
      </c>
      <c r="D685" s="2">
        <v>0</v>
      </c>
      <c r="E685" s="2">
        <v>0</v>
      </c>
      <c r="F685" s="2">
        <v>1</v>
      </c>
      <c r="G685" s="2">
        <v>1</v>
      </c>
      <c r="H685" s="2">
        <v>-1</v>
      </c>
      <c r="I685" s="2">
        <v>-100</v>
      </c>
    </row>
    <row r="686" spans="1:9" x14ac:dyDescent="0.2">
      <c r="A686" s="2">
        <v>58</v>
      </c>
      <c r="B686" s="2" t="s">
        <v>245</v>
      </c>
      <c r="C686" s="2" t="s">
        <v>440</v>
      </c>
      <c r="D686" s="2">
        <v>15</v>
      </c>
      <c r="E686" s="2">
        <v>2.62697022767075E-2</v>
      </c>
      <c r="F686" s="2">
        <v>16</v>
      </c>
      <c r="G686" s="2">
        <v>2.8119507908611601E-2</v>
      </c>
      <c r="H686" s="2">
        <v>-1</v>
      </c>
      <c r="I686" s="2">
        <v>-6.25</v>
      </c>
    </row>
    <row r="687" spans="1:9" x14ac:dyDescent="0.2">
      <c r="A687" s="2">
        <v>58</v>
      </c>
      <c r="B687" s="2" t="s">
        <v>245</v>
      </c>
      <c r="C687" s="2" t="s">
        <v>435</v>
      </c>
      <c r="D687" s="2">
        <v>21</v>
      </c>
      <c r="E687" s="2">
        <v>3.6777583187390502E-2</v>
      </c>
      <c r="F687" s="2">
        <v>22</v>
      </c>
      <c r="G687" s="2">
        <v>3.8664323374340899E-2</v>
      </c>
      <c r="H687" s="2">
        <v>-1</v>
      </c>
      <c r="I687" s="2">
        <v>-4.5454545454545396</v>
      </c>
    </row>
    <row r="688" spans="1:9" x14ac:dyDescent="0.2">
      <c r="A688" s="2">
        <v>59</v>
      </c>
      <c r="B688" s="2" t="s">
        <v>253</v>
      </c>
      <c r="C688" s="2" t="s">
        <v>436</v>
      </c>
      <c r="D688" s="2">
        <v>54</v>
      </c>
      <c r="E688" s="2">
        <v>6.06741573033708E-2</v>
      </c>
      <c r="F688" s="2">
        <v>55</v>
      </c>
      <c r="G688" s="2">
        <v>6.1452513966480403E-2</v>
      </c>
      <c r="H688" s="2">
        <v>-1</v>
      </c>
      <c r="I688" s="2">
        <v>-1.8181818181818199</v>
      </c>
    </row>
    <row r="689" spans="1:9" x14ac:dyDescent="0.2">
      <c r="A689" s="2">
        <v>62</v>
      </c>
      <c r="B689" s="2" t="s">
        <v>230</v>
      </c>
      <c r="C689" s="2" t="s">
        <v>439</v>
      </c>
      <c r="D689" s="2">
        <v>9</v>
      </c>
      <c r="E689" s="2">
        <v>0.45</v>
      </c>
      <c r="F689" s="2">
        <v>10</v>
      </c>
      <c r="G689" s="2">
        <v>0.476190476190476</v>
      </c>
      <c r="H689" s="2">
        <v>-1</v>
      </c>
      <c r="I689" s="2">
        <v>-10</v>
      </c>
    </row>
    <row r="690" spans="1:9" x14ac:dyDescent="0.2">
      <c r="A690" s="2">
        <v>64</v>
      </c>
      <c r="B690" s="2" t="s">
        <v>258</v>
      </c>
      <c r="C690" s="2" t="s">
        <v>432</v>
      </c>
      <c r="D690" s="2">
        <v>21</v>
      </c>
      <c r="E690" s="2">
        <v>4.4397463002114203E-2</v>
      </c>
      <c r="F690" s="2">
        <v>22</v>
      </c>
      <c r="G690" s="2">
        <v>4.6315789473684199E-2</v>
      </c>
      <c r="H690" s="2">
        <v>-1</v>
      </c>
      <c r="I690" s="2">
        <v>-4.5454545454545396</v>
      </c>
    </row>
    <row r="691" spans="1:9" x14ac:dyDescent="0.2">
      <c r="A691" s="2">
        <v>65</v>
      </c>
      <c r="B691" s="2" t="s">
        <v>210</v>
      </c>
      <c r="C691" s="2" t="s">
        <v>432</v>
      </c>
      <c r="D691" s="2">
        <v>131</v>
      </c>
      <c r="E691" s="2">
        <v>0.27695560253699802</v>
      </c>
      <c r="F691" s="2">
        <v>132</v>
      </c>
      <c r="G691" s="2">
        <v>0.28387096774193499</v>
      </c>
      <c r="H691" s="2">
        <v>-1</v>
      </c>
      <c r="I691" s="2">
        <v>-0.75757575757575701</v>
      </c>
    </row>
    <row r="692" spans="1:9" x14ac:dyDescent="0.2">
      <c r="A692" s="2">
        <v>66</v>
      </c>
      <c r="B692" s="2" t="s">
        <v>175</v>
      </c>
      <c r="C692" s="2" t="s">
        <v>438</v>
      </c>
      <c r="D692" s="2">
        <v>187</v>
      </c>
      <c r="E692" s="2">
        <v>4.6738315421144698E-2</v>
      </c>
      <c r="F692" s="2">
        <v>188</v>
      </c>
      <c r="G692" s="2">
        <v>4.7355163727959698E-2</v>
      </c>
      <c r="H692" s="2">
        <v>-1</v>
      </c>
      <c r="I692" s="2">
        <v>-0.53191489361702504</v>
      </c>
    </row>
    <row r="693" spans="1:9" x14ac:dyDescent="0.2">
      <c r="A693" s="2">
        <v>68</v>
      </c>
      <c r="B693" s="2" t="s">
        <v>231</v>
      </c>
      <c r="C693" s="2" t="s">
        <v>433</v>
      </c>
      <c r="D693" s="2">
        <v>15</v>
      </c>
      <c r="E693" s="2">
        <v>0.110294117647059</v>
      </c>
      <c r="F693" s="2">
        <v>16</v>
      </c>
      <c r="G693" s="2">
        <v>0.11111111111111099</v>
      </c>
      <c r="H693" s="2">
        <v>-1</v>
      </c>
      <c r="I693" s="2">
        <v>-6.25</v>
      </c>
    </row>
    <row r="694" spans="1:9" x14ac:dyDescent="0.2">
      <c r="A694" s="2">
        <v>68</v>
      </c>
      <c r="B694" s="2" t="s">
        <v>231</v>
      </c>
      <c r="C694" s="2" t="s">
        <v>435</v>
      </c>
      <c r="D694" s="2">
        <v>6</v>
      </c>
      <c r="E694" s="2">
        <v>4.4117647058823498E-2</v>
      </c>
      <c r="F694" s="2">
        <v>7</v>
      </c>
      <c r="G694" s="2">
        <v>4.8611111111111098E-2</v>
      </c>
      <c r="H694" s="2">
        <v>-1</v>
      </c>
      <c r="I694" s="2">
        <v>-14.285714285714301</v>
      </c>
    </row>
    <row r="695" spans="1:9" x14ac:dyDescent="0.2">
      <c r="A695" s="2">
        <v>71</v>
      </c>
      <c r="B695" s="2" t="s">
        <v>233</v>
      </c>
      <c r="C695" s="2" t="s">
        <v>438</v>
      </c>
      <c r="D695" s="2">
        <v>6</v>
      </c>
      <c r="E695" s="2">
        <v>0.157894736842105</v>
      </c>
      <c r="F695" s="2">
        <v>7</v>
      </c>
      <c r="G695" s="2">
        <v>0.2</v>
      </c>
      <c r="H695" s="2">
        <v>-1</v>
      </c>
      <c r="I695" s="2">
        <v>-14.285714285714301</v>
      </c>
    </row>
    <row r="696" spans="1:9" x14ac:dyDescent="0.2">
      <c r="A696" s="2">
        <v>74</v>
      </c>
      <c r="B696" s="2" t="s">
        <v>234</v>
      </c>
      <c r="C696" s="2" t="s">
        <v>432</v>
      </c>
      <c r="D696" s="2">
        <v>32</v>
      </c>
      <c r="E696" s="2">
        <v>3.88821385176185E-2</v>
      </c>
      <c r="F696" s="2">
        <v>33</v>
      </c>
      <c r="G696" s="2">
        <v>0.04</v>
      </c>
      <c r="H696" s="2">
        <v>-1</v>
      </c>
      <c r="I696" s="2">
        <v>-3.0303030303030298</v>
      </c>
    </row>
    <row r="697" spans="1:9" x14ac:dyDescent="0.2">
      <c r="A697" s="2">
        <v>74</v>
      </c>
      <c r="B697" s="2" t="s">
        <v>234</v>
      </c>
      <c r="C697" s="2" t="s">
        <v>436</v>
      </c>
      <c r="D697" s="2">
        <v>190</v>
      </c>
      <c r="E697" s="2">
        <v>0.23086269744835999</v>
      </c>
      <c r="F697" s="2">
        <v>191</v>
      </c>
      <c r="G697" s="2">
        <v>0.23151515151515201</v>
      </c>
      <c r="H697" s="2">
        <v>-1</v>
      </c>
      <c r="I697" s="2">
        <v>-0.52356020942407899</v>
      </c>
    </row>
    <row r="698" spans="1:9" x14ac:dyDescent="0.2">
      <c r="A698" s="2">
        <v>78</v>
      </c>
      <c r="B698" s="2" t="s">
        <v>194</v>
      </c>
      <c r="C698" s="2" t="s">
        <v>439</v>
      </c>
      <c r="D698" s="2">
        <v>93</v>
      </c>
      <c r="E698" s="2">
        <v>2.4973147153598298E-2</v>
      </c>
      <c r="F698" s="2">
        <v>94</v>
      </c>
      <c r="G698" s="2">
        <v>2.5302826379542401E-2</v>
      </c>
      <c r="H698" s="2">
        <v>-1</v>
      </c>
      <c r="I698" s="2">
        <v>-1.0638297872340401</v>
      </c>
    </row>
    <row r="699" spans="1:9" x14ac:dyDescent="0.2">
      <c r="A699" s="2">
        <v>79</v>
      </c>
      <c r="B699" s="2" t="s">
        <v>251</v>
      </c>
      <c r="C699" s="2" t="s">
        <v>438</v>
      </c>
      <c r="D699" s="2">
        <v>36</v>
      </c>
      <c r="E699" s="2">
        <v>2.3904382470119501E-2</v>
      </c>
      <c r="F699" s="2">
        <v>37</v>
      </c>
      <c r="G699" s="2">
        <v>2.2995649471721599E-2</v>
      </c>
      <c r="H699" s="2">
        <v>-1</v>
      </c>
      <c r="I699" s="2">
        <v>-2.7027027027027</v>
      </c>
    </row>
    <row r="700" spans="1:9" x14ac:dyDescent="0.2">
      <c r="A700" s="2">
        <v>82</v>
      </c>
      <c r="B700" s="2" t="s">
        <v>177</v>
      </c>
      <c r="C700" s="2" t="s">
        <v>432</v>
      </c>
      <c r="D700" s="2">
        <v>126</v>
      </c>
      <c r="E700" s="2">
        <v>2.8806584362139901E-2</v>
      </c>
      <c r="F700" s="2">
        <v>127</v>
      </c>
      <c r="G700" s="2">
        <v>3.0772958565544E-2</v>
      </c>
      <c r="H700" s="2">
        <v>-1</v>
      </c>
      <c r="I700" s="2">
        <v>-0.78740157480314799</v>
      </c>
    </row>
    <row r="701" spans="1:9" x14ac:dyDescent="0.2">
      <c r="A701" s="2">
        <v>85</v>
      </c>
      <c r="B701" s="2" t="s">
        <v>166</v>
      </c>
      <c r="C701" s="2" t="s">
        <v>432</v>
      </c>
      <c r="D701" s="2">
        <v>609</v>
      </c>
      <c r="E701" s="2">
        <v>8.1265012009607701E-2</v>
      </c>
      <c r="F701" s="2">
        <v>610</v>
      </c>
      <c r="G701" s="2">
        <v>8.1572612998127805E-2</v>
      </c>
      <c r="H701" s="2">
        <v>-1</v>
      </c>
      <c r="I701" s="2">
        <v>-0.16393442622950599</v>
      </c>
    </row>
    <row r="702" spans="1:9" x14ac:dyDescent="0.2">
      <c r="A702" s="2">
        <v>86</v>
      </c>
      <c r="B702" s="2" t="s">
        <v>168</v>
      </c>
      <c r="C702" s="2" t="s">
        <v>435</v>
      </c>
      <c r="D702" s="2">
        <v>76</v>
      </c>
      <c r="E702" s="2">
        <v>2.96296296296296E-2</v>
      </c>
      <c r="F702" s="2">
        <v>77</v>
      </c>
      <c r="G702" s="2">
        <v>2.9775715390564599E-2</v>
      </c>
      <c r="H702" s="2">
        <v>-1</v>
      </c>
      <c r="I702" s="2">
        <v>-1.2987012987013</v>
      </c>
    </row>
    <row r="703" spans="1:9" x14ac:dyDescent="0.2">
      <c r="A703" s="2">
        <v>87</v>
      </c>
      <c r="B703" s="2" t="s">
        <v>246</v>
      </c>
      <c r="C703" s="2" t="s">
        <v>436</v>
      </c>
      <c r="D703" s="2">
        <v>70</v>
      </c>
      <c r="E703" s="2">
        <v>9.7902097902097904E-2</v>
      </c>
      <c r="F703" s="2">
        <v>71</v>
      </c>
      <c r="G703" s="2">
        <v>9.9719101123595499E-2</v>
      </c>
      <c r="H703" s="2">
        <v>-1</v>
      </c>
      <c r="I703" s="2">
        <v>-1.40845070422535</v>
      </c>
    </row>
    <row r="704" spans="1:9" x14ac:dyDescent="0.2">
      <c r="A704" s="2">
        <v>88</v>
      </c>
      <c r="B704" s="2" t="s">
        <v>201</v>
      </c>
      <c r="C704" s="2" t="s">
        <v>438</v>
      </c>
      <c r="D704" s="2">
        <v>14</v>
      </c>
      <c r="E704" s="2">
        <v>1.4799154334038099E-2</v>
      </c>
      <c r="F704" s="2">
        <v>15</v>
      </c>
      <c r="G704" s="2">
        <v>1.59744408945687E-2</v>
      </c>
      <c r="H704" s="2">
        <v>-1</v>
      </c>
      <c r="I704" s="2">
        <v>-6.6666666666666696</v>
      </c>
    </row>
    <row r="705" spans="1:9" x14ac:dyDescent="0.2">
      <c r="A705" s="2">
        <v>9</v>
      </c>
      <c r="B705" s="2" t="s">
        <v>271</v>
      </c>
      <c r="C705" s="2" t="s">
        <v>439</v>
      </c>
      <c r="D705" s="2">
        <v>63</v>
      </c>
      <c r="E705" s="2">
        <v>2.8200537153088599E-2</v>
      </c>
      <c r="F705" s="2">
        <v>64</v>
      </c>
      <c r="G705" s="2">
        <v>2.9850746268656699E-2</v>
      </c>
      <c r="H705" s="2">
        <v>-1</v>
      </c>
      <c r="I705" s="2">
        <v>-1.5625</v>
      </c>
    </row>
    <row r="706" spans="1:9" x14ac:dyDescent="0.2">
      <c r="A706" s="2">
        <v>90</v>
      </c>
      <c r="B706" s="2" t="s">
        <v>221</v>
      </c>
      <c r="C706" s="2" t="s">
        <v>432</v>
      </c>
      <c r="D706" s="2">
        <v>13</v>
      </c>
      <c r="E706" s="2">
        <v>0.114035087719298</v>
      </c>
      <c r="F706" s="2">
        <v>14</v>
      </c>
      <c r="G706" s="2">
        <v>0.123893805309735</v>
      </c>
      <c r="H706" s="2">
        <v>-1</v>
      </c>
      <c r="I706" s="2">
        <v>-7.1428571428571397</v>
      </c>
    </row>
    <row r="707" spans="1:9" x14ac:dyDescent="0.2">
      <c r="A707" s="2">
        <v>91</v>
      </c>
      <c r="B707" s="2" t="s">
        <v>191</v>
      </c>
      <c r="C707" s="2" t="s">
        <v>439</v>
      </c>
      <c r="D707" s="2">
        <v>109</v>
      </c>
      <c r="E707" s="2">
        <v>6.32250580046404E-2</v>
      </c>
      <c r="F707" s="2">
        <v>110</v>
      </c>
      <c r="G707" s="2">
        <v>6.3510392609699803E-2</v>
      </c>
      <c r="H707" s="2">
        <v>-1</v>
      </c>
      <c r="I707" s="2">
        <v>-0.90909090909090395</v>
      </c>
    </row>
    <row r="708" spans="1:9" x14ac:dyDescent="0.2">
      <c r="A708" s="2">
        <v>92</v>
      </c>
      <c r="B708" s="2" t="s">
        <v>176</v>
      </c>
      <c r="C708" s="2" t="s">
        <v>439</v>
      </c>
      <c r="D708" s="2">
        <v>7</v>
      </c>
      <c r="E708" s="2">
        <v>1.24333925399645E-2</v>
      </c>
      <c r="F708" s="2">
        <v>8</v>
      </c>
      <c r="G708" s="2">
        <v>1.4981273408239701E-2</v>
      </c>
      <c r="H708" s="2">
        <v>-1</v>
      </c>
      <c r="I708" s="2">
        <v>-12.5</v>
      </c>
    </row>
    <row r="709" spans="1:9" x14ac:dyDescent="0.2">
      <c r="A709" s="2">
        <v>95</v>
      </c>
      <c r="B709" s="2" t="s">
        <v>174</v>
      </c>
      <c r="C709" s="2" t="s">
        <v>437</v>
      </c>
      <c r="D709" s="2">
        <v>20</v>
      </c>
      <c r="E709" s="2">
        <v>2.1574973031283699E-2</v>
      </c>
      <c r="F709" s="2">
        <v>21</v>
      </c>
      <c r="G709" s="2">
        <v>2.83018867924528E-2</v>
      </c>
      <c r="H709" s="2">
        <v>-1</v>
      </c>
      <c r="I709" s="2">
        <v>-4.7619047619047699</v>
      </c>
    </row>
    <row r="710" spans="1:9" x14ac:dyDescent="0.2">
      <c r="A710" s="2">
        <v>95</v>
      </c>
      <c r="B710" s="2" t="s">
        <v>174</v>
      </c>
      <c r="C710" s="2" t="s">
        <v>433</v>
      </c>
      <c r="D710" s="2">
        <v>15</v>
      </c>
      <c r="E710" s="2">
        <v>1.6181229773462799E-2</v>
      </c>
      <c r="F710" s="2">
        <v>16</v>
      </c>
      <c r="G710" s="2">
        <v>2.15633423180593E-2</v>
      </c>
      <c r="H710" s="2">
        <v>-1</v>
      </c>
      <c r="I710" s="2">
        <v>-6.25</v>
      </c>
    </row>
    <row r="711" spans="1:9" x14ac:dyDescent="0.2">
      <c r="A711" s="2">
        <v>95</v>
      </c>
      <c r="B711" s="2" t="s">
        <v>174</v>
      </c>
      <c r="C711" s="2" t="s">
        <v>435</v>
      </c>
      <c r="D711" s="2">
        <v>8</v>
      </c>
      <c r="E711" s="2">
        <v>8.6299892125134801E-3</v>
      </c>
      <c r="F711" s="2">
        <v>9</v>
      </c>
      <c r="G711" s="2">
        <v>1.2129380053908401E-2</v>
      </c>
      <c r="H711" s="2">
        <v>-1</v>
      </c>
      <c r="I711" s="2">
        <v>-11.1111111111111</v>
      </c>
    </row>
    <row r="712" spans="1:9" x14ac:dyDescent="0.2">
      <c r="A712" s="2">
        <v>10</v>
      </c>
      <c r="B712" s="2" t="s">
        <v>215</v>
      </c>
      <c r="C712" s="2" t="s">
        <v>435</v>
      </c>
      <c r="D712" s="2">
        <v>5</v>
      </c>
      <c r="E712" s="2">
        <v>7.2463768115942004E-2</v>
      </c>
      <c r="F712" s="2">
        <v>7</v>
      </c>
      <c r="G712" s="2">
        <v>0.12068965517241401</v>
      </c>
      <c r="H712" s="2">
        <v>-2</v>
      </c>
      <c r="I712" s="2">
        <v>-28.571428571428601</v>
      </c>
    </row>
    <row r="713" spans="1:9" x14ac:dyDescent="0.2">
      <c r="A713" s="2">
        <v>105</v>
      </c>
      <c r="B713" s="2" t="s">
        <v>261</v>
      </c>
      <c r="C713" s="2" t="s">
        <v>433</v>
      </c>
      <c r="D713" s="2">
        <v>207</v>
      </c>
      <c r="E713" s="2">
        <v>0.107644305772231</v>
      </c>
      <c r="F713" s="2">
        <v>209</v>
      </c>
      <c r="G713" s="2">
        <v>0.108515057113188</v>
      </c>
      <c r="H713" s="2">
        <v>-2</v>
      </c>
      <c r="I713" s="2">
        <v>-0.95693779904306697</v>
      </c>
    </row>
    <row r="714" spans="1:9" x14ac:dyDescent="0.2">
      <c r="A714" s="2">
        <v>107</v>
      </c>
      <c r="B714" s="2" t="s">
        <v>267</v>
      </c>
      <c r="C714" s="2" t="s">
        <v>435</v>
      </c>
      <c r="D714" s="2">
        <v>5</v>
      </c>
      <c r="E714" s="2">
        <v>1.4792899408284E-2</v>
      </c>
      <c r="F714" s="2">
        <v>7</v>
      </c>
      <c r="G714" s="2">
        <v>1.9662921348314599E-2</v>
      </c>
      <c r="H714" s="2">
        <v>-2</v>
      </c>
      <c r="I714" s="2">
        <v>-28.571428571428601</v>
      </c>
    </row>
    <row r="715" spans="1:9" x14ac:dyDescent="0.2">
      <c r="A715" s="2">
        <v>111</v>
      </c>
      <c r="B715" s="2" t="s">
        <v>270</v>
      </c>
      <c r="C715" s="2" t="s">
        <v>437</v>
      </c>
      <c r="D715" s="2">
        <v>91</v>
      </c>
      <c r="E715" s="2">
        <v>4.6099290780141799E-2</v>
      </c>
      <c r="F715" s="2">
        <v>93</v>
      </c>
      <c r="G715" s="2">
        <v>4.7184170471841702E-2</v>
      </c>
      <c r="H715" s="2">
        <v>-2</v>
      </c>
      <c r="I715" s="2">
        <v>-2.1505376344085998</v>
      </c>
    </row>
    <row r="716" spans="1:9" x14ac:dyDescent="0.2">
      <c r="A716" s="2">
        <v>116</v>
      </c>
      <c r="B716" s="2" t="s">
        <v>190</v>
      </c>
      <c r="C716" s="2" t="s">
        <v>439</v>
      </c>
      <c r="D716" s="2">
        <v>52</v>
      </c>
      <c r="E716" s="2">
        <v>8.1377151799687006E-2</v>
      </c>
      <c r="F716" s="2">
        <v>54</v>
      </c>
      <c r="G716" s="2">
        <v>8.2822085889570504E-2</v>
      </c>
      <c r="H716" s="2">
        <v>-2</v>
      </c>
      <c r="I716" s="2">
        <v>-3.7037037037037099</v>
      </c>
    </row>
    <row r="717" spans="1:9" x14ac:dyDescent="0.2">
      <c r="A717" s="2">
        <v>118</v>
      </c>
      <c r="B717" s="2" t="s">
        <v>255</v>
      </c>
      <c r="C717" s="2" t="s">
        <v>432</v>
      </c>
      <c r="D717" s="2">
        <v>36</v>
      </c>
      <c r="E717" s="2">
        <v>5.3651266766020902E-2</v>
      </c>
      <c r="F717" s="2">
        <v>38</v>
      </c>
      <c r="G717" s="2">
        <v>5.6886227544910198E-2</v>
      </c>
      <c r="H717" s="2">
        <v>-2</v>
      </c>
      <c r="I717" s="2">
        <v>-5.2631578947368496</v>
      </c>
    </row>
    <row r="718" spans="1:9" x14ac:dyDescent="0.2">
      <c r="A718" s="2">
        <v>121</v>
      </c>
      <c r="B718" s="2" t="s">
        <v>162</v>
      </c>
      <c r="C718" s="2" t="s">
        <v>435</v>
      </c>
      <c r="D718" s="2">
        <v>777</v>
      </c>
      <c r="E718" s="2">
        <v>0.104197398417594</v>
      </c>
      <c r="F718" s="2">
        <v>779</v>
      </c>
      <c r="G718" s="2">
        <v>0.103206147323794</v>
      </c>
      <c r="H718" s="2">
        <v>-2</v>
      </c>
      <c r="I718" s="2">
        <v>-0.25673940949936203</v>
      </c>
    </row>
    <row r="719" spans="1:9" x14ac:dyDescent="0.2">
      <c r="A719" s="2">
        <v>121</v>
      </c>
      <c r="B719" s="2" t="s">
        <v>162</v>
      </c>
      <c r="C719" s="2" t="s">
        <v>438</v>
      </c>
      <c r="D719" s="2">
        <v>80</v>
      </c>
      <c r="E719" s="2">
        <v>1.0728174869250399E-2</v>
      </c>
      <c r="F719" s="2">
        <v>82</v>
      </c>
      <c r="G719" s="2">
        <v>1.0863804981452001E-2</v>
      </c>
      <c r="H719" s="2">
        <v>-2</v>
      </c>
      <c r="I719" s="2">
        <v>-2.4390243902439002</v>
      </c>
    </row>
    <row r="720" spans="1:9" x14ac:dyDescent="0.2">
      <c r="A720" s="2">
        <v>125</v>
      </c>
      <c r="B720" s="2" t="s">
        <v>206</v>
      </c>
      <c r="C720" s="2" t="s">
        <v>435</v>
      </c>
      <c r="D720" s="2">
        <v>343</v>
      </c>
      <c r="E720" s="2">
        <v>0.51812688821752295</v>
      </c>
      <c r="F720" s="2">
        <v>345</v>
      </c>
      <c r="G720" s="2">
        <v>0.52036199095022595</v>
      </c>
      <c r="H720" s="2">
        <v>-2</v>
      </c>
      <c r="I720" s="2">
        <v>-0.57971014492753703</v>
      </c>
    </row>
    <row r="721" spans="1:9" x14ac:dyDescent="0.2">
      <c r="A721" s="2">
        <v>20</v>
      </c>
      <c r="B721" s="2" t="s">
        <v>186</v>
      </c>
      <c r="C721" s="2" t="s">
        <v>437</v>
      </c>
      <c r="D721" s="2">
        <v>54</v>
      </c>
      <c r="E721" s="2">
        <v>0.19494584837545101</v>
      </c>
      <c r="F721" s="2">
        <v>56</v>
      </c>
      <c r="G721" s="2">
        <v>0.19858156028368801</v>
      </c>
      <c r="H721" s="2">
        <v>-2</v>
      </c>
      <c r="I721" s="2">
        <v>-3.5714285714285698</v>
      </c>
    </row>
    <row r="722" spans="1:9" x14ac:dyDescent="0.2">
      <c r="A722" s="2">
        <v>23</v>
      </c>
      <c r="B722" s="2" t="s">
        <v>159</v>
      </c>
      <c r="C722" s="2" t="s">
        <v>438</v>
      </c>
      <c r="D722" s="2">
        <v>128</v>
      </c>
      <c r="E722" s="2">
        <v>3.7383177570093499E-3</v>
      </c>
      <c r="F722" s="2">
        <v>130</v>
      </c>
      <c r="G722" s="2">
        <v>3.7694270470888399E-3</v>
      </c>
      <c r="H722" s="2">
        <v>-2</v>
      </c>
      <c r="I722" s="2">
        <v>-1.5384615384615301</v>
      </c>
    </row>
    <row r="723" spans="1:9" x14ac:dyDescent="0.2">
      <c r="A723" s="2">
        <v>27</v>
      </c>
      <c r="B723" s="2" t="s">
        <v>260</v>
      </c>
      <c r="C723" s="2" t="s">
        <v>433</v>
      </c>
      <c r="D723" s="2">
        <v>4</v>
      </c>
      <c r="E723" s="2">
        <v>0.1</v>
      </c>
      <c r="F723" s="2">
        <v>6</v>
      </c>
      <c r="G723" s="2">
        <v>0.14285714285714299</v>
      </c>
      <c r="H723" s="2">
        <v>-2</v>
      </c>
      <c r="I723" s="2">
        <v>-33.3333333333333</v>
      </c>
    </row>
    <row r="724" spans="1:9" x14ac:dyDescent="0.2">
      <c r="A724" s="2">
        <v>3</v>
      </c>
      <c r="B724" s="2" t="s">
        <v>170</v>
      </c>
      <c r="C724" s="2" t="s">
        <v>439</v>
      </c>
      <c r="D724" s="2">
        <v>213</v>
      </c>
      <c r="E724" s="2">
        <v>0.124634289057929</v>
      </c>
      <c r="F724" s="2">
        <v>215</v>
      </c>
      <c r="G724" s="2">
        <v>0.15467625899280599</v>
      </c>
      <c r="H724" s="2">
        <v>-2</v>
      </c>
      <c r="I724" s="2">
        <v>-0.93023255813953198</v>
      </c>
    </row>
    <row r="725" spans="1:9" x14ac:dyDescent="0.2">
      <c r="A725" s="2">
        <v>35</v>
      </c>
      <c r="B725" s="2" t="s">
        <v>182</v>
      </c>
      <c r="C725" s="2" t="s">
        <v>437</v>
      </c>
      <c r="D725" s="2">
        <v>748</v>
      </c>
      <c r="E725" s="2">
        <v>0.23129251700680301</v>
      </c>
      <c r="F725" s="2">
        <v>750</v>
      </c>
      <c r="G725" s="2">
        <v>0.23320895522388099</v>
      </c>
      <c r="H725" s="2">
        <v>-2</v>
      </c>
      <c r="I725" s="2">
        <v>-0.26666666666667099</v>
      </c>
    </row>
    <row r="726" spans="1:9" x14ac:dyDescent="0.2">
      <c r="A726" s="2">
        <v>36</v>
      </c>
      <c r="B726" s="2" t="s">
        <v>208</v>
      </c>
      <c r="C726" s="2" t="s">
        <v>437</v>
      </c>
      <c r="D726" s="2">
        <v>243</v>
      </c>
      <c r="E726" s="2">
        <v>0.34370579915134403</v>
      </c>
      <c r="F726" s="2">
        <v>245</v>
      </c>
      <c r="G726" s="2">
        <v>0.34555712270804001</v>
      </c>
      <c r="H726" s="2">
        <v>-2</v>
      </c>
      <c r="I726" s="2">
        <v>-0.81632653061224403</v>
      </c>
    </row>
    <row r="727" spans="1:9" x14ac:dyDescent="0.2">
      <c r="A727" s="2">
        <v>37</v>
      </c>
      <c r="B727" s="2" t="s">
        <v>211</v>
      </c>
      <c r="C727" s="2" t="s">
        <v>434</v>
      </c>
      <c r="D727" s="2">
        <v>96</v>
      </c>
      <c r="E727" s="2">
        <v>3.8492381716118698E-2</v>
      </c>
      <c r="F727" s="2">
        <v>98</v>
      </c>
      <c r="G727" s="2">
        <v>3.9043824701195197E-2</v>
      </c>
      <c r="H727" s="2">
        <v>-2</v>
      </c>
      <c r="I727" s="2">
        <v>-2.0408163265306101</v>
      </c>
    </row>
    <row r="728" spans="1:9" x14ac:dyDescent="0.2">
      <c r="A728" s="2">
        <v>45</v>
      </c>
      <c r="B728" s="2" t="s">
        <v>213</v>
      </c>
      <c r="C728" s="2" t="s">
        <v>437</v>
      </c>
      <c r="D728" s="2">
        <v>182</v>
      </c>
      <c r="E728" s="2">
        <v>0.34210526315789502</v>
      </c>
      <c r="F728" s="2">
        <v>184</v>
      </c>
      <c r="G728" s="2">
        <v>0.342644320297952</v>
      </c>
      <c r="H728" s="2">
        <v>-2</v>
      </c>
      <c r="I728" s="2">
        <v>-1.0869565217391399</v>
      </c>
    </row>
    <row r="729" spans="1:9" x14ac:dyDescent="0.2">
      <c r="A729" s="2">
        <v>45</v>
      </c>
      <c r="B729" s="2" t="s">
        <v>213</v>
      </c>
      <c r="C729" s="2" t="s">
        <v>435</v>
      </c>
      <c r="D729" s="2">
        <v>20</v>
      </c>
      <c r="E729" s="2">
        <v>3.7593984962405999E-2</v>
      </c>
      <c r="F729" s="2">
        <v>22</v>
      </c>
      <c r="G729" s="2">
        <v>4.0968342644320303E-2</v>
      </c>
      <c r="H729" s="2">
        <v>-2</v>
      </c>
      <c r="I729" s="2">
        <v>-9.0909090909090899</v>
      </c>
    </row>
    <row r="730" spans="1:9" x14ac:dyDescent="0.2">
      <c r="A730" s="2">
        <v>52</v>
      </c>
      <c r="B730" s="2" t="s">
        <v>205</v>
      </c>
      <c r="C730" s="2" t="s">
        <v>439</v>
      </c>
      <c r="D730" s="2">
        <v>14</v>
      </c>
      <c r="E730" s="2">
        <v>0.16666666666666699</v>
      </c>
      <c r="F730" s="2">
        <v>16</v>
      </c>
      <c r="G730" s="2">
        <v>0.186046511627907</v>
      </c>
      <c r="H730" s="2">
        <v>-2</v>
      </c>
      <c r="I730" s="2">
        <v>-12.5</v>
      </c>
    </row>
    <row r="731" spans="1:9" x14ac:dyDescent="0.2">
      <c r="A731" s="2">
        <v>57</v>
      </c>
      <c r="B731" s="2" t="s">
        <v>227</v>
      </c>
      <c r="C731" s="2" t="s">
        <v>437</v>
      </c>
      <c r="D731" s="2">
        <v>21</v>
      </c>
      <c r="E731" s="2">
        <v>0.21875</v>
      </c>
      <c r="F731" s="2">
        <v>23</v>
      </c>
      <c r="G731" s="2">
        <v>0.247311827956989</v>
      </c>
      <c r="H731" s="2">
        <v>-2</v>
      </c>
      <c r="I731" s="2">
        <v>-8.6956521739130501</v>
      </c>
    </row>
    <row r="732" spans="1:9" x14ac:dyDescent="0.2">
      <c r="A732" s="2">
        <v>57</v>
      </c>
      <c r="B732" s="2" t="s">
        <v>227</v>
      </c>
      <c r="C732" s="2" t="s">
        <v>439</v>
      </c>
      <c r="D732" s="2">
        <v>17</v>
      </c>
      <c r="E732" s="2">
        <v>0.17708333333333301</v>
      </c>
      <c r="F732" s="2">
        <v>19</v>
      </c>
      <c r="G732" s="2">
        <v>0.204301075268817</v>
      </c>
      <c r="H732" s="2">
        <v>-2</v>
      </c>
      <c r="I732" s="2">
        <v>-10.526315789473699</v>
      </c>
    </row>
    <row r="733" spans="1:9" x14ac:dyDescent="0.2">
      <c r="A733" s="2">
        <v>59</v>
      </c>
      <c r="B733" s="2" t="s">
        <v>253</v>
      </c>
      <c r="C733" s="2" t="s">
        <v>437</v>
      </c>
      <c r="D733" s="2">
        <v>161</v>
      </c>
      <c r="E733" s="2">
        <v>0.18089887640449401</v>
      </c>
      <c r="F733" s="2">
        <v>163</v>
      </c>
      <c r="G733" s="2">
        <v>0.18212290502793299</v>
      </c>
      <c r="H733" s="2">
        <v>-2</v>
      </c>
      <c r="I733" s="2">
        <v>-1.22699386503068</v>
      </c>
    </row>
    <row r="734" spans="1:9" x14ac:dyDescent="0.2">
      <c r="A734" s="2">
        <v>6</v>
      </c>
      <c r="B734" s="2" t="s">
        <v>185</v>
      </c>
      <c r="C734" s="2" t="s">
        <v>436</v>
      </c>
      <c r="D734" s="2">
        <v>181</v>
      </c>
      <c r="E734" s="2">
        <v>2.65046126812125E-2</v>
      </c>
      <c r="F734" s="2">
        <v>183</v>
      </c>
      <c r="G734" s="2">
        <v>2.7572698508362199E-2</v>
      </c>
      <c r="H734" s="2">
        <v>-2</v>
      </c>
      <c r="I734" s="2">
        <v>-1.0928961748633901</v>
      </c>
    </row>
    <row r="735" spans="1:9" x14ac:dyDescent="0.2">
      <c r="A735" s="2">
        <v>64</v>
      </c>
      <c r="B735" s="2" t="s">
        <v>258</v>
      </c>
      <c r="C735" s="2" t="s">
        <v>435</v>
      </c>
      <c r="D735" s="2">
        <v>24</v>
      </c>
      <c r="E735" s="2">
        <v>5.0739957716701901E-2</v>
      </c>
      <c r="F735" s="2">
        <v>26</v>
      </c>
      <c r="G735" s="2">
        <v>5.4736842105263202E-2</v>
      </c>
      <c r="H735" s="2">
        <v>-2</v>
      </c>
      <c r="I735" s="2">
        <v>-7.6923076923076898</v>
      </c>
    </row>
    <row r="736" spans="1:9" x14ac:dyDescent="0.2">
      <c r="A736" s="2">
        <v>65</v>
      </c>
      <c r="B736" s="2" t="s">
        <v>210</v>
      </c>
      <c r="C736" s="2" t="s">
        <v>433</v>
      </c>
      <c r="D736" s="2">
        <v>25</v>
      </c>
      <c r="E736" s="2">
        <v>5.2854122621564498E-2</v>
      </c>
      <c r="F736" s="2">
        <v>27</v>
      </c>
      <c r="G736" s="2">
        <v>5.8064516129032302E-2</v>
      </c>
      <c r="H736" s="2">
        <v>-2</v>
      </c>
      <c r="I736" s="2">
        <v>-7.4074074074074101</v>
      </c>
    </row>
    <row r="737" spans="1:9" x14ac:dyDescent="0.2">
      <c r="A737" s="2">
        <v>68</v>
      </c>
      <c r="B737" s="2" t="s">
        <v>231</v>
      </c>
      <c r="C737" s="2" t="s">
        <v>439</v>
      </c>
      <c r="D737" s="2">
        <v>32</v>
      </c>
      <c r="E737" s="2">
        <v>0.23529411764705899</v>
      </c>
      <c r="F737" s="2">
        <v>34</v>
      </c>
      <c r="G737" s="2">
        <v>0.23611111111111099</v>
      </c>
      <c r="H737" s="2">
        <v>-2</v>
      </c>
      <c r="I737" s="2">
        <v>-5.8823529411764701</v>
      </c>
    </row>
    <row r="738" spans="1:9" x14ac:dyDescent="0.2">
      <c r="A738" s="2">
        <v>78</v>
      </c>
      <c r="B738" s="2" t="s">
        <v>194</v>
      </c>
      <c r="C738" s="2" t="s">
        <v>433</v>
      </c>
      <c r="D738" s="2">
        <v>10</v>
      </c>
      <c r="E738" s="2">
        <v>2.68528464017186E-3</v>
      </c>
      <c r="F738" s="2">
        <v>12</v>
      </c>
      <c r="G738" s="2">
        <v>3.2301480484522201E-3</v>
      </c>
      <c r="H738" s="2">
        <v>-2</v>
      </c>
      <c r="I738" s="2">
        <v>-16.6666666666667</v>
      </c>
    </row>
    <row r="739" spans="1:9" x14ac:dyDescent="0.2">
      <c r="A739" s="2">
        <v>85</v>
      </c>
      <c r="B739" s="2" t="s">
        <v>166</v>
      </c>
      <c r="C739" s="2" t="s">
        <v>440</v>
      </c>
      <c r="D739" s="2">
        <v>19</v>
      </c>
      <c r="E739" s="2">
        <v>2.5353616226314402E-3</v>
      </c>
      <c r="F739" s="2">
        <v>21</v>
      </c>
      <c r="G739" s="2">
        <v>2.8082374966568601E-3</v>
      </c>
      <c r="H739" s="2">
        <v>-2</v>
      </c>
      <c r="I739" s="2">
        <v>-9.5238095238095202</v>
      </c>
    </row>
    <row r="740" spans="1:9" x14ac:dyDescent="0.2">
      <c r="A740" s="2">
        <v>9</v>
      </c>
      <c r="B740" s="2" t="s">
        <v>271</v>
      </c>
      <c r="C740" s="2" t="s">
        <v>435</v>
      </c>
      <c r="D740" s="2">
        <v>302</v>
      </c>
      <c r="E740" s="2">
        <v>0.13518352730528199</v>
      </c>
      <c r="F740" s="2">
        <v>304</v>
      </c>
      <c r="G740" s="2">
        <v>0.14179104477611901</v>
      </c>
      <c r="H740" s="2">
        <v>-2</v>
      </c>
      <c r="I740" s="2">
        <v>-0.65789473684210198</v>
      </c>
    </row>
    <row r="741" spans="1:9" x14ac:dyDescent="0.2">
      <c r="A741" s="2">
        <v>92</v>
      </c>
      <c r="B741" s="2" t="s">
        <v>176</v>
      </c>
      <c r="C741" s="2" t="s">
        <v>435</v>
      </c>
      <c r="D741" s="2">
        <v>68</v>
      </c>
      <c r="E741" s="2">
        <v>0.120781527531083</v>
      </c>
      <c r="F741" s="2">
        <v>70</v>
      </c>
      <c r="G741" s="2">
        <v>0.131086142322097</v>
      </c>
      <c r="H741" s="2">
        <v>-2</v>
      </c>
      <c r="I741" s="2">
        <v>-2.8571428571428599</v>
      </c>
    </row>
    <row r="742" spans="1:9" x14ac:dyDescent="0.2">
      <c r="A742" s="2">
        <v>102</v>
      </c>
      <c r="B742" s="2" t="s">
        <v>249</v>
      </c>
      <c r="C742" s="2" t="s">
        <v>435</v>
      </c>
      <c r="D742" s="2">
        <v>362</v>
      </c>
      <c r="E742" s="2">
        <v>0.37242798353909501</v>
      </c>
      <c r="F742" s="2">
        <v>365</v>
      </c>
      <c r="G742" s="2">
        <v>0.38380651945320698</v>
      </c>
      <c r="H742" s="2">
        <v>-3</v>
      </c>
      <c r="I742" s="2">
        <v>-0.82191780821917504</v>
      </c>
    </row>
    <row r="743" spans="1:9" x14ac:dyDescent="0.2">
      <c r="A743" s="2">
        <v>109</v>
      </c>
      <c r="B743" s="2" t="s">
        <v>197</v>
      </c>
      <c r="C743" s="2" t="s">
        <v>434</v>
      </c>
      <c r="D743" s="2">
        <v>120</v>
      </c>
      <c r="E743" s="2">
        <v>8.8560885608856096E-2</v>
      </c>
      <c r="F743" s="2">
        <v>123</v>
      </c>
      <c r="G743" s="2">
        <v>0.102585487906589</v>
      </c>
      <c r="H743" s="2">
        <v>-3</v>
      </c>
      <c r="I743" s="2">
        <v>-2.4390243902439002</v>
      </c>
    </row>
    <row r="744" spans="1:9" x14ac:dyDescent="0.2">
      <c r="A744" s="2">
        <v>116</v>
      </c>
      <c r="B744" s="2" t="s">
        <v>190</v>
      </c>
      <c r="C744" s="2" t="s">
        <v>432</v>
      </c>
      <c r="D744" s="2">
        <v>73</v>
      </c>
      <c r="E744" s="2">
        <v>0.114241001564945</v>
      </c>
      <c r="F744" s="2">
        <v>76</v>
      </c>
      <c r="G744" s="2">
        <v>0.11656441717791401</v>
      </c>
      <c r="H744" s="2">
        <v>-3</v>
      </c>
      <c r="I744" s="2">
        <v>-3.9473684210526301</v>
      </c>
    </row>
    <row r="745" spans="1:9" x14ac:dyDescent="0.2">
      <c r="A745" s="2">
        <v>123</v>
      </c>
      <c r="B745" s="2" t="s">
        <v>163</v>
      </c>
      <c r="C745" s="2" t="s">
        <v>433</v>
      </c>
      <c r="D745" s="2">
        <v>6</v>
      </c>
      <c r="E745" s="2">
        <v>2.4449877750611199E-3</v>
      </c>
      <c r="F745" s="2">
        <v>9</v>
      </c>
      <c r="G745" s="2">
        <v>3.6290322580645202E-3</v>
      </c>
      <c r="H745" s="2">
        <v>-3</v>
      </c>
      <c r="I745" s="2">
        <v>-33.3333333333333</v>
      </c>
    </row>
    <row r="746" spans="1:9" x14ac:dyDescent="0.2">
      <c r="A746" s="2">
        <v>14</v>
      </c>
      <c r="B746" s="2" t="s">
        <v>266</v>
      </c>
      <c r="C746" s="2" t="s">
        <v>435</v>
      </c>
      <c r="D746" s="2">
        <v>110</v>
      </c>
      <c r="E746" s="2">
        <v>0.19366197183098599</v>
      </c>
      <c r="F746" s="2">
        <v>113</v>
      </c>
      <c r="G746" s="2">
        <v>0.19283276450511899</v>
      </c>
      <c r="H746" s="2">
        <v>-3</v>
      </c>
      <c r="I746" s="2">
        <v>-2.65486725663717</v>
      </c>
    </row>
    <row r="747" spans="1:9" x14ac:dyDescent="0.2">
      <c r="A747" s="2">
        <v>17</v>
      </c>
      <c r="B747" s="2" t="s">
        <v>217</v>
      </c>
      <c r="C747" s="2" t="s">
        <v>433</v>
      </c>
      <c r="D747" s="2">
        <v>25</v>
      </c>
      <c r="E747" s="2">
        <v>7.5301204819277101E-2</v>
      </c>
      <c r="F747" s="2">
        <v>28</v>
      </c>
      <c r="G747" s="2">
        <v>8.3086053412462904E-2</v>
      </c>
      <c r="H747" s="2">
        <v>-3</v>
      </c>
      <c r="I747" s="2">
        <v>-10.714285714285699</v>
      </c>
    </row>
    <row r="748" spans="1:9" x14ac:dyDescent="0.2">
      <c r="A748" s="2">
        <v>24</v>
      </c>
      <c r="B748" s="2" t="s">
        <v>178</v>
      </c>
      <c r="C748" s="2" t="s">
        <v>437</v>
      </c>
      <c r="D748" s="2">
        <v>664</v>
      </c>
      <c r="E748" s="2">
        <v>0.28620689655172399</v>
      </c>
      <c r="F748" s="2">
        <v>667</v>
      </c>
      <c r="G748" s="2">
        <v>0.28962223187147201</v>
      </c>
      <c r="H748" s="2">
        <v>-3</v>
      </c>
      <c r="I748" s="2">
        <v>-0.449775112443773</v>
      </c>
    </row>
    <row r="749" spans="1:9" x14ac:dyDescent="0.2">
      <c r="A749" s="2">
        <v>24</v>
      </c>
      <c r="B749" s="2" t="s">
        <v>178</v>
      </c>
      <c r="C749" s="2" t="s">
        <v>433</v>
      </c>
      <c r="D749" s="2">
        <v>28</v>
      </c>
      <c r="E749" s="2">
        <v>1.20689655172414E-2</v>
      </c>
      <c r="F749" s="2">
        <v>31</v>
      </c>
      <c r="G749" s="2">
        <v>1.34607034303083E-2</v>
      </c>
      <c r="H749" s="2">
        <v>-3</v>
      </c>
      <c r="I749" s="2">
        <v>-9.67741935483871</v>
      </c>
    </row>
    <row r="750" spans="1:9" x14ac:dyDescent="0.2">
      <c r="A750" s="2">
        <v>30</v>
      </c>
      <c r="B750" s="2" t="s">
        <v>181</v>
      </c>
      <c r="C750" s="2" t="s">
        <v>436</v>
      </c>
      <c r="D750" s="2">
        <v>262</v>
      </c>
      <c r="E750" s="2">
        <v>4.7958996888156698E-2</v>
      </c>
      <c r="F750" s="2">
        <v>265</v>
      </c>
      <c r="G750" s="2">
        <v>4.7747747747747697E-2</v>
      </c>
      <c r="H750" s="2">
        <v>-3</v>
      </c>
      <c r="I750" s="2">
        <v>-1.1320754716981101</v>
      </c>
    </row>
    <row r="751" spans="1:9" x14ac:dyDescent="0.2">
      <c r="A751" s="2">
        <v>66</v>
      </c>
      <c r="B751" s="2" t="s">
        <v>175</v>
      </c>
      <c r="C751" s="2" t="s">
        <v>436</v>
      </c>
      <c r="D751" s="2">
        <v>89</v>
      </c>
      <c r="E751" s="2">
        <v>2.2244438890277399E-2</v>
      </c>
      <c r="F751" s="2">
        <v>92</v>
      </c>
      <c r="G751" s="2">
        <v>2.3173803526448399E-2</v>
      </c>
      <c r="H751" s="2">
        <v>-3</v>
      </c>
      <c r="I751" s="2">
        <v>-3.2608695652173898</v>
      </c>
    </row>
    <row r="752" spans="1:9" x14ac:dyDescent="0.2">
      <c r="A752" s="2">
        <v>78</v>
      </c>
      <c r="B752" s="2" t="s">
        <v>194</v>
      </c>
      <c r="C752" s="2" t="s">
        <v>440</v>
      </c>
      <c r="D752" s="2">
        <v>50</v>
      </c>
      <c r="E752" s="2">
        <v>1.34264232008593E-2</v>
      </c>
      <c r="F752" s="2">
        <v>53</v>
      </c>
      <c r="G752" s="2">
        <v>1.42664872139973E-2</v>
      </c>
      <c r="H752" s="2">
        <v>-3</v>
      </c>
      <c r="I752" s="2">
        <v>-5.6603773584905603</v>
      </c>
    </row>
    <row r="753" spans="1:9" x14ac:dyDescent="0.2">
      <c r="A753" s="2">
        <v>78</v>
      </c>
      <c r="B753" s="2" t="s">
        <v>194</v>
      </c>
      <c r="C753" s="2" t="s">
        <v>435</v>
      </c>
      <c r="D753" s="2">
        <v>1241</v>
      </c>
      <c r="E753" s="2">
        <v>0.33324382384532802</v>
      </c>
      <c r="F753" s="2">
        <v>1244</v>
      </c>
      <c r="G753" s="2">
        <v>0.33485868102288002</v>
      </c>
      <c r="H753" s="2">
        <v>-3</v>
      </c>
      <c r="I753" s="2">
        <v>-0.24115755627009999</v>
      </c>
    </row>
    <row r="754" spans="1:9" x14ac:dyDescent="0.2">
      <c r="A754" s="2">
        <v>80</v>
      </c>
      <c r="B754" s="2" t="s">
        <v>196</v>
      </c>
      <c r="C754" s="2" t="s">
        <v>439</v>
      </c>
      <c r="D754" s="2">
        <v>54</v>
      </c>
      <c r="E754" s="2">
        <v>0.45762711864406802</v>
      </c>
      <c r="F754" s="2">
        <v>57</v>
      </c>
      <c r="G754" s="2">
        <v>0.47899159663865498</v>
      </c>
      <c r="H754" s="2">
        <v>-3</v>
      </c>
      <c r="I754" s="2">
        <v>-5.2631578947368496</v>
      </c>
    </row>
    <row r="755" spans="1:9" x14ac:dyDescent="0.2">
      <c r="A755" s="2">
        <v>85</v>
      </c>
      <c r="B755" s="2" t="s">
        <v>166</v>
      </c>
      <c r="C755" s="2" t="s">
        <v>435</v>
      </c>
      <c r="D755" s="2">
        <v>767</v>
      </c>
      <c r="E755" s="2">
        <v>0.102348545503069</v>
      </c>
      <c r="F755" s="2">
        <v>770</v>
      </c>
      <c r="G755" s="2">
        <v>0.10296870821075201</v>
      </c>
      <c r="H755" s="2">
        <v>-3</v>
      </c>
      <c r="I755" s="2">
        <v>-0.38961038961038402</v>
      </c>
    </row>
    <row r="756" spans="1:9" x14ac:dyDescent="0.2">
      <c r="A756" s="2">
        <v>85</v>
      </c>
      <c r="B756" s="2" t="s">
        <v>166</v>
      </c>
      <c r="C756" s="2" t="s">
        <v>438</v>
      </c>
      <c r="D756" s="2">
        <v>26</v>
      </c>
      <c r="E756" s="2">
        <v>3.4694422204430198E-3</v>
      </c>
      <c r="F756" s="2">
        <v>29</v>
      </c>
      <c r="G756" s="2">
        <v>3.8780422572880402E-3</v>
      </c>
      <c r="H756" s="2">
        <v>-3</v>
      </c>
      <c r="I756" s="2">
        <v>-10.3448275862069</v>
      </c>
    </row>
    <row r="757" spans="1:9" x14ac:dyDescent="0.2">
      <c r="A757" s="2">
        <v>96</v>
      </c>
      <c r="B757" s="2" t="s">
        <v>207</v>
      </c>
      <c r="C757" s="2" t="s">
        <v>434</v>
      </c>
      <c r="D757" s="2">
        <v>181</v>
      </c>
      <c r="E757" s="2">
        <v>0.337057728119181</v>
      </c>
      <c r="F757" s="2">
        <v>184</v>
      </c>
      <c r="G757" s="2">
        <v>0.33823529411764702</v>
      </c>
      <c r="H757" s="2">
        <v>-3</v>
      </c>
      <c r="I757" s="2">
        <v>-1.63043478260869</v>
      </c>
    </row>
    <row r="758" spans="1:9" x14ac:dyDescent="0.2">
      <c r="A758" s="2">
        <v>96</v>
      </c>
      <c r="B758" s="2" t="s">
        <v>207</v>
      </c>
      <c r="C758" s="2" t="s">
        <v>437</v>
      </c>
      <c r="D758" s="2">
        <v>127</v>
      </c>
      <c r="E758" s="2">
        <v>0.23649906890130401</v>
      </c>
      <c r="F758" s="2">
        <v>130</v>
      </c>
      <c r="G758" s="2">
        <v>0.23897058823529399</v>
      </c>
      <c r="H758" s="2">
        <v>-3</v>
      </c>
      <c r="I758" s="2">
        <v>-2.3076923076923102</v>
      </c>
    </row>
    <row r="759" spans="1:9" x14ac:dyDescent="0.2">
      <c r="A759" s="2">
        <v>96</v>
      </c>
      <c r="B759" s="2" t="s">
        <v>207</v>
      </c>
      <c r="C759" s="2" t="s">
        <v>436</v>
      </c>
      <c r="D759" s="2">
        <v>11</v>
      </c>
      <c r="E759" s="2">
        <v>2.04841713221601E-2</v>
      </c>
      <c r="F759" s="2">
        <v>14</v>
      </c>
      <c r="G759" s="2">
        <v>2.5735294117647099E-2</v>
      </c>
      <c r="H759" s="2">
        <v>-3</v>
      </c>
      <c r="I759" s="2">
        <v>-21.428571428571399</v>
      </c>
    </row>
    <row r="760" spans="1:9" x14ac:dyDescent="0.2">
      <c r="A760" s="2">
        <v>111</v>
      </c>
      <c r="B760" s="2" t="s">
        <v>270</v>
      </c>
      <c r="C760" s="2" t="s">
        <v>434</v>
      </c>
      <c r="D760" s="2">
        <v>1280</v>
      </c>
      <c r="E760" s="2">
        <v>0.64842958459979705</v>
      </c>
      <c r="F760" s="2">
        <v>1284</v>
      </c>
      <c r="G760" s="2">
        <v>0.65144596651445996</v>
      </c>
      <c r="H760" s="2">
        <v>-4</v>
      </c>
      <c r="I760" s="2">
        <v>-0.31152647975077902</v>
      </c>
    </row>
    <row r="761" spans="1:9" x14ac:dyDescent="0.2">
      <c r="A761" s="2">
        <v>124</v>
      </c>
      <c r="B761" s="2" t="s">
        <v>240</v>
      </c>
      <c r="C761" s="2" t="s">
        <v>434</v>
      </c>
      <c r="D761" s="2">
        <v>679</v>
      </c>
      <c r="E761" s="2">
        <v>0.11264100862640999</v>
      </c>
      <c r="F761" s="2">
        <v>683</v>
      </c>
      <c r="G761" s="2">
        <v>0.112873905139646</v>
      </c>
      <c r="H761" s="2">
        <v>-4</v>
      </c>
      <c r="I761" s="2">
        <v>-0.58565153733528597</v>
      </c>
    </row>
    <row r="762" spans="1:9" x14ac:dyDescent="0.2">
      <c r="A762" s="2">
        <v>13</v>
      </c>
      <c r="B762" s="2" t="s">
        <v>199</v>
      </c>
      <c r="C762" s="2" t="s">
        <v>440</v>
      </c>
      <c r="D762" s="2">
        <v>23</v>
      </c>
      <c r="E762" s="2">
        <v>2.3551095637927501E-3</v>
      </c>
      <c r="F762" s="2">
        <v>27</v>
      </c>
      <c r="G762" s="2">
        <v>2.7927182457592099E-3</v>
      </c>
      <c r="H762" s="2">
        <v>-4</v>
      </c>
      <c r="I762" s="2">
        <v>-14.814814814814801</v>
      </c>
    </row>
    <row r="763" spans="1:9" x14ac:dyDescent="0.2">
      <c r="A763" s="2">
        <v>16</v>
      </c>
      <c r="B763" s="2" t="s">
        <v>274</v>
      </c>
      <c r="C763" s="2" t="s">
        <v>434</v>
      </c>
      <c r="D763" s="2">
        <v>478</v>
      </c>
      <c r="E763" s="2">
        <v>0.150693568726356</v>
      </c>
      <c r="F763" s="2">
        <v>482</v>
      </c>
      <c r="G763" s="2">
        <v>0.156239870340357</v>
      </c>
      <c r="H763" s="2">
        <v>-4</v>
      </c>
      <c r="I763" s="2">
        <v>-0.829875518672196</v>
      </c>
    </row>
    <row r="764" spans="1:9" x14ac:dyDescent="0.2">
      <c r="A764" s="2">
        <v>21</v>
      </c>
      <c r="B764" s="2" t="s">
        <v>200</v>
      </c>
      <c r="C764" s="2" t="s">
        <v>439</v>
      </c>
      <c r="D764" s="2">
        <v>209</v>
      </c>
      <c r="E764" s="2">
        <v>6.1200585651537298E-2</v>
      </c>
      <c r="F764" s="2">
        <v>213</v>
      </c>
      <c r="G764" s="2">
        <v>6.2591830737584495E-2</v>
      </c>
      <c r="H764" s="2">
        <v>-4</v>
      </c>
      <c r="I764" s="2">
        <v>-1.8779342723004699</v>
      </c>
    </row>
    <row r="765" spans="1:9" x14ac:dyDescent="0.2">
      <c r="A765" s="2">
        <v>22</v>
      </c>
      <c r="B765" s="2" t="s">
        <v>183</v>
      </c>
      <c r="C765" s="2" t="s">
        <v>437</v>
      </c>
      <c r="D765" s="2">
        <v>734</v>
      </c>
      <c r="E765" s="2">
        <v>0.33439635535307499</v>
      </c>
      <c r="F765" s="2">
        <v>738</v>
      </c>
      <c r="G765" s="2">
        <v>0.339935513588208</v>
      </c>
      <c r="H765" s="2">
        <v>-4</v>
      </c>
      <c r="I765" s="2">
        <v>-0.54200542005420305</v>
      </c>
    </row>
    <row r="766" spans="1:9" x14ac:dyDescent="0.2">
      <c r="A766" s="2">
        <v>3</v>
      </c>
      <c r="B766" s="2" t="s">
        <v>170</v>
      </c>
      <c r="C766" s="2" t="s">
        <v>437</v>
      </c>
      <c r="D766" s="2">
        <v>409</v>
      </c>
      <c r="E766" s="2">
        <v>0.23932124049151601</v>
      </c>
      <c r="F766" s="2">
        <v>413</v>
      </c>
      <c r="G766" s="2">
        <v>0.29712230215827301</v>
      </c>
      <c r="H766" s="2">
        <v>-4</v>
      </c>
      <c r="I766" s="2">
        <v>-0.96852300242130696</v>
      </c>
    </row>
    <row r="767" spans="1:9" x14ac:dyDescent="0.2">
      <c r="A767" s="2">
        <v>48</v>
      </c>
      <c r="B767" s="2" t="s">
        <v>265</v>
      </c>
      <c r="C767" s="2" t="s">
        <v>439</v>
      </c>
      <c r="D767" s="2">
        <v>95</v>
      </c>
      <c r="E767" s="2">
        <v>5.4347826086956499E-2</v>
      </c>
      <c r="F767" s="2">
        <v>99</v>
      </c>
      <c r="G767" s="2">
        <v>5.7324840764331197E-2</v>
      </c>
      <c r="H767" s="2">
        <v>-4</v>
      </c>
      <c r="I767" s="2">
        <v>-4.0404040404040398</v>
      </c>
    </row>
    <row r="768" spans="1:9" x14ac:dyDescent="0.2">
      <c r="A768" s="2">
        <v>63</v>
      </c>
      <c r="B768" s="2" t="s">
        <v>160</v>
      </c>
      <c r="C768" s="2" t="s">
        <v>434</v>
      </c>
      <c r="D768" s="2">
        <v>390</v>
      </c>
      <c r="E768" s="2">
        <v>1.8431001890359199E-2</v>
      </c>
      <c r="F768" s="2">
        <v>394</v>
      </c>
      <c r="G768" s="2">
        <v>1.8817461075556399E-2</v>
      </c>
      <c r="H768" s="2">
        <v>-4</v>
      </c>
      <c r="I768" s="2">
        <v>-1.0152284263959399</v>
      </c>
    </row>
    <row r="769" spans="1:9" x14ac:dyDescent="0.2">
      <c r="A769" s="2">
        <v>68</v>
      </c>
      <c r="B769" s="2" t="s">
        <v>231</v>
      </c>
      <c r="C769" s="2" t="s">
        <v>437</v>
      </c>
      <c r="D769" s="2">
        <v>72</v>
      </c>
      <c r="E769" s="2">
        <v>0.52941176470588203</v>
      </c>
      <c r="F769" s="2">
        <v>76</v>
      </c>
      <c r="G769" s="2">
        <v>0.52777777777777801</v>
      </c>
      <c r="H769" s="2">
        <v>-4</v>
      </c>
      <c r="I769" s="2">
        <v>-5.2631578947368496</v>
      </c>
    </row>
    <row r="770" spans="1:9" x14ac:dyDescent="0.2">
      <c r="A770" s="2">
        <v>73</v>
      </c>
      <c r="B770" s="2" t="s">
        <v>195</v>
      </c>
      <c r="C770" s="2" t="s">
        <v>439</v>
      </c>
      <c r="D770" s="2">
        <v>1056</v>
      </c>
      <c r="E770" s="2">
        <v>7.4739896666430702E-2</v>
      </c>
      <c r="F770" s="2">
        <v>1060</v>
      </c>
      <c r="G770" s="2">
        <v>7.5627853881278503E-2</v>
      </c>
      <c r="H770" s="2">
        <v>-4</v>
      </c>
      <c r="I770" s="2">
        <v>-0.37735849056603799</v>
      </c>
    </row>
    <row r="771" spans="1:9" x14ac:dyDescent="0.2">
      <c r="A771" s="2">
        <v>77</v>
      </c>
      <c r="B771" s="2" t="s">
        <v>193</v>
      </c>
      <c r="C771" s="2" t="s">
        <v>434</v>
      </c>
      <c r="D771" s="2">
        <v>245</v>
      </c>
      <c r="E771" s="2">
        <v>0.2392578125</v>
      </c>
      <c r="F771" s="2">
        <v>249</v>
      </c>
      <c r="G771" s="2">
        <v>0.24629080118694399</v>
      </c>
      <c r="H771" s="2">
        <v>-4</v>
      </c>
      <c r="I771" s="2">
        <v>-1.6064257028112401</v>
      </c>
    </row>
    <row r="772" spans="1:9" x14ac:dyDescent="0.2">
      <c r="A772" s="2">
        <v>83</v>
      </c>
      <c r="B772" s="2" t="s">
        <v>173</v>
      </c>
      <c r="C772" s="2" t="s">
        <v>433</v>
      </c>
      <c r="D772" s="2">
        <v>548</v>
      </c>
      <c r="E772" s="2">
        <v>3.4226469302354602E-2</v>
      </c>
      <c r="F772" s="2">
        <v>552</v>
      </c>
      <c r="G772" s="2">
        <v>3.4817711618519001E-2</v>
      </c>
      <c r="H772" s="2">
        <v>-4</v>
      </c>
      <c r="I772" s="2">
        <v>-0.72463768115942395</v>
      </c>
    </row>
    <row r="773" spans="1:9" x14ac:dyDescent="0.2">
      <c r="A773" s="2">
        <v>84</v>
      </c>
      <c r="B773" s="2" t="s">
        <v>252</v>
      </c>
      <c r="C773" s="2" t="s">
        <v>436</v>
      </c>
      <c r="D773" s="2">
        <v>27</v>
      </c>
      <c r="E773" s="2">
        <v>6.6831683168316794E-2</v>
      </c>
      <c r="F773" s="2">
        <v>31</v>
      </c>
      <c r="G773" s="2">
        <v>7.5242718446601894E-2</v>
      </c>
      <c r="H773" s="2">
        <v>-4</v>
      </c>
      <c r="I773" s="2">
        <v>-12.9032258064516</v>
      </c>
    </row>
    <row r="774" spans="1:9" x14ac:dyDescent="0.2">
      <c r="A774" s="2">
        <v>87</v>
      </c>
      <c r="B774" s="2" t="s">
        <v>246</v>
      </c>
      <c r="C774" s="2" t="s">
        <v>435</v>
      </c>
      <c r="D774" s="2">
        <v>69</v>
      </c>
      <c r="E774" s="2">
        <v>9.6503496503496503E-2</v>
      </c>
      <c r="F774" s="2">
        <v>73</v>
      </c>
      <c r="G774" s="2">
        <v>0.10252808988764001</v>
      </c>
      <c r="H774" s="2">
        <v>-4</v>
      </c>
      <c r="I774" s="2">
        <v>-5.4794520547945202</v>
      </c>
    </row>
    <row r="775" spans="1:9" x14ac:dyDescent="0.2">
      <c r="A775" s="2">
        <v>101</v>
      </c>
      <c r="B775" s="2" t="s">
        <v>167</v>
      </c>
      <c r="C775" s="2" t="s">
        <v>432</v>
      </c>
      <c r="D775" s="2">
        <v>4421</v>
      </c>
      <c r="E775" s="2">
        <v>0.14642951775304699</v>
      </c>
      <c r="F775" s="2">
        <v>4426</v>
      </c>
      <c r="G775" s="2">
        <v>0.14839401864145399</v>
      </c>
      <c r="H775" s="2">
        <v>-5</v>
      </c>
      <c r="I775" s="2">
        <v>-0.112968820605508</v>
      </c>
    </row>
    <row r="776" spans="1:9" x14ac:dyDescent="0.2">
      <c r="A776" s="2">
        <v>107</v>
      </c>
      <c r="B776" s="2" t="s">
        <v>267</v>
      </c>
      <c r="C776" s="2" t="s">
        <v>433</v>
      </c>
      <c r="D776" s="2">
        <v>5</v>
      </c>
      <c r="E776" s="2">
        <v>1.4792899408284E-2</v>
      </c>
      <c r="F776" s="2">
        <v>10</v>
      </c>
      <c r="G776" s="2">
        <v>2.8089887640449399E-2</v>
      </c>
      <c r="H776" s="2">
        <v>-5</v>
      </c>
      <c r="I776" s="2">
        <v>-50</v>
      </c>
    </row>
    <row r="777" spans="1:9" x14ac:dyDescent="0.2">
      <c r="A777" s="2">
        <v>114</v>
      </c>
      <c r="B777" s="2" t="s">
        <v>263</v>
      </c>
      <c r="C777" s="2" t="s">
        <v>435</v>
      </c>
      <c r="D777" s="2">
        <v>185</v>
      </c>
      <c r="E777" s="2">
        <v>0.17322097378277199</v>
      </c>
      <c r="F777" s="2">
        <v>190</v>
      </c>
      <c r="G777" s="2">
        <v>0.18009478672985799</v>
      </c>
      <c r="H777" s="2">
        <v>-5</v>
      </c>
      <c r="I777" s="2">
        <v>-2.6315789473684199</v>
      </c>
    </row>
    <row r="778" spans="1:9" x14ac:dyDescent="0.2">
      <c r="A778" s="2">
        <v>124</v>
      </c>
      <c r="B778" s="2" t="s">
        <v>240</v>
      </c>
      <c r="C778" s="2" t="s">
        <v>436</v>
      </c>
      <c r="D778" s="2">
        <v>272</v>
      </c>
      <c r="E778" s="2">
        <v>4.5122760451227602E-2</v>
      </c>
      <c r="F778" s="2">
        <v>277</v>
      </c>
      <c r="G778" s="2">
        <v>4.5777557428524199E-2</v>
      </c>
      <c r="H778" s="2">
        <v>-5</v>
      </c>
      <c r="I778" s="2">
        <v>-1.80505415162455</v>
      </c>
    </row>
    <row r="779" spans="1:9" x14ac:dyDescent="0.2">
      <c r="A779" s="2">
        <v>16</v>
      </c>
      <c r="B779" s="2" t="s">
        <v>274</v>
      </c>
      <c r="C779" s="2" t="s">
        <v>437</v>
      </c>
      <c r="D779" s="2">
        <v>196</v>
      </c>
      <c r="E779" s="2">
        <v>6.1790668348045398E-2</v>
      </c>
      <c r="F779" s="2">
        <v>201</v>
      </c>
      <c r="G779" s="2">
        <v>6.5153970826580199E-2</v>
      </c>
      <c r="H779" s="2">
        <v>-5</v>
      </c>
      <c r="I779" s="2">
        <v>-2.4875621890547301</v>
      </c>
    </row>
    <row r="780" spans="1:9" x14ac:dyDescent="0.2">
      <c r="A780" s="2">
        <v>16</v>
      </c>
      <c r="B780" s="2" t="s">
        <v>274</v>
      </c>
      <c r="C780" s="2" t="s">
        <v>439</v>
      </c>
      <c r="D780" s="2">
        <v>56</v>
      </c>
      <c r="E780" s="2">
        <v>1.7654476670870101E-2</v>
      </c>
      <c r="F780" s="2">
        <v>61</v>
      </c>
      <c r="G780" s="2">
        <v>1.9773095623986998E-2</v>
      </c>
      <c r="H780" s="2">
        <v>-5</v>
      </c>
      <c r="I780" s="2">
        <v>-8.1967213114754092</v>
      </c>
    </row>
    <row r="781" spans="1:9" x14ac:dyDescent="0.2">
      <c r="A781" s="2">
        <v>47</v>
      </c>
      <c r="B781" s="2" t="s">
        <v>192</v>
      </c>
      <c r="C781" s="2" t="s">
        <v>437</v>
      </c>
      <c r="D781" s="2">
        <v>334</v>
      </c>
      <c r="E781" s="2">
        <v>0.24397370343316299</v>
      </c>
      <c r="F781" s="2">
        <v>339</v>
      </c>
      <c r="G781" s="2">
        <v>0.24458874458874499</v>
      </c>
      <c r="H781" s="2">
        <v>-5</v>
      </c>
      <c r="I781" s="2">
        <v>-1.47492625368731</v>
      </c>
    </row>
    <row r="782" spans="1:9" x14ac:dyDescent="0.2">
      <c r="A782" s="2">
        <v>58</v>
      </c>
      <c r="B782" s="2" t="s">
        <v>245</v>
      </c>
      <c r="C782" s="2" t="s">
        <v>433</v>
      </c>
      <c r="D782" s="2">
        <v>20</v>
      </c>
      <c r="E782" s="2">
        <v>3.5026269702276701E-2</v>
      </c>
      <c r="F782" s="2">
        <v>25</v>
      </c>
      <c r="G782" s="2">
        <v>4.3936731107205598E-2</v>
      </c>
      <c r="H782" s="2">
        <v>-5</v>
      </c>
      <c r="I782" s="2">
        <v>-20</v>
      </c>
    </row>
    <row r="783" spans="1:9" x14ac:dyDescent="0.2">
      <c r="A783" s="2">
        <v>59</v>
      </c>
      <c r="B783" s="2" t="s">
        <v>253</v>
      </c>
      <c r="C783" s="2" t="s">
        <v>434</v>
      </c>
      <c r="D783" s="2">
        <v>299</v>
      </c>
      <c r="E783" s="2">
        <v>0.335955056179775</v>
      </c>
      <c r="F783" s="2">
        <v>304</v>
      </c>
      <c r="G783" s="2">
        <v>0.339664804469274</v>
      </c>
      <c r="H783" s="2">
        <v>-5</v>
      </c>
      <c r="I783" s="2">
        <v>-1.6447368421052699</v>
      </c>
    </row>
    <row r="784" spans="1:9" x14ac:dyDescent="0.2">
      <c r="A784" s="2">
        <v>59</v>
      </c>
      <c r="B784" s="2" t="s">
        <v>253</v>
      </c>
      <c r="C784" s="2" t="s">
        <v>439</v>
      </c>
      <c r="D784" s="2">
        <v>241</v>
      </c>
      <c r="E784" s="2">
        <v>0.27078651685393301</v>
      </c>
      <c r="F784" s="2">
        <v>246</v>
      </c>
      <c r="G784" s="2">
        <v>0.27486033519553099</v>
      </c>
      <c r="H784" s="2">
        <v>-5</v>
      </c>
      <c r="I784" s="2">
        <v>-2.0325203252032602</v>
      </c>
    </row>
    <row r="785" spans="1:9" x14ac:dyDescent="0.2">
      <c r="A785" s="2">
        <v>60</v>
      </c>
      <c r="B785" s="2" t="s">
        <v>228</v>
      </c>
      <c r="C785" s="2" t="s">
        <v>432</v>
      </c>
      <c r="D785" s="2">
        <v>1</v>
      </c>
      <c r="E785" s="2">
        <v>1.88679245283019E-2</v>
      </c>
      <c r="F785" s="2">
        <v>6</v>
      </c>
      <c r="G785" s="2">
        <v>0.11111111111111099</v>
      </c>
      <c r="H785" s="2">
        <v>-5</v>
      </c>
      <c r="I785" s="2">
        <v>-83.3333333333333</v>
      </c>
    </row>
    <row r="786" spans="1:9" x14ac:dyDescent="0.2">
      <c r="A786" s="2">
        <v>74</v>
      </c>
      <c r="B786" s="2" t="s">
        <v>234</v>
      </c>
      <c r="C786" s="2" t="s">
        <v>439</v>
      </c>
      <c r="D786" s="2">
        <v>39</v>
      </c>
      <c r="E786" s="2">
        <v>4.73876063183475E-2</v>
      </c>
      <c r="F786" s="2">
        <v>44</v>
      </c>
      <c r="G786" s="2">
        <v>5.3333333333333302E-2</v>
      </c>
      <c r="H786" s="2">
        <v>-5</v>
      </c>
      <c r="I786" s="2">
        <v>-11.363636363636401</v>
      </c>
    </row>
    <row r="787" spans="1:9" x14ac:dyDescent="0.2">
      <c r="A787" s="2">
        <v>85</v>
      </c>
      <c r="B787" s="2" t="s">
        <v>166</v>
      </c>
      <c r="C787" s="2" t="s">
        <v>437</v>
      </c>
      <c r="D787" s="2">
        <v>680</v>
      </c>
      <c r="E787" s="2">
        <v>9.0739258073125204E-2</v>
      </c>
      <c r="F787" s="2">
        <v>685</v>
      </c>
      <c r="G787" s="2">
        <v>9.1602032629045205E-2</v>
      </c>
      <c r="H787" s="2">
        <v>-5</v>
      </c>
      <c r="I787" s="2">
        <v>-0.72992700729926896</v>
      </c>
    </row>
    <row r="788" spans="1:9" x14ac:dyDescent="0.2">
      <c r="A788" s="2">
        <v>108</v>
      </c>
      <c r="B788" s="2" t="s">
        <v>171</v>
      </c>
      <c r="C788" s="2" t="s">
        <v>439</v>
      </c>
      <c r="D788" s="2">
        <v>267</v>
      </c>
      <c r="E788" s="2">
        <v>8.3463582369490502E-2</v>
      </c>
      <c r="F788" s="2">
        <v>273</v>
      </c>
      <c r="G788" s="2">
        <v>8.3870967741935504E-2</v>
      </c>
      <c r="H788" s="2">
        <v>-6</v>
      </c>
      <c r="I788" s="2">
        <v>-2.1978021978022002</v>
      </c>
    </row>
    <row r="789" spans="1:9" x14ac:dyDescent="0.2">
      <c r="A789" s="2">
        <v>37</v>
      </c>
      <c r="B789" s="2" t="s">
        <v>211</v>
      </c>
      <c r="C789" s="2" t="s">
        <v>438</v>
      </c>
      <c r="D789" s="2">
        <v>17</v>
      </c>
      <c r="E789" s="2">
        <v>6.8163592622293503E-3</v>
      </c>
      <c r="F789" s="2">
        <v>23</v>
      </c>
      <c r="G789" s="2">
        <v>9.1633466135458193E-3</v>
      </c>
      <c r="H789" s="2">
        <v>-6</v>
      </c>
      <c r="I789" s="2">
        <v>-26.086956521739101</v>
      </c>
    </row>
    <row r="790" spans="1:9" x14ac:dyDescent="0.2">
      <c r="A790" s="2">
        <v>43</v>
      </c>
      <c r="B790" s="2" t="s">
        <v>172</v>
      </c>
      <c r="C790" s="2" t="s">
        <v>432</v>
      </c>
      <c r="D790" s="2">
        <v>113</v>
      </c>
      <c r="E790" s="2">
        <v>4.6084828711256097E-2</v>
      </c>
      <c r="F790" s="2">
        <v>119</v>
      </c>
      <c r="G790" s="2">
        <v>4.6998420221168999E-2</v>
      </c>
      <c r="H790" s="2">
        <v>-6</v>
      </c>
      <c r="I790" s="2">
        <v>-5.0420168067226898</v>
      </c>
    </row>
    <row r="791" spans="1:9" x14ac:dyDescent="0.2">
      <c r="A791" s="2">
        <v>79</v>
      </c>
      <c r="B791" s="2" t="s">
        <v>251</v>
      </c>
      <c r="C791" s="2" t="s">
        <v>436</v>
      </c>
      <c r="D791" s="2">
        <v>67</v>
      </c>
      <c r="E791" s="2">
        <v>4.4488711819389098E-2</v>
      </c>
      <c r="F791" s="2">
        <v>73</v>
      </c>
      <c r="G791" s="2">
        <v>4.5369794903666903E-2</v>
      </c>
      <c r="H791" s="2">
        <v>-6</v>
      </c>
      <c r="I791" s="2">
        <v>-8.2191780821917799</v>
      </c>
    </row>
    <row r="792" spans="1:9" x14ac:dyDescent="0.2">
      <c r="A792" s="2">
        <v>106</v>
      </c>
      <c r="B792" s="2" t="s">
        <v>184</v>
      </c>
      <c r="C792" s="2" t="s">
        <v>433</v>
      </c>
      <c r="D792" s="2">
        <v>70</v>
      </c>
      <c r="E792" s="2">
        <v>2.3240371845949501E-2</v>
      </c>
      <c r="F792" s="2">
        <v>77</v>
      </c>
      <c r="G792" s="2">
        <v>2.70555165144062E-2</v>
      </c>
      <c r="H792" s="2">
        <v>-7</v>
      </c>
      <c r="I792" s="2">
        <v>-9.0909090909090899</v>
      </c>
    </row>
    <row r="793" spans="1:9" x14ac:dyDescent="0.2">
      <c r="A793" s="2">
        <v>121</v>
      </c>
      <c r="B793" s="2" t="s">
        <v>162</v>
      </c>
      <c r="C793" s="2" t="s">
        <v>439</v>
      </c>
      <c r="D793" s="2">
        <v>265</v>
      </c>
      <c r="E793" s="2">
        <v>3.5537079254391798E-2</v>
      </c>
      <c r="F793" s="2">
        <v>272</v>
      </c>
      <c r="G793" s="2">
        <v>3.6036036036036001E-2</v>
      </c>
      <c r="H793" s="2">
        <v>-7</v>
      </c>
      <c r="I793" s="2">
        <v>-2.5735294117647101</v>
      </c>
    </row>
    <row r="794" spans="1:9" x14ac:dyDescent="0.2">
      <c r="A794" s="2">
        <v>29</v>
      </c>
      <c r="B794" s="2" t="s">
        <v>225</v>
      </c>
      <c r="C794" s="2" t="s">
        <v>435</v>
      </c>
      <c r="D794" s="2">
        <v>29</v>
      </c>
      <c r="E794" s="2">
        <v>0.14646464646464599</v>
      </c>
      <c r="F794" s="2">
        <v>36</v>
      </c>
      <c r="G794" s="2">
        <v>0.17475728155339801</v>
      </c>
      <c r="H794" s="2">
        <v>-7</v>
      </c>
      <c r="I794" s="2">
        <v>-19.4444444444444</v>
      </c>
    </row>
    <row r="795" spans="1:9" x14ac:dyDescent="0.2">
      <c r="A795" s="2">
        <v>35</v>
      </c>
      <c r="B795" s="2" t="s">
        <v>182</v>
      </c>
      <c r="C795" s="2" t="s">
        <v>432</v>
      </c>
      <c r="D795" s="2">
        <v>147</v>
      </c>
      <c r="E795" s="2">
        <v>4.5454545454545497E-2</v>
      </c>
      <c r="F795" s="2">
        <v>154</v>
      </c>
      <c r="G795" s="2">
        <v>4.7885572139303501E-2</v>
      </c>
      <c r="H795" s="2">
        <v>-7</v>
      </c>
      <c r="I795" s="2">
        <v>-4.5454545454545396</v>
      </c>
    </row>
    <row r="796" spans="1:9" x14ac:dyDescent="0.2">
      <c r="A796" s="2">
        <v>37</v>
      </c>
      <c r="B796" s="2" t="s">
        <v>211</v>
      </c>
      <c r="C796" s="2" t="s">
        <v>433</v>
      </c>
      <c r="D796" s="2">
        <v>147</v>
      </c>
      <c r="E796" s="2">
        <v>5.8941459502806701E-2</v>
      </c>
      <c r="F796" s="2">
        <v>154</v>
      </c>
      <c r="G796" s="2">
        <v>6.1354581673306798E-2</v>
      </c>
      <c r="H796" s="2">
        <v>-7</v>
      </c>
      <c r="I796" s="2">
        <v>-4.5454545454545396</v>
      </c>
    </row>
    <row r="797" spans="1:9" x14ac:dyDescent="0.2">
      <c r="A797" s="2">
        <v>37</v>
      </c>
      <c r="B797" s="2" t="s">
        <v>211</v>
      </c>
      <c r="C797" s="2" t="s">
        <v>439</v>
      </c>
      <c r="D797" s="2">
        <v>500</v>
      </c>
      <c r="E797" s="2">
        <v>0.20048115477145101</v>
      </c>
      <c r="F797" s="2">
        <v>507</v>
      </c>
      <c r="G797" s="2">
        <v>0.20199203187251</v>
      </c>
      <c r="H797" s="2">
        <v>-7</v>
      </c>
      <c r="I797" s="2">
        <v>-1.3806706114398399</v>
      </c>
    </row>
    <row r="798" spans="1:9" x14ac:dyDescent="0.2">
      <c r="A798" s="2">
        <v>55</v>
      </c>
      <c r="B798" s="2" t="s">
        <v>257</v>
      </c>
      <c r="C798" s="2" t="s">
        <v>437</v>
      </c>
      <c r="D798" s="2">
        <v>354</v>
      </c>
      <c r="E798" s="2">
        <v>0.35757575757575799</v>
      </c>
      <c r="F798" s="2">
        <v>361</v>
      </c>
      <c r="G798" s="2">
        <v>0.36612576064908697</v>
      </c>
      <c r="H798" s="2">
        <v>-7</v>
      </c>
      <c r="I798" s="2">
        <v>-1.93905817174516</v>
      </c>
    </row>
    <row r="799" spans="1:9" x14ac:dyDescent="0.2">
      <c r="A799" s="2">
        <v>64</v>
      </c>
      <c r="B799" s="2" t="s">
        <v>258</v>
      </c>
      <c r="C799" s="2" t="s">
        <v>437</v>
      </c>
      <c r="D799" s="2">
        <v>285</v>
      </c>
      <c r="E799" s="2">
        <v>0.60253699788583504</v>
      </c>
      <c r="F799" s="2">
        <v>292</v>
      </c>
      <c r="G799" s="2">
        <v>0.61473684210526303</v>
      </c>
      <c r="H799" s="2">
        <v>-7</v>
      </c>
      <c r="I799" s="2">
        <v>-2.3972602739725999</v>
      </c>
    </row>
    <row r="800" spans="1:9" x14ac:dyDescent="0.2">
      <c r="A800" s="2">
        <v>69</v>
      </c>
      <c r="B800" s="2" t="s">
        <v>232</v>
      </c>
      <c r="C800" s="2" t="s">
        <v>433</v>
      </c>
      <c r="D800" s="2">
        <v>6</v>
      </c>
      <c r="E800" s="2">
        <v>0.4</v>
      </c>
      <c r="F800" s="2">
        <v>13</v>
      </c>
      <c r="G800" s="2">
        <v>0.59090909090909105</v>
      </c>
      <c r="H800" s="2">
        <v>-7</v>
      </c>
      <c r="I800" s="2">
        <v>-53.846153846153797</v>
      </c>
    </row>
    <row r="801" spans="1:9" x14ac:dyDescent="0.2">
      <c r="A801" s="2">
        <v>85</v>
      </c>
      <c r="B801" s="2" t="s">
        <v>166</v>
      </c>
      <c r="C801" s="2" t="s">
        <v>433</v>
      </c>
      <c r="D801" s="2">
        <v>201</v>
      </c>
      <c r="E801" s="2">
        <v>2.6821457165732601E-2</v>
      </c>
      <c r="F801" s="2">
        <v>208</v>
      </c>
      <c r="G801" s="2">
        <v>2.7814923776410799E-2</v>
      </c>
      <c r="H801" s="2">
        <v>-7</v>
      </c>
      <c r="I801" s="2">
        <v>-3.3653846153846101</v>
      </c>
    </row>
    <row r="802" spans="1:9" x14ac:dyDescent="0.2">
      <c r="A802" s="2">
        <v>108</v>
      </c>
      <c r="B802" s="2" t="s">
        <v>171</v>
      </c>
      <c r="C802" s="2" t="s">
        <v>435</v>
      </c>
      <c r="D802" s="2">
        <v>1064</v>
      </c>
      <c r="E802" s="2">
        <v>0.33260393873085298</v>
      </c>
      <c r="F802" s="2">
        <v>1072</v>
      </c>
      <c r="G802" s="2">
        <v>0.32933947772657501</v>
      </c>
      <c r="H802" s="2">
        <v>-8</v>
      </c>
      <c r="I802" s="2">
        <v>-0.74626865671641995</v>
      </c>
    </row>
    <row r="803" spans="1:9" x14ac:dyDescent="0.2">
      <c r="A803" s="2">
        <v>123</v>
      </c>
      <c r="B803" s="2" t="s">
        <v>163</v>
      </c>
      <c r="C803" s="2" t="s">
        <v>434</v>
      </c>
      <c r="D803" s="2">
        <v>28</v>
      </c>
      <c r="E803" s="2">
        <v>1.1409942950285201E-2</v>
      </c>
      <c r="F803" s="2">
        <v>36</v>
      </c>
      <c r="G803" s="2">
        <v>1.45161290322581E-2</v>
      </c>
      <c r="H803" s="2">
        <v>-8</v>
      </c>
      <c r="I803" s="2">
        <v>-22.2222222222222</v>
      </c>
    </row>
    <row r="804" spans="1:9" x14ac:dyDescent="0.2">
      <c r="A804" s="2">
        <v>53</v>
      </c>
      <c r="B804" s="2" t="s">
        <v>164</v>
      </c>
      <c r="C804" s="2" t="s">
        <v>439</v>
      </c>
      <c r="D804" s="2">
        <v>1665</v>
      </c>
      <c r="E804" s="2">
        <v>4.9769833203802197E-2</v>
      </c>
      <c r="F804" s="2">
        <v>1673</v>
      </c>
      <c r="G804" s="2">
        <v>5.0103321254230199E-2</v>
      </c>
      <c r="H804" s="2">
        <v>-8</v>
      </c>
      <c r="I804" s="2">
        <v>-0.47818290496114402</v>
      </c>
    </row>
    <row r="805" spans="1:9" x14ac:dyDescent="0.2">
      <c r="A805" s="2">
        <v>82</v>
      </c>
      <c r="B805" s="2" t="s">
        <v>177</v>
      </c>
      <c r="C805" s="2" t="s">
        <v>436</v>
      </c>
      <c r="D805" s="2">
        <v>192</v>
      </c>
      <c r="E805" s="2">
        <v>4.38957475994513E-2</v>
      </c>
      <c r="F805" s="2">
        <v>200</v>
      </c>
      <c r="G805" s="2">
        <v>4.8461352071722801E-2</v>
      </c>
      <c r="H805" s="2">
        <v>-8</v>
      </c>
      <c r="I805" s="2">
        <v>-4</v>
      </c>
    </row>
    <row r="806" spans="1:9" x14ac:dyDescent="0.2">
      <c r="A806" s="2">
        <v>84</v>
      </c>
      <c r="B806" s="2" t="s">
        <v>252</v>
      </c>
      <c r="C806" s="2" t="s">
        <v>433</v>
      </c>
      <c r="D806" s="2">
        <v>49</v>
      </c>
      <c r="E806" s="2">
        <v>0.12128712871287101</v>
      </c>
      <c r="F806" s="2">
        <v>57</v>
      </c>
      <c r="G806" s="2">
        <v>0.13834951456310701</v>
      </c>
      <c r="H806" s="2">
        <v>-8</v>
      </c>
      <c r="I806" s="2">
        <v>-14.0350877192982</v>
      </c>
    </row>
    <row r="807" spans="1:9" x14ac:dyDescent="0.2">
      <c r="A807" s="2">
        <v>105</v>
      </c>
      <c r="B807" s="2" t="s">
        <v>261</v>
      </c>
      <c r="C807" s="2" t="s">
        <v>434</v>
      </c>
      <c r="D807" s="2">
        <v>401</v>
      </c>
      <c r="E807" s="2">
        <v>0.20852834113364499</v>
      </c>
      <c r="F807" s="2">
        <v>410</v>
      </c>
      <c r="G807" s="2">
        <v>0.21287642782969901</v>
      </c>
      <c r="H807" s="2">
        <v>-9</v>
      </c>
      <c r="I807" s="2">
        <v>-2.1951219512195101</v>
      </c>
    </row>
    <row r="808" spans="1:9" x14ac:dyDescent="0.2">
      <c r="A808" s="2">
        <v>113</v>
      </c>
      <c r="B808" s="2" t="s">
        <v>276</v>
      </c>
      <c r="C808" s="2" t="s">
        <v>434</v>
      </c>
      <c r="D808" s="2">
        <v>2812</v>
      </c>
      <c r="E808" s="2">
        <v>0.70264867566216904</v>
      </c>
      <c r="F808" s="2">
        <v>2821</v>
      </c>
      <c r="G808" s="2">
        <v>0.70261519302615205</v>
      </c>
      <c r="H808" s="2">
        <v>-9</v>
      </c>
      <c r="I808" s="2">
        <v>-0.31903580290677502</v>
      </c>
    </row>
    <row r="809" spans="1:9" x14ac:dyDescent="0.2">
      <c r="A809" s="2">
        <v>1</v>
      </c>
      <c r="B809" s="2" t="s">
        <v>187</v>
      </c>
      <c r="C809" s="2" t="s">
        <v>432</v>
      </c>
      <c r="D809" s="2">
        <v>313</v>
      </c>
      <c r="E809" s="2">
        <v>6.7268428970556599E-2</v>
      </c>
      <c r="F809" s="2">
        <v>323</v>
      </c>
      <c r="G809" s="2">
        <v>6.9343065693430697E-2</v>
      </c>
      <c r="H809" s="2">
        <v>-10</v>
      </c>
      <c r="I809" s="2">
        <v>-3.09597523219814</v>
      </c>
    </row>
    <row r="810" spans="1:9" x14ac:dyDescent="0.2">
      <c r="A810" s="2">
        <v>107</v>
      </c>
      <c r="B810" s="2" t="s">
        <v>267</v>
      </c>
      <c r="C810" s="2" t="s">
        <v>434</v>
      </c>
      <c r="D810" s="2">
        <v>298</v>
      </c>
      <c r="E810" s="2">
        <v>0.88165680473372798</v>
      </c>
      <c r="F810" s="2">
        <v>308</v>
      </c>
      <c r="G810" s="2">
        <v>0.86516853932584303</v>
      </c>
      <c r="H810" s="2">
        <v>-10</v>
      </c>
      <c r="I810" s="2">
        <v>-3.2467532467532401</v>
      </c>
    </row>
    <row r="811" spans="1:9" x14ac:dyDescent="0.2">
      <c r="A811" s="2">
        <v>124</v>
      </c>
      <c r="B811" s="2" t="s">
        <v>240</v>
      </c>
      <c r="C811" s="2" t="s">
        <v>437</v>
      </c>
      <c r="D811" s="2">
        <v>1957</v>
      </c>
      <c r="E811" s="2">
        <v>0.32465162574651601</v>
      </c>
      <c r="F811" s="2">
        <v>1967</v>
      </c>
      <c r="G811" s="2">
        <v>0.32507023632457399</v>
      </c>
      <c r="H811" s="2">
        <v>-10</v>
      </c>
      <c r="I811" s="2">
        <v>-0.50838840874427604</v>
      </c>
    </row>
    <row r="812" spans="1:9" x14ac:dyDescent="0.2">
      <c r="A812" s="2">
        <v>15</v>
      </c>
      <c r="B812" s="2" t="s">
        <v>268</v>
      </c>
      <c r="C812" s="2" t="s">
        <v>439</v>
      </c>
      <c r="D812" s="2">
        <v>1131</v>
      </c>
      <c r="E812" s="2">
        <v>0.102103457614878</v>
      </c>
      <c r="F812" s="2">
        <v>1141</v>
      </c>
      <c r="G812" s="2">
        <v>0.101512455516014</v>
      </c>
      <c r="H812" s="2">
        <v>-10</v>
      </c>
      <c r="I812" s="2">
        <v>-0.876424189307623</v>
      </c>
    </row>
    <row r="813" spans="1:9" x14ac:dyDescent="0.2">
      <c r="A813" s="2">
        <v>43</v>
      </c>
      <c r="B813" s="2" t="s">
        <v>172</v>
      </c>
      <c r="C813" s="2" t="s">
        <v>439</v>
      </c>
      <c r="D813" s="2">
        <v>1040</v>
      </c>
      <c r="E813" s="2">
        <v>0.42414355628058698</v>
      </c>
      <c r="F813" s="2">
        <v>1050</v>
      </c>
      <c r="G813" s="2">
        <v>0.41469194312796198</v>
      </c>
      <c r="H813" s="2">
        <v>-10</v>
      </c>
      <c r="I813" s="2">
        <v>-0.952380952380949</v>
      </c>
    </row>
    <row r="814" spans="1:9" x14ac:dyDescent="0.2">
      <c r="A814" s="2">
        <v>6</v>
      </c>
      <c r="B814" s="2" t="s">
        <v>185</v>
      </c>
      <c r="C814" s="2" t="s">
        <v>435</v>
      </c>
      <c r="D814" s="2">
        <v>345</v>
      </c>
      <c r="E814" s="2">
        <v>5.0519841850929899E-2</v>
      </c>
      <c r="F814" s="2">
        <v>355</v>
      </c>
      <c r="G814" s="2">
        <v>5.3488021696549599E-2</v>
      </c>
      <c r="H814" s="2">
        <v>-10</v>
      </c>
      <c r="I814" s="2">
        <v>-2.8169014084507</v>
      </c>
    </row>
    <row r="815" spans="1:9" x14ac:dyDescent="0.2">
      <c r="A815" s="2">
        <v>63</v>
      </c>
      <c r="B815" s="2" t="s">
        <v>160</v>
      </c>
      <c r="C815" s="2" t="s">
        <v>439</v>
      </c>
      <c r="D815" s="2">
        <v>2521</v>
      </c>
      <c r="E815" s="2">
        <v>0.11913988657845</v>
      </c>
      <c r="F815" s="2">
        <v>2531</v>
      </c>
      <c r="G815" s="2">
        <v>0.12088069538637899</v>
      </c>
      <c r="H815" s="2">
        <v>-10</v>
      </c>
      <c r="I815" s="2">
        <v>-0.39510075069142397</v>
      </c>
    </row>
    <row r="816" spans="1:9" x14ac:dyDescent="0.2">
      <c r="A816" s="2">
        <v>116</v>
      </c>
      <c r="B816" s="2" t="s">
        <v>190</v>
      </c>
      <c r="C816" s="2" t="s">
        <v>437</v>
      </c>
      <c r="D816" s="2">
        <v>343</v>
      </c>
      <c r="E816" s="2">
        <v>0.53677621283255095</v>
      </c>
      <c r="F816" s="2">
        <v>355</v>
      </c>
      <c r="G816" s="2">
        <v>0.54447852760736204</v>
      </c>
      <c r="H816" s="2">
        <v>-12</v>
      </c>
      <c r="I816" s="2">
        <v>-3.3802816901408401</v>
      </c>
    </row>
    <row r="817" spans="1:9" x14ac:dyDescent="0.2">
      <c r="A817" s="2">
        <v>22</v>
      </c>
      <c r="B817" s="2" t="s">
        <v>183</v>
      </c>
      <c r="C817" s="2" t="s">
        <v>439</v>
      </c>
      <c r="D817" s="2">
        <v>592</v>
      </c>
      <c r="E817" s="2">
        <v>0.26970387243735799</v>
      </c>
      <c r="F817" s="2">
        <v>604</v>
      </c>
      <c r="G817" s="2">
        <v>0.278212805158913</v>
      </c>
      <c r="H817" s="2">
        <v>-12</v>
      </c>
      <c r="I817" s="2">
        <v>-1.98675496688742</v>
      </c>
    </row>
    <row r="818" spans="1:9" x14ac:dyDescent="0.2">
      <c r="A818" s="2">
        <v>53</v>
      </c>
      <c r="B818" s="2" t="s">
        <v>164</v>
      </c>
      <c r="C818" s="2" t="s">
        <v>434</v>
      </c>
      <c r="D818" s="2">
        <v>1585</v>
      </c>
      <c r="E818" s="2">
        <v>4.7378489866682597E-2</v>
      </c>
      <c r="F818" s="2">
        <v>1597</v>
      </c>
      <c r="G818" s="2">
        <v>4.7827258842202999E-2</v>
      </c>
      <c r="H818" s="2">
        <v>-12</v>
      </c>
      <c r="I818" s="2">
        <v>-0.75140889167188996</v>
      </c>
    </row>
    <row r="819" spans="1:9" x14ac:dyDescent="0.2">
      <c r="A819" s="2">
        <v>73</v>
      </c>
      <c r="B819" s="2" t="s">
        <v>195</v>
      </c>
      <c r="C819" s="2" t="s">
        <v>437</v>
      </c>
      <c r="D819" s="2">
        <v>1913</v>
      </c>
      <c r="E819" s="2">
        <v>0.13539528629060801</v>
      </c>
      <c r="F819" s="2">
        <v>1926</v>
      </c>
      <c r="G819" s="2">
        <v>0.13741438356164401</v>
      </c>
      <c r="H819" s="2">
        <v>-13</v>
      </c>
      <c r="I819" s="2">
        <v>-0.67497403946001899</v>
      </c>
    </row>
    <row r="820" spans="1:9" x14ac:dyDescent="0.2">
      <c r="A820" s="2">
        <v>76</v>
      </c>
      <c r="B820" s="2" t="s">
        <v>220</v>
      </c>
      <c r="C820" s="2" t="s">
        <v>433</v>
      </c>
      <c r="D820" s="2">
        <v>52</v>
      </c>
      <c r="E820" s="2">
        <v>0.55913978494623695</v>
      </c>
      <c r="F820" s="2">
        <v>65</v>
      </c>
      <c r="G820" s="2">
        <v>0.191176470588235</v>
      </c>
      <c r="H820" s="2">
        <v>-13</v>
      </c>
      <c r="I820" s="2">
        <v>-20</v>
      </c>
    </row>
    <row r="821" spans="1:9" x14ac:dyDescent="0.2">
      <c r="A821" s="2">
        <v>83</v>
      </c>
      <c r="B821" s="2" t="s">
        <v>173</v>
      </c>
      <c r="C821" s="2" t="s">
        <v>432</v>
      </c>
      <c r="D821" s="2">
        <v>1071</v>
      </c>
      <c r="E821" s="2">
        <v>6.6891512085441293E-2</v>
      </c>
      <c r="F821" s="2">
        <v>1084</v>
      </c>
      <c r="G821" s="2">
        <v>6.8373911946511906E-2</v>
      </c>
      <c r="H821" s="2">
        <v>-13</v>
      </c>
      <c r="I821" s="2">
        <v>-1.1992619926199299</v>
      </c>
    </row>
    <row r="822" spans="1:9" x14ac:dyDescent="0.2">
      <c r="A822" s="2">
        <v>21</v>
      </c>
      <c r="B822" s="2" t="s">
        <v>200</v>
      </c>
      <c r="C822" s="2" t="s">
        <v>435</v>
      </c>
      <c r="D822" s="2">
        <v>672</v>
      </c>
      <c r="E822" s="2">
        <v>0.19677891654465601</v>
      </c>
      <c r="F822" s="2">
        <v>686</v>
      </c>
      <c r="G822" s="2">
        <v>0.20158683514546</v>
      </c>
      <c r="H822" s="2">
        <v>-14</v>
      </c>
      <c r="I822" s="2">
        <v>-2.0408163265306101</v>
      </c>
    </row>
    <row r="823" spans="1:9" x14ac:dyDescent="0.2">
      <c r="A823" s="2">
        <v>67</v>
      </c>
      <c r="B823" s="2" t="s">
        <v>157</v>
      </c>
      <c r="C823" s="2" t="s">
        <v>434</v>
      </c>
      <c r="D823" s="2">
        <v>803</v>
      </c>
      <c r="E823" s="2">
        <v>1.19843591427377E-2</v>
      </c>
      <c r="F823" s="2">
        <v>817</v>
      </c>
      <c r="G823" s="2">
        <v>1.2069373042604701E-2</v>
      </c>
      <c r="H823" s="2">
        <v>-14</v>
      </c>
      <c r="I823" s="2">
        <v>-1.71358629130967</v>
      </c>
    </row>
    <row r="824" spans="1:9" x14ac:dyDescent="0.2">
      <c r="A824" s="2">
        <v>23</v>
      </c>
      <c r="B824" s="2" t="s">
        <v>159</v>
      </c>
      <c r="C824" s="2" t="s">
        <v>435</v>
      </c>
      <c r="D824" s="2">
        <v>2781</v>
      </c>
      <c r="E824" s="2">
        <v>8.1220794392523402E-2</v>
      </c>
      <c r="F824" s="2">
        <v>2796</v>
      </c>
      <c r="G824" s="2">
        <v>8.1071677105079995E-2</v>
      </c>
      <c r="H824" s="2">
        <v>-15</v>
      </c>
      <c r="I824" s="2">
        <v>-0.53648068669528404</v>
      </c>
    </row>
    <row r="825" spans="1:9" x14ac:dyDescent="0.2">
      <c r="A825" s="2">
        <v>36</v>
      </c>
      <c r="B825" s="2" t="s">
        <v>208</v>
      </c>
      <c r="C825" s="2" t="s">
        <v>433</v>
      </c>
      <c r="D825" s="2">
        <v>106</v>
      </c>
      <c r="E825" s="2">
        <v>0.14992927864215</v>
      </c>
      <c r="F825" s="2">
        <v>121</v>
      </c>
      <c r="G825" s="2">
        <v>0.17066290550070501</v>
      </c>
      <c r="H825" s="2">
        <v>-15</v>
      </c>
      <c r="I825" s="2">
        <v>-12.396694214876</v>
      </c>
    </row>
    <row r="826" spans="1:9" x14ac:dyDescent="0.2">
      <c r="A826" s="2">
        <v>66</v>
      </c>
      <c r="B826" s="2" t="s">
        <v>175</v>
      </c>
      <c r="C826" s="2" t="s">
        <v>437</v>
      </c>
      <c r="D826" s="2">
        <v>586</v>
      </c>
      <c r="E826" s="2">
        <v>0.14646338415396201</v>
      </c>
      <c r="F826" s="2">
        <v>601</v>
      </c>
      <c r="G826" s="2">
        <v>0.151385390428212</v>
      </c>
      <c r="H826" s="2">
        <v>-15</v>
      </c>
      <c r="I826" s="2">
        <v>-2.49584026622296</v>
      </c>
    </row>
    <row r="827" spans="1:9" x14ac:dyDescent="0.2">
      <c r="A827" s="2">
        <v>13</v>
      </c>
      <c r="B827" s="2" t="s">
        <v>199</v>
      </c>
      <c r="C827" s="2" t="s">
        <v>439</v>
      </c>
      <c r="D827" s="2">
        <v>636</v>
      </c>
      <c r="E827" s="2">
        <v>6.5123899242269107E-2</v>
      </c>
      <c r="F827" s="2">
        <v>652</v>
      </c>
      <c r="G827" s="2">
        <v>6.7438973934629706E-2</v>
      </c>
      <c r="H827" s="2">
        <v>-16</v>
      </c>
      <c r="I827" s="2">
        <v>-2.4539877300613502</v>
      </c>
    </row>
    <row r="828" spans="1:9" x14ac:dyDescent="0.2">
      <c r="A828" s="2">
        <v>113</v>
      </c>
      <c r="B828" s="2" t="s">
        <v>276</v>
      </c>
      <c r="C828" s="2" t="s">
        <v>433</v>
      </c>
      <c r="D828" s="2">
        <v>116</v>
      </c>
      <c r="E828" s="2">
        <v>2.8985507246376802E-2</v>
      </c>
      <c r="F828" s="2">
        <v>133</v>
      </c>
      <c r="G828" s="2">
        <v>3.3125778331257801E-2</v>
      </c>
      <c r="H828" s="2">
        <v>-17</v>
      </c>
      <c r="I828" s="2">
        <v>-12.781954887217999</v>
      </c>
    </row>
    <row r="829" spans="1:9" x14ac:dyDescent="0.2">
      <c r="A829" s="2">
        <v>15</v>
      </c>
      <c r="B829" s="2" t="s">
        <v>268</v>
      </c>
      <c r="C829" s="2" t="s">
        <v>433</v>
      </c>
      <c r="D829" s="2">
        <v>297</v>
      </c>
      <c r="E829" s="2">
        <v>2.6812313803376401E-2</v>
      </c>
      <c r="F829" s="2">
        <v>314</v>
      </c>
      <c r="G829" s="2">
        <v>2.7935943060498201E-2</v>
      </c>
      <c r="H829" s="2">
        <v>-17</v>
      </c>
      <c r="I829" s="2">
        <v>-5.4140127388534998</v>
      </c>
    </row>
    <row r="830" spans="1:9" x14ac:dyDescent="0.2">
      <c r="A830" s="2">
        <v>23</v>
      </c>
      <c r="B830" s="2" t="s">
        <v>159</v>
      </c>
      <c r="C830" s="2" t="s">
        <v>433</v>
      </c>
      <c r="D830" s="2">
        <v>1467</v>
      </c>
      <c r="E830" s="2">
        <v>4.2844626168224299E-2</v>
      </c>
      <c r="F830" s="2">
        <v>1484</v>
      </c>
      <c r="G830" s="2">
        <v>4.3029459522152598E-2</v>
      </c>
      <c r="H830" s="2">
        <v>-17</v>
      </c>
      <c r="I830" s="2">
        <v>-1.1455525606468999</v>
      </c>
    </row>
    <row r="831" spans="1:9" x14ac:dyDescent="0.2">
      <c r="A831" s="2">
        <v>91</v>
      </c>
      <c r="B831" s="2" t="s">
        <v>191</v>
      </c>
      <c r="C831" s="2" t="s">
        <v>435</v>
      </c>
      <c r="D831" s="2">
        <v>595</v>
      </c>
      <c r="E831" s="2">
        <v>0.34512761020881699</v>
      </c>
      <c r="F831" s="2">
        <v>612</v>
      </c>
      <c r="G831" s="2">
        <v>0.35334872979214799</v>
      </c>
      <c r="H831" s="2">
        <v>-17</v>
      </c>
      <c r="I831" s="2">
        <v>-2.7777777777777799</v>
      </c>
    </row>
    <row r="832" spans="1:9" x14ac:dyDescent="0.2">
      <c r="A832" s="2">
        <v>9</v>
      </c>
      <c r="B832" s="2" t="s">
        <v>271</v>
      </c>
      <c r="C832" s="2" t="s">
        <v>433</v>
      </c>
      <c r="D832" s="2">
        <v>302</v>
      </c>
      <c r="E832" s="2">
        <v>0.13518352730528199</v>
      </c>
      <c r="F832" s="2">
        <v>320</v>
      </c>
      <c r="G832" s="2">
        <v>0.14925373134328401</v>
      </c>
      <c r="H832" s="2">
        <v>-18</v>
      </c>
      <c r="I832" s="2">
        <v>-5.625</v>
      </c>
    </row>
    <row r="833" spans="1:9" x14ac:dyDescent="0.2">
      <c r="A833" s="2">
        <v>121</v>
      </c>
      <c r="B833" s="2" t="s">
        <v>162</v>
      </c>
      <c r="C833" s="2" t="s">
        <v>433</v>
      </c>
      <c r="D833" s="2">
        <v>424</v>
      </c>
      <c r="E833" s="2">
        <v>5.6859326807027002E-2</v>
      </c>
      <c r="F833" s="2">
        <v>444</v>
      </c>
      <c r="G833" s="2">
        <v>5.8823529411764698E-2</v>
      </c>
      <c r="H833" s="2">
        <v>-20</v>
      </c>
      <c r="I833" s="2">
        <v>-4.5045045045045002</v>
      </c>
    </row>
    <row r="834" spans="1:9" x14ac:dyDescent="0.2">
      <c r="A834" s="2">
        <v>14</v>
      </c>
      <c r="B834" s="2" t="s">
        <v>266</v>
      </c>
      <c r="C834" s="2" t="s">
        <v>434</v>
      </c>
      <c r="D834" s="2">
        <v>396</v>
      </c>
      <c r="E834" s="2">
        <v>0.69718309859154903</v>
      </c>
      <c r="F834" s="2">
        <v>416</v>
      </c>
      <c r="G834" s="2">
        <v>0.70989761092150205</v>
      </c>
      <c r="H834" s="2">
        <v>-20</v>
      </c>
      <c r="I834" s="2">
        <v>-4.8076923076923102</v>
      </c>
    </row>
    <row r="835" spans="1:9" x14ac:dyDescent="0.2">
      <c r="A835" s="2">
        <v>30</v>
      </c>
      <c r="B835" s="2" t="s">
        <v>181</v>
      </c>
      <c r="C835" s="2" t="s">
        <v>437</v>
      </c>
      <c r="D835" s="2">
        <v>1418</v>
      </c>
      <c r="E835" s="2">
        <v>0.259564341936665</v>
      </c>
      <c r="F835" s="2">
        <v>1438</v>
      </c>
      <c r="G835" s="2">
        <v>0.25909909909909901</v>
      </c>
      <c r="H835" s="2">
        <v>-20</v>
      </c>
      <c r="I835" s="2">
        <v>-1.3908205841446499</v>
      </c>
    </row>
    <row r="836" spans="1:9" x14ac:dyDescent="0.2">
      <c r="A836" s="2">
        <v>44</v>
      </c>
      <c r="B836" s="2" t="s">
        <v>259</v>
      </c>
      <c r="C836" s="2" t="s">
        <v>433</v>
      </c>
      <c r="D836" s="2">
        <v>209</v>
      </c>
      <c r="E836" s="2">
        <v>5.9072922555115898E-2</v>
      </c>
      <c r="F836" s="2">
        <v>230</v>
      </c>
      <c r="G836" s="2">
        <v>6.5940366972477099E-2</v>
      </c>
      <c r="H836" s="2">
        <v>-21</v>
      </c>
      <c r="I836" s="2">
        <v>-9.1304347826087007</v>
      </c>
    </row>
    <row r="837" spans="1:9" x14ac:dyDescent="0.2">
      <c r="A837" s="2">
        <v>47</v>
      </c>
      <c r="B837" s="2" t="s">
        <v>192</v>
      </c>
      <c r="C837" s="2" t="s">
        <v>435</v>
      </c>
      <c r="D837" s="2">
        <v>570</v>
      </c>
      <c r="E837" s="2">
        <v>0.41636230825420001</v>
      </c>
      <c r="F837" s="2">
        <v>591</v>
      </c>
      <c r="G837" s="2">
        <v>0.42640692640692601</v>
      </c>
      <c r="H837" s="2">
        <v>-21</v>
      </c>
      <c r="I837" s="2">
        <v>-3.5532994923857899</v>
      </c>
    </row>
    <row r="838" spans="1:9" x14ac:dyDescent="0.2">
      <c r="A838" s="2">
        <v>79</v>
      </c>
      <c r="B838" s="2" t="s">
        <v>251</v>
      </c>
      <c r="C838" s="2" t="s">
        <v>434</v>
      </c>
      <c r="D838" s="2">
        <v>607</v>
      </c>
      <c r="E838" s="2">
        <v>0.40305444887118203</v>
      </c>
      <c r="F838" s="2">
        <v>628</v>
      </c>
      <c r="G838" s="2">
        <v>0.39030453697949002</v>
      </c>
      <c r="H838" s="2">
        <v>-21</v>
      </c>
      <c r="I838" s="2">
        <v>-3.3439490445859898</v>
      </c>
    </row>
    <row r="839" spans="1:9" x14ac:dyDescent="0.2">
      <c r="A839" s="2">
        <v>53</v>
      </c>
      <c r="B839" s="2" t="s">
        <v>164</v>
      </c>
      <c r="C839" s="2" t="s">
        <v>436</v>
      </c>
      <c r="D839" s="2">
        <v>1260</v>
      </c>
      <c r="E839" s="2">
        <v>3.7663657559634099E-2</v>
      </c>
      <c r="F839" s="2">
        <v>1282</v>
      </c>
      <c r="G839" s="2">
        <v>3.8393579108142901E-2</v>
      </c>
      <c r="H839" s="2">
        <v>-22</v>
      </c>
      <c r="I839" s="2">
        <v>-1.7160686427457099</v>
      </c>
    </row>
    <row r="840" spans="1:9" x14ac:dyDescent="0.2">
      <c r="A840" s="2">
        <v>124</v>
      </c>
      <c r="B840" s="2" t="s">
        <v>240</v>
      </c>
      <c r="C840" s="2" t="s">
        <v>435</v>
      </c>
      <c r="D840" s="2">
        <v>2013</v>
      </c>
      <c r="E840" s="2">
        <v>0.33394160583941601</v>
      </c>
      <c r="F840" s="2">
        <v>2036</v>
      </c>
      <c r="G840" s="2">
        <v>0.33647331019666199</v>
      </c>
      <c r="H840" s="2">
        <v>-23</v>
      </c>
      <c r="I840" s="2">
        <v>-1.1296660117878199</v>
      </c>
    </row>
    <row r="841" spans="1:9" x14ac:dyDescent="0.2">
      <c r="A841" s="2">
        <v>5</v>
      </c>
      <c r="B841" s="2" t="s">
        <v>189</v>
      </c>
      <c r="C841" s="2" t="s">
        <v>434</v>
      </c>
      <c r="D841" s="2">
        <v>56</v>
      </c>
      <c r="E841" s="2">
        <v>3.2276657060518701E-2</v>
      </c>
      <c r="F841" s="2">
        <v>79</v>
      </c>
      <c r="G841" s="2">
        <v>4.5770567786790298E-2</v>
      </c>
      <c r="H841" s="2">
        <v>-23</v>
      </c>
      <c r="I841" s="2">
        <v>-29.1139240506329</v>
      </c>
    </row>
    <row r="842" spans="1:9" x14ac:dyDescent="0.2">
      <c r="A842" s="2">
        <v>123</v>
      </c>
      <c r="B842" s="2" t="s">
        <v>163</v>
      </c>
      <c r="C842" s="2" t="s">
        <v>435</v>
      </c>
      <c r="D842" s="2">
        <v>2261</v>
      </c>
      <c r="E842" s="2">
        <v>0.92135289323553404</v>
      </c>
      <c r="F842" s="2">
        <v>2286</v>
      </c>
      <c r="G842" s="2">
        <v>0.92177419354838697</v>
      </c>
      <c r="H842" s="2">
        <v>-25</v>
      </c>
      <c r="I842" s="2">
        <v>-1.0936132983377</v>
      </c>
    </row>
    <row r="843" spans="1:9" x14ac:dyDescent="0.2">
      <c r="A843" s="2">
        <v>13</v>
      </c>
      <c r="B843" s="2" t="s">
        <v>199</v>
      </c>
      <c r="C843" s="2" t="s">
        <v>437</v>
      </c>
      <c r="D843" s="2">
        <v>1323</v>
      </c>
      <c r="E843" s="2">
        <v>0.13546999795207901</v>
      </c>
      <c r="F843" s="2">
        <v>1358</v>
      </c>
      <c r="G843" s="2">
        <v>0.14046338436077799</v>
      </c>
      <c r="H843" s="2">
        <v>-35</v>
      </c>
      <c r="I843" s="2">
        <v>-2.5773195876288701</v>
      </c>
    </row>
    <row r="844" spans="1:9" x14ac:dyDescent="0.2">
      <c r="A844" s="2">
        <v>98</v>
      </c>
      <c r="B844" s="2" t="s">
        <v>158</v>
      </c>
      <c r="C844" s="2" t="s">
        <v>434</v>
      </c>
      <c r="D844" s="2">
        <v>318</v>
      </c>
      <c r="E844" s="2">
        <v>2.75548931598011E-3</v>
      </c>
      <c r="F844" s="2">
        <v>355</v>
      </c>
      <c r="G844" s="2">
        <v>3.1327767874477102E-3</v>
      </c>
      <c r="H844" s="2">
        <v>-37</v>
      </c>
      <c r="I844" s="2">
        <v>-10.422535211267601</v>
      </c>
    </row>
    <row r="845" spans="1:9" x14ac:dyDescent="0.2">
      <c r="A845" s="2">
        <v>98</v>
      </c>
      <c r="B845" s="2" t="s">
        <v>158</v>
      </c>
      <c r="C845" s="2" t="s">
        <v>436</v>
      </c>
      <c r="D845" s="2">
        <v>13621</v>
      </c>
      <c r="E845" s="2">
        <v>0.11802679236781401</v>
      </c>
      <c r="F845" s="2">
        <v>13662</v>
      </c>
      <c r="G845" s="2">
        <v>0.12056337033834</v>
      </c>
      <c r="H845" s="2">
        <v>-41</v>
      </c>
      <c r="I845" s="2">
        <v>-0.30010247401551798</v>
      </c>
    </row>
    <row r="846" spans="1:9" x14ac:dyDescent="0.2">
      <c r="A846" s="2">
        <v>23</v>
      </c>
      <c r="B846" s="2" t="s">
        <v>159</v>
      </c>
      <c r="C846" s="2" t="s">
        <v>436</v>
      </c>
      <c r="D846" s="2">
        <v>1436</v>
      </c>
      <c r="E846" s="2">
        <v>4.1939252336448601E-2</v>
      </c>
      <c r="F846" s="2">
        <v>1482</v>
      </c>
      <c r="G846" s="2">
        <v>4.2971468336812799E-2</v>
      </c>
      <c r="H846" s="2">
        <v>-46</v>
      </c>
      <c r="I846" s="2">
        <v>-3.1039136302294201</v>
      </c>
    </row>
    <row r="847" spans="1:9" x14ac:dyDescent="0.2">
      <c r="A847" s="2">
        <v>8</v>
      </c>
      <c r="B847" s="2" t="s">
        <v>161</v>
      </c>
      <c r="C847" s="2" t="s">
        <v>433</v>
      </c>
      <c r="D847" s="2">
        <v>593</v>
      </c>
      <c r="E847" s="2">
        <v>4.7235940736020401E-2</v>
      </c>
      <c r="F847" s="2">
        <v>640</v>
      </c>
      <c r="G847" s="2">
        <v>5.4864980711530197E-2</v>
      </c>
      <c r="H847" s="2">
        <v>-47</v>
      </c>
      <c r="I847" s="2">
        <v>-7.34375</v>
      </c>
    </row>
    <row r="848" spans="1:9" x14ac:dyDescent="0.2">
      <c r="A848" s="2">
        <v>39</v>
      </c>
      <c r="B848" s="2" t="s">
        <v>58</v>
      </c>
      <c r="C848" s="2" t="s">
        <v>434</v>
      </c>
      <c r="D848" s="2">
        <v>3822</v>
      </c>
      <c r="E848" s="2">
        <v>5.5025108264995896E-3</v>
      </c>
      <c r="F848" s="2">
        <v>3871</v>
      </c>
      <c r="G848" s="2">
        <v>5.6054087633202699E-3</v>
      </c>
      <c r="H848" s="2">
        <v>-49</v>
      </c>
      <c r="I848" s="2">
        <v>-1.26582278481012</v>
      </c>
    </row>
    <row r="849" spans="1:9" x14ac:dyDescent="0.2">
      <c r="A849" s="2">
        <v>39</v>
      </c>
      <c r="B849" s="2" t="s">
        <v>58</v>
      </c>
      <c r="C849" s="2" t="s">
        <v>440</v>
      </c>
      <c r="D849" s="2">
        <v>4709</v>
      </c>
      <c r="E849" s="2">
        <v>6.7795194876992503E-3</v>
      </c>
      <c r="F849" s="2">
        <v>4761</v>
      </c>
      <c r="G849" s="2">
        <v>6.894174921769E-3</v>
      </c>
      <c r="H849" s="2">
        <v>-52</v>
      </c>
      <c r="I849" s="2">
        <v>-1.09220751942869</v>
      </c>
    </row>
    <row r="850" spans="1:9" x14ac:dyDescent="0.2">
      <c r="A850" s="2">
        <v>18</v>
      </c>
      <c r="B850" s="2" t="s">
        <v>278</v>
      </c>
      <c r="C850" s="2" t="s">
        <v>439</v>
      </c>
      <c r="D850" s="2">
        <v>411</v>
      </c>
      <c r="E850" s="2">
        <v>8.0273437500000003E-2</v>
      </c>
      <c r="F850" s="2">
        <v>464</v>
      </c>
      <c r="G850" s="2">
        <v>9.2633260131762804E-2</v>
      </c>
      <c r="H850" s="2">
        <v>-53</v>
      </c>
      <c r="I850" s="2">
        <v>-11.4224137931034</v>
      </c>
    </row>
    <row r="851" spans="1:9" x14ac:dyDescent="0.2">
      <c r="A851" s="2">
        <v>120</v>
      </c>
      <c r="B851" s="2" t="s">
        <v>155</v>
      </c>
      <c r="C851" s="2" t="s">
        <v>434</v>
      </c>
      <c r="D851" s="2">
        <v>8056</v>
      </c>
      <c r="E851" s="2">
        <v>2.0171265461465301E-2</v>
      </c>
      <c r="F851" s="2">
        <v>8116</v>
      </c>
      <c r="G851" s="2">
        <v>2.0446518096025101E-2</v>
      </c>
      <c r="H851" s="2">
        <v>-60</v>
      </c>
      <c r="I851" s="2">
        <v>-0.73928043371118701</v>
      </c>
    </row>
    <row r="852" spans="1:9" x14ac:dyDescent="0.2">
      <c r="A852" s="2">
        <v>67</v>
      </c>
      <c r="B852" s="2" t="s">
        <v>157</v>
      </c>
      <c r="C852" s="2" t="s">
        <v>435</v>
      </c>
      <c r="D852" s="2">
        <v>3460</v>
      </c>
      <c r="E852" s="2">
        <v>5.16387081368277E-2</v>
      </c>
      <c r="F852" s="2">
        <v>3523</v>
      </c>
      <c r="G852" s="2">
        <v>5.2044554747976098E-2</v>
      </c>
      <c r="H852" s="2">
        <v>-63</v>
      </c>
      <c r="I852" s="2">
        <v>-1.78824865171728</v>
      </c>
    </row>
    <row r="853" spans="1:9" x14ac:dyDescent="0.2">
      <c r="A853" s="2">
        <v>43</v>
      </c>
      <c r="B853" s="2" t="s">
        <v>172</v>
      </c>
      <c r="C853" s="2" t="s">
        <v>433</v>
      </c>
      <c r="D853" s="2">
        <v>852</v>
      </c>
      <c r="E853" s="2">
        <v>0.34747145187602002</v>
      </c>
      <c r="F853" s="2">
        <v>920</v>
      </c>
      <c r="G853" s="2">
        <v>0.36334913112164302</v>
      </c>
      <c r="H853" s="2">
        <v>-68</v>
      </c>
      <c r="I853" s="2">
        <v>-7.3913043478260896</v>
      </c>
    </row>
    <row r="854" spans="1:9" x14ac:dyDescent="0.2">
      <c r="A854" s="2">
        <v>108</v>
      </c>
      <c r="B854" s="2" t="s">
        <v>171</v>
      </c>
      <c r="C854" s="2" t="s">
        <v>434</v>
      </c>
      <c r="D854" s="2">
        <v>1142</v>
      </c>
      <c r="E854" s="2">
        <v>0.35698655829946901</v>
      </c>
      <c r="F854" s="2">
        <v>1212</v>
      </c>
      <c r="G854" s="2">
        <v>0.37235023041474702</v>
      </c>
      <c r="H854" s="2">
        <v>-70</v>
      </c>
      <c r="I854" s="2">
        <v>-5.7755775577557698</v>
      </c>
    </row>
    <row r="855" spans="1:9" x14ac:dyDescent="0.2">
      <c r="A855" s="2">
        <v>121</v>
      </c>
      <c r="B855" s="2" t="s">
        <v>162</v>
      </c>
      <c r="C855" s="2" t="s">
        <v>434</v>
      </c>
      <c r="D855" s="2">
        <v>4662</v>
      </c>
      <c r="E855" s="2">
        <v>0.62518439050556496</v>
      </c>
      <c r="F855" s="2">
        <v>4741</v>
      </c>
      <c r="G855" s="2">
        <v>0.62811340752517197</v>
      </c>
      <c r="H855" s="2">
        <v>-79</v>
      </c>
      <c r="I855" s="2">
        <v>-1.66631512339169</v>
      </c>
    </row>
    <row r="856" spans="1:9" x14ac:dyDescent="0.2">
      <c r="A856" s="2">
        <v>23</v>
      </c>
      <c r="B856" s="2" t="s">
        <v>159</v>
      </c>
      <c r="C856" s="2" t="s">
        <v>437</v>
      </c>
      <c r="D856" s="2">
        <v>5888</v>
      </c>
      <c r="E856" s="2">
        <v>0.17196261682243</v>
      </c>
      <c r="F856" s="2">
        <v>5968</v>
      </c>
      <c r="G856" s="2">
        <v>0.17304569705404799</v>
      </c>
      <c r="H856" s="2">
        <v>-80</v>
      </c>
      <c r="I856" s="2">
        <v>-1.34048257372654</v>
      </c>
    </row>
    <row r="857" spans="1:9" x14ac:dyDescent="0.2">
      <c r="A857" s="2">
        <v>86</v>
      </c>
      <c r="B857" s="2" t="s">
        <v>168</v>
      </c>
      <c r="C857" s="2" t="s">
        <v>434</v>
      </c>
      <c r="D857" s="2">
        <v>1578</v>
      </c>
      <c r="E857" s="2">
        <v>0.61520467836257298</v>
      </c>
      <c r="F857" s="2">
        <v>1663</v>
      </c>
      <c r="G857" s="2">
        <v>0.64307811291570005</v>
      </c>
      <c r="H857" s="2">
        <v>-85</v>
      </c>
      <c r="I857" s="2">
        <v>-5.1112447384245403</v>
      </c>
    </row>
    <row r="858" spans="1:9" x14ac:dyDescent="0.2">
      <c r="A858" s="2">
        <v>63</v>
      </c>
      <c r="B858" s="2" t="s">
        <v>160</v>
      </c>
      <c r="C858" s="2" t="s">
        <v>436</v>
      </c>
      <c r="D858" s="2">
        <v>853</v>
      </c>
      <c r="E858" s="2">
        <v>4.0311909262759897E-2</v>
      </c>
      <c r="F858" s="2">
        <v>940</v>
      </c>
      <c r="G858" s="2">
        <v>4.48944502817843E-2</v>
      </c>
      <c r="H858" s="2">
        <v>-87</v>
      </c>
      <c r="I858" s="2">
        <v>-9.2553191489361701</v>
      </c>
    </row>
    <row r="859" spans="1:9" x14ac:dyDescent="0.2">
      <c r="A859" s="2">
        <v>53</v>
      </c>
      <c r="B859" s="2" t="s">
        <v>164</v>
      </c>
      <c r="C859" s="2" t="s">
        <v>435</v>
      </c>
      <c r="D859" s="2">
        <v>19103</v>
      </c>
      <c r="E859" s="2">
        <v>0.57102289711245302</v>
      </c>
      <c r="F859" s="2">
        <v>19198</v>
      </c>
      <c r="G859" s="2">
        <v>0.57494534455392199</v>
      </c>
      <c r="H859" s="2">
        <v>-95</v>
      </c>
      <c r="I859" s="2">
        <v>-0.49484321283467197</v>
      </c>
    </row>
    <row r="860" spans="1:9" x14ac:dyDescent="0.2">
      <c r="A860" s="2">
        <v>79</v>
      </c>
      <c r="B860" s="2" t="s">
        <v>251</v>
      </c>
      <c r="C860" s="2" t="s">
        <v>435</v>
      </c>
      <c r="D860" s="2">
        <v>437</v>
      </c>
      <c r="E860" s="2">
        <v>0.29017264276228399</v>
      </c>
      <c r="F860" s="2">
        <v>542</v>
      </c>
      <c r="G860" s="2">
        <v>0.336855189558732</v>
      </c>
      <c r="H860" s="2">
        <v>-105</v>
      </c>
      <c r="I860" s="2">
        <v>-19.3726937269373</v>
      </c>
    </row>
    <row r="861" spans="1:9" x14ac:dyDescent="0.2">
      <c r="A861" s="2">
        <v>30</v>
      </c>
      <c r="B861" s="2" t="s">
        <v>181</v>
      </c>
      <c r="C861" s="2" t="s">
        <v>433</v>
      </c>
      <c r="D861" s="2">
        <v>1053</v>
      </c>
      <c r="E861" s="2">
        <v>0.192751235584843</v>
      </c>
      <c r="F861" s="2">
        <v>1172</v>
      </c>
      <c r="G861" s="2">
        <v>0.21117117117117101</v>
      </c>
      <c r="H861" s="2">
        <v>-119</v>
      </c>
      <c r="I861" s="2">
        <v>-10.153583617747399</v>
      </c>
    </row>
    <row r="862" spans="1:9" x14ac:dyDescent="0.2">
      <c r="A862" s="2">
        <v>97</v>
      </c>
      <c r="B862" s="2" t="s">
        <v>156</v>
      </c>
      <c r="C862" s="2" t="s">
        <v>434</v>
      </c>
      <c r="D862" s="2">
        <v>1121</v>
      </c>
      <c r="E862" s="2">
        <v>1.2533962454017901E-2</v>
      </c>
      <c r="F862" s="2">
        <v>1247</v>
      </c>
      <c r="G862" s="2">
        <v>1.41458600387962E-2</v>
      </c>
      <c r="H862" s="2">
        <v>-126</v>
      </c>
      <c r="I862" s="2">
        <v>-10.1042502004812</v>
      </c>
    </row>
    <row r="863" spans="1:9" x14ac:dyDescent="0.2">
      <c r="A863" s="2">
        <v>15</v>
      </c>
      <c r="B863" s="2" t="s">
        <v>268</v>
      </c>
      <c r="C863" s="2" t="s">
        <v>434</v>
      </c>
      <c r="D863" s="2">
        <v>4270</v>
      </c>
      <c r="E863" s="2">
        <v>0.38548343414281799</v>
      </c>
      <c r="F863" s="2">
        <v>4437</v>
      </c>
      <c r="G863" s="2">
        <v>0.394750889679715</v>
      </c>
      <c r="H863" s="2">
        <v>-167</v>
      </c>
      <c r="I863" s="2">
        <v>-3.7638043723236398</v>
      </c>
    </row>
    <row r="864" spans="1:9" x14ac:dyDescent="0.2">
      <c r="A864" s="2">
        <v>23</v>
      </c>
      <c r="B864" s="2" t="s">
        <v>159</v>
      </c>
      <c r="C864" s="2" t="s">
        <v>434</v>
      </c>
      <c r="D864" s="2">
        <v>15671</v>
      </c>
      <c r="E864" s="2">
        <v>0.457681074766355</v>
      </c>
      <c r="F864" s="2">
        <v>15859</v>
      </c>
      <c r="G864" s="2">
        <v>0.459841104152169</v>
      </c>
      <c r="H864" s="2">
        <v>-188</v>
      </c>
      <c r="I864" s="2">
        <v>-1.18544674947979</v>
      </c>
    </row>
    <row r="865" spans="1:9" x14ac:dyDescent="0.2">
      <c r="A865" s="2">
        <v>39</v>
      </c>
      <c r="B865" s="2" t="s">
        <v>58</v>
      </c>
      <c r="C865" s="2" t="s">
        <v>433</v>
      </c>
      <c r="D865" s="2">
        <v>42595</v>
      </c>
      <c r="E865" s="2">
        <v>6.1323769925366298E-2</v>
      </c>
      <c r="F865" s="2">
        <v>42787</v>
      </c>
      <c r="G865" s="2">
        <v>6.1957795080388602E-2</v>
      </c>
      <c r="H865" s="2">
        <v>-192</v>
      </c>
      <c r="I865" s="2">
        <v>-0.44873442868160801</v>
      </c>
    </row>
    <row r="866" spans="1:9" x14ac:dyDescent="0.2">
      <c r="A866" s="2">
        <v>39</v>
      </c>
      <c r="B866" s="2" t="s">
        <v>58</v>
      </c>
      <c r="C866" s="2" t="s">
        <v>436</v>
      </c>
      <c r="D866" s="2">
        <v>31274</v>
      </c>
      <c r="E866" s="2">
        <v>4.50249930894683E-2</v>
      </c>
      <c r="F866" s="2">
        <v>31507</v>
      </c>
      <c r="G866" s="2">
        <v>4.5623770060948497E-2</v>
      </c>
      <c r="H866" s="2">
        <v>-233</v>
      </c>
      <c r="I866" s="2">
        <v>-0.73951820230424603</v>
      </c>
    </row>
    <row r="867" spans="1:9" x14ac:dyDescent="0.2">
      <c r="A867" s="2">
        <v>76</v>
      </c>
      <c r="B867" s="2" t="s">
        <v>220</v>
      </c>
      <c r="C867" s="2" t="s">
        <v>438</v>
      </c>
      <c r="D867" s="2">
        <v>22</v>
      </c>
      <c r="E867" s="2">
        <v>0.236559139784946</v>
      </c>
      <c r="F867" s="2">
        <v>261</v>
      </c>
      <c r="G867" s="2">
        <v>0.76764705882352902</v>
      </c>
      <c r="H867" s="2">
        <v>-239</v>
      </c>
      <c r="I867" s="2">
        <v>-91.570881226053601</v>
      </c>
    </row>
    <row r="868" spans="1:9" x14ac:dyDescent="0.2">
      <c r="A868" s="2">
        <v>67</v>
      </c>
      <c r="B868" s="2" t="s">
        <v>157</v>
      </c>
      <c r="C868" s="2" t="s">
        <v>433</v>
      </c>
      <c r="D868" s="2">
        <v>7243</v>
      </c>
      <c r="E868" s="2">
        <v>0.10809802399856699</v>
      </c>
      <c r="F868" s="2">
        <v>7485</v>
      </c>
      <c r="G868" s="2">
        <v>0.110574366247119</v>
      </c>
      <c r="H868" s="2">
        <v>-242</v>
      </c>
      <c r="I868" s="2">
        <v>-3.23313293253173</v>
      </c>
    </row>
    <row r="869" spans="1:9" x14ac:dyDescent="0.2">
      <c r="A869" s="2">
        <v>67</v>
      </c>
      <c r="B869" s="2" t="s">
        <v>157</v>
      </c>
      <c r="C869" s="2" t="s">
        <v>439</v>
      </c>
      <c r="D869" s="2">
        <v>27238</v>
      </c>
      <c r="E869" s="2">
        <v>0.40651304399737298</v>
      </c>
      <c r="F869" s="2">
        <v>27811</v>
      </c>
      <c r="G869" s="2">
        <v>0.41084618566448</v>
      </c>
      <c r="H869" s="2">
        <v>-573</v>
      </c>
      <c r="I869" s="2">
        <v>-2.06033583833735</v>
      </c>
    </row>
    <row r="870" spans="1:9" x14ac:dyDescent="0.2">
      <c r="A870" s="2">
        <v>120</v>
      </c>
      <c r="B870" s="2" t="s">
        <v>155</v>
      </c>
      <c r="C870" s="2" t="s">
        <v>433</v>
      </c>
      <c r="D870" s="2">
        <v>38347</v>
      </c>
      <c r="E870" s="2">
        <v>9.6016325304221606E-2</v>
      </c>
      <c r="F870" s="2">
        <v>39540</v>
      </c>
      <c r="G870" s="2">
        <v>9.9612533947367105E-2</v>
      </c>
      <c r="H870" s="2">
        <v>-1193</v>
      </c>
      <c r="I870" s="2">
        <v>-3.0171977744056702</v>
      </c>
    </row>
  </sheetData>
  <mergeCells count="1">
    <mergeCell ref="H1:I1"/>
  </mergeCells>
  <hyperlinks>
    <hyperlink ref="H1:I1" location="Index!A1" display="Regresar al Índice" xr:uid="{389F3958-D706-4238-9A57-3444DD1A40D0}"/>
  </hyperlink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32F56-EF67-42AF-A080-20B2D3DE8393}">
  <sheetPr codeName="Hoja21"/>
  <dimension ref="A1:J62"/>
  <sheetViews>
    <sheetView zoomScale="85" zoomScaleNormal="85" workbookViewId="0">
      <selection activeCell="A9" sqref="A9"/>
    </sheetView>
  </sheetViews>
  <sheetFormatPr baseColWidth="10" defaultRowHeight="12.75" x14ac:dyDescent="0.2"/>
  <cols>
    <col min="1" max="1" width="11.42578125" style="328"/>
    <col min="2" max="2" width="59.140625" style="328" customWidth="1"/>
    <col min="3" max="6" width="11.42578125" style="328"/>
    <col min="7" max="7" width="106.42578125" style="328" bestFit="1" customWidth="1"/>
    <col min="8" max="16384" width="11.42578125" style="328"/>
  </cols>
  <sheetData>
    <row r="1" spans="1:9" ht="15" x14ac:dyDescent="0.25">
      <c r="A1" s="3" t="s">
        <v>1304</v>
      </c>
      <c r="H1" s="568" t="s">
        <v>39</v>
      </c>
      <c r="I1" s="568"/>
    </row>
    <row r="2" spans="1:9" x14ac:dyDescent="0.2">
      <c r="A2" s="130" t="s">
        <v>987</v>
      </c>
    </row>
    <row r="6" spans="1:9" x14ac:dyDescent="0.2">
      <c r="B6" s="138" t="s">
        <v>401</v>
      </c>
      <c r="C6" s="138" t="s">
        <v>988</v>
      </c>
      <c r="D6" s="138" t="s">
        <v>318</v>
      </c>
    </row>
    <row r="7" spans="1:9" ht="38.25" x14ac:dyDescent="0.2">
      <c r="A7" s="3"/>
      <c r="B7" s="139" t="s">
        <v>989</v>
      </c>
      <c r="C7" s="140">
        <v>3091.7089999999998</v>
      </c>
      <c r="D7" s="141">
        <v>0.54701150035385704</v>
      </c>
    </row>
    <row r="8" spans="1:9" x14ac:dyDescent="0.2">
      <c r="A8" s="3"/>
      <c r="B8" s="139" t="s">
        <v>991</v>
      </c>
      <c r="C8" s="142">
        <v>572.322</v>
      </c>
      <c r="D8" s="143">
        <v>0.10126008492569002</v>
      </c>
    </row>
    <row r="9" spans="1:9" x14ac:dyDescent="0.2">
      <c r="A9" s="3"/>
      <c r="B9" s="139" t="s">
        <v>993</v>
      </c>
      <c r="C9" s="140">
        <v>535.64599999999996</v>
      </c>
      <c r="D9" s="141">
        <v>9.4771054493984416E-2</v>
      </c>
    </row>
    <row r="10" spans="1:9" x14ac:dyDescent="0.2">
      <c r="A10" s="3"/>
      <c r="B10" s="139" t="s">
        <v>995</v>
      </c>
      <c r="C10" s="142">
        <v>492.73099999999999</v>
      </c>
      <c r="D10" s="143">
        <v>8.7178167020523709E-2</v>
      </c>
    </row>
    <row r="11" spans="1:9" x14ac:dyDescent="0.2">
      <c r="A11" s="3"/>
      <c r="B11" s="139" t="s">
        <v>342</v>
      </c>
      <c r="C11" s="140">
        <v>234.63900000000001</v>
      </c>
      <c r="D11" s="141">
        <v>4.1514331210191081E-2</v>
      </c>
    </row>
    <row r="12" spans="1:9" x14ac:dyDescent="0.2">
      <c r="A12" s="3"/>
      <c r="B12" s="139" t="s">
        <v>997</v>
      </c>
      <c r="C12" s="142">
        <v>197.196</v>
      </c>
      <c r="D12" s="143">
        <v>3.4889596602972396E-2</v>
      </c>
    </row>
    <row r="13" spans="1:9" x14ac:dyDescent="0.2">
      <c r="A13" s="3"/>
      <c r="B13" s="139" t="s">
        <v>998</v>
      </c>
      <c r="C13" s="140">
        <v>196.101</v>
      </c>
      <c r="D13" s="141">
        <v>3.4695859872611465E-2</v>
      </c>
    </row>
    <row r="14" spans="1:9" x14ac:dyDescent="0.2">
      <c r="A14" s="3"/>
      <c r="B14" s="139" t="s">
        <v>999</v>
      </c>
      <c r="C14" s="142">
        <v>87.789000000000001</v>
      </c>
      <c r="D14" s="143">
        <v>1.5532377919320595E-2</v>
      </c>
    </row>
    <row r="15" spans="1:9" ht="25.5" x14ac:dyDescent="0.2">
      <c r="A15" s="3"/>
      <c r="B15" s="139" t="s">
        <v>1000</v>
      </c>
      <c r="C15" s="140">
        <v>60.122999999999998</v>
      </c>
      <c r="D15" s="141">
        <v>1.0637473460721868E-2</v>
      </c>
    </row>
    <row r="16" spans="1:9" x14ac:dyDescent="0.2">
      <c r="A16" s="3"/>
      <c r="B16" s="139" t="s">
        <v>1001</v>
      </c>
      <c r="C16" s="142">
        <v>52.103999999999999</v>
      </c>
      <c r="D16" s="143">
        <v>9.2186836518046711E-3</v>
      </c>
    </row>
    <row r="17" spans="1:4" x14ac:dyDescent="0.2">
      <c r="A17" s="3"/>
      <c r="B17" s="139" t="s">
        <v>1002</v>
      </c>
      <c r="C17" s="140">
        <v>47.127000000000002</v>
      </c>
      <c r="D17" s="141">
        <v>8.3381104033970286E-3</v>
      </c>
    </row>
    <row r="18" spans="1:4" x14ac:dyDescent="0.2">
      <c r="A18" s="3"/>
      <c r="B18" s="139" t="s">
        <v>1003</v>
      </c>
      <c r="C18" s="142">
        <v>24.827000000000002</v>
      </c>
      <c r="D18" s="143">
        <v>4.3926043878273185E-3</v>
      </c>
    </row>
    <row r="19" spans="1:4" x14ac:dyDescent="0.2">
      <c r="A19" s="3"/>
      <c r="B19" s="139" t="s">
        <v>1004</v>
      </c>
      <c r="C19" s="140">
        <v>12.813000000000001</v>
      </c>
      <c r="D19" s="141">
        <v>2.2669851380042465E-3</v>
      </c>
    </row>
    <row r="20" spans="1:4" x14ac:dyDescent="0.2">
      <c r="A20" s="3"/>
      <c r="B20" s="139" t="s">
        <v>1005</v>
      </c>
      <c r="C20" s="142">
        <v>10.901999999999999</v>
      </c>
      <c r="D20" s="143">
        <v>1.9288747346072185E-3</v>
      </c>
    </row>
    <row r="21" spans="1:4" x14ac:dyDescent="0.2">
      <c r="A21" s="3"/>
      <c r="B21" s="139" t="s">
        <v>1006</v>
      </c>
      <c r="C21" s="140">
        <v>9.85</v>
      </c>
      <c r="D21" s="141">
        <v>1.7427459306440197E-3</v>
      </c>
    </row>
    <row r="22" spans="1:4" x14ac:dyDescent="0.2">
      <c r="A22" s="3"/>
      <c r="B22" s="139" t="s">
        <v>1007</v>
      </c>
      <c r="C22" s="142">
        <v>6.6429999999999998</v>
      </c>
      <c r="D22" s="143">
        <v>1.1753361641896674E-3</v>
      </c>
    </row>
    <row r="23" spans="1:4" x14ac:dyDescent="0.2">
      <c r="A23" s="3"/>
      <c r="B23" s="139" t="s">
        <v>1008</v>
      </c>
      <c r="C23" s="140">
        <v>5.4359999999999999</v>
      </c>
      <c r="D23" s="141">
        <v>9.617834394904459E-4</v>
      </c>
    </row>
    <row r="24" spans="1:4" x14ac:dyDescent="0.2">
      <c r="A24" s="3"/>
      <c r="B24" s="139" t="s">
        <v>1009</v>
      </c>
      <c r="C24" s="142">
        <v>4.8520000000000003</v>
      </c>
      <c r="D24" s="143">
        <v>8.5845718329794765E-4</v>
      </c>
    </row>
    <row r="25" spans="1:4" x14ac:dyDescent="0.2">
      <c r="A25" s="3"/>
      <c r="B25" s="139" t="s">
        <v>1010</v>
      </c>
      <c r="C25" s="140">
        <v>4.2709999999999999</v>
      </c>
      <c r="D25" s="141">
        <v>7.5566171266808213E-4</v>
      </c>
    </row>
    <row r="26" spans="1:4" x14ac:dyDescent="0.2">
      <c r="A26" s="3"/>
      <c r="B26" s="144" t="s">
        <v>1011</v>
      </c>
      <c r="C26" s="142">
        <v>3.1989999999999998</v>
      </c>
      <c r="D26" s="143">
        <v>5.6599433828733185E-4</v>
      </c>
    </row>
    <row r="27" spans="1:4" ht="25.5" x14ac:dyDescent="0.2">
      <c r="A27" s="3"/>
      <c r="B27" s="139" t="s">
        <v>1012</v>
      </c>
      <c r="C27" s="140">
        <v>1.821</v>
      </c>
      <c r="D27" s="141">
        <v>3.2218683651804669E-4</v>
      </c>
    </row>
    <row r="28" spans="1:4" x14ac:dyDescent="0.2">
      <c r="A28" s="3"/>
      <c r="B28" s="139" t="s">
        <v>1013</v>
      </c>
      <c r="C28" s="142">
        <v>0</v>
      </c>
      <c r="D28" s="143">
        <v>0</v>
      </c>
    </row>
    <row r="29" spans="1:4" x14ac:dyDescent="0.2">
      <c r="A29" s="3"/>
      <c r="B29" s="139" t="s">
        <v>990</v>
      </c>
      <c r="C29" s="140" t="s">
        <v>1275</v>
      </c>
      <c r="D29" s="141" t="s">
        <v>1275</v>
      </c>
    </row>
    <row r="30" spans="1:4" ht="25.5" x14ac:dyDescent="0.2">
      <c r="A30" s="3"/>
      <c r="B30" s="139" t="s">
        <v>992</v>
      </c>
      <c r="C30" s="142" t="s">
        <v>1275</v>
      </c>
      <c r="D30" s="143" t="s">
        <v>1275</v>
      </c>
    </row>
    <row r="31" spans="1:4" x14ac:dyDescent="0.2">
      <c r="A31" s="3"/>
      <c r="B31" s="139" t="s">
        <v>994</v>
      </c>
      <c r="C31" s="140" t="s">
        <v>1275</v>
      </c>
      <c r="D31" s="141" t="s">
        <v>1275</v>
      </c>
    </row>
    <row r="32" spans="1:4" x14ac:dyDescent="0.2">
      <c r="A32" s="3"/>
      <c r="B32" s="139" t="s">
        <v>996</v>
      </c>
      <c r="C32" s="142" t="s">
        <v>1275</v>
      </c>
      <c r="D32" s="143" t="s">
        <v>1275</v>
      </c>
    </row>
    <row r="33" spans="2:10" x14ac:dyDescent="0.2">
      <c r="B33" s="145" t="s">
        <v>54</v>
      </c>
      <c r="C33" s="359">
        <v>5652</v>
      </c>
      <c r="D33" s="360">
        <v>1</v>
      </c>
    </row>
    <row r="34" spans="2:10" x14ac:dyDescent="0.2">
      <c r="B34" s="3"/>
      <c r="C34" s="3"/>
      <c r="D34" s="3"/>
      <c r="E34" s="3"/>
      <c r="F34" s="3"/>
      <c r="G34" s="3"/>
      <c r="H34" s="3"/>
      <c r="I34" s="3"/>
      <c r="J34" s="3"/>
    </row>
    <row r="35" spans="2:10" x14ac:dyDescent="0.2">
      <c r="B35" s="3"/>
      <c r="C35" s="3"/>
      <c r="D35" s="3"/>
      <c r="E35" s="3"/>
      <c r="F35" s="3"/>
      <c r="G35" s="3"/>
      <c r="H35" s="3"/>
      <c r="I35" s="3"/>
      <c r="J35" s="3"/>
    </row>
    <row r="36" spans="2:10" x14ac:dyDescent="0.2">
      <c r="B36" s="3"/>
      <c r="C36" s="3"/>
      <c r="D36" s="3"/>
      <c r="E36" s="3"/>
      <c r="F36" s="3"/>
      <c r="G36" s="3"/>
      <c r="H36" s="3"/>
      <c r="I36" s="3"/>
      <c r="J36" s="3"/>
    </row>
    <row r="37" spans="2:10" x14ac:dyDescent="0.2">
      <c r="B37" s="3"/>
      <c r="C37" s="3"/>
      <c r="D37" s="3"/>
      <c r="E37" s="3"/>
      <c r="F37" s="3"/>
      <c r="G37" s="3"/>
      <c r="H37" s="3"/>
      <c r="I37" s="3"/>
      <c r="J37" s="3"/>
    </row>
    <row r="38" spans="2:10" x14ac:dyDescent="0.2">
      <c r="B38" s="3"/>
      <c r="C38" s="3"/>
      <c r="D38" s="3"/>
      <c r="E38" s="3"/>
      <c r="F38" s="3"/>
      <c r="G38" s="3"/>
      <c r="H38" s="3"/>
      <c r="I38" s="3"/>
      <c r="J38" s="3"/>
    </row>
    <row r="39" spans="2:10" x14ac:dyDescent="0.2">
      <c r="B39" s="3"/>
      <c r="C39" s="3"/>
      <c r="D39" s="3"/>
      <c r="E39" s="3"/>
      <c r="F39" s="3"/>
      <c r="G39" s="3"/>
      <c r="H39" s="3"/>
      <c r="I39" s="3"/>
      <c r="J39" s="3"/>
    </row>
    <row r="40" spans="2:10" x14ac:dyDescent="0.2">
      <c r="B40" s="3"/>
      <c r="C40" s="3"/>
      <c r="D40" s="3"/>
      <c r="E40" s="3"/>
      <c r="F40" s="3"/>
      <c r="G40" s="3"/>
      <c r="H40" s="3"/>
      <c r="I40" s="3"/>
      <c r="J40" s="3"/>
    </row>
    <row r="41" spans="2:10" x14ac:dyDescent="0.2">
      <c r="B41" s="3"/>
      <c r="C41" s="3"/>
      <c r="D41" s="3"/>
      <c r="E41" s="3"/>
      <c r="F41" s="3"/>
      <c r="G41" s="3"/>
      <c r="H41" s="3"/>
      <c r="I41" s="3"/>
      <c r="J41" s="3"/>
    </row>
    <row r="42" spans="2:10" x14ac:dyDescent="0.2">
      <c r="B42" s="3"/>
      <c r="C42" s="3"/>
      <c r="D42" s="3"/>
      <c r="E42" s="3"/>
      <c r="F42" s="3"/>
      <c r="G42" s="3"/>
      <c r="H42" s="3"/>
      <c r="I42" s="3"/>
      <c r="J42" s="3"/>
    </row>
    <row r="43" spans="2:10" x14ac:dyDescent="0.2">
      <c r="B43" s="3"/>
      <c r="C43" s="3"/>
      <c r="D43" s="3"/>
      <c r="E43" s="3"/>
      <c r="F43" s="3"/>
      <c r="G43" s="3"/>
      <c r="H43" s="3"/>
      <c r="I43" s="3"/>
      <c r="J43" s="3"/>
    </row>
    <row r="44" spans="2:10" x14ac:dyDescent="0.2">
      <c r="B44" s="3"/>
      <c r="C44" s="3"/>
      <c r="D44" s="3"/>
      <c r="E44" s="3"/>
      <c r="F44" s="3"/>
      <c r="G44" s="3"/>
      <c r="H44" s="3"/>
      <c r="I44" s="3"/>
      <c r="J44" s="3"/>
    </row>
    <row r="45" spans="2:10" x14ac:dyDescent="0.2">
      <c r="B45" s="3"/>
      <c r="C45" s="3"/>
      <c r="D45" s="3"/>
      <c r="E45" s="3"/>
      <c r="F45" s="3"/>
      <c r="G45" s="3"/>
      <c r="H45" s="3"/>
      <c r="I45" s="3"/>
      <c r="J45" s="3"/>
    </row>
    <row r="46" spans="2:10" x14ac:dyDescent="0.2">
      <c r="B46" s="3"/>
      <c r="C46" s="3"/>
      <c r="D46" s="3"/>
      <c r="E46" s="3"/>
      <c r="F46" s="3"/>
      <c r="G46" s="3"/>
      <c r="H46" s="3"/>
      <c r="I46" s="3"/>
      <c r="J46" s="3"/>
    </row>
    <row r="47" spans="2:10" x14ac:dyDescent="0.2">
      <c r="B47" s="3"/>
      <c r="C47" s="3"/>
      <c r="D47" s="3"/>
      <c r="E47" s="3"/>
      <c r="F47" s="3"/>
      <c r="G47" s="3"/>
      <c r="H47" s="3"/>
      <c r="I47" s="3"/>
      <c r="J47" s="3"/>
    </row>
    <row r="48" spans="2:10" x14ac:dyDescent="0.2">
      <c r="B48" s="3"/>
      <c r="C48" s="3"/>
      <c r="D48" s="3"/>
      <c r="E48" s="3"/>
      <c r="F48" s="3"/>
      <c r="G48" s="3"/>
      <c r="H48" s="3"/>
      <c r="I48" s="3"/>
      <c r="J48" s="3"/>
    </row>
    <row r="49" spans="2:10" x14ac:dyDescent="0.2">
      <c r="B49" s="3"/>
      <c r="C49" s="3"/>
      <c r="D49" s="3"/>
      <c r="E49" s="3"/>
      <c r="F49" s="3"/>
      <c r="G49" s="3"/>
      <c r="H49" s="3"/>
      <c r="I49" s="3"/>
      <c r="J49" s="3"/>
    </row>
    <row r="50" spans="2:10" x14ac:dyDescent="0.2">
      <c r="B50" s="3"/>
      <c r="C50" s="3"/>
      <c r="D50" s="3"/>
      <c r="E50" s="3"/>
      <c r="F50" s="3"/>
      <c r="G50" s="3"/>
      <c r="H50" s="3"/>
      <c r="I50" s="3"/>
      <c r="J50" s="3"/>
    </row>
    <row r="51" spans="2:10" x14ac:dyDescent="0.2">
      <c r="B51" s="3"/>
      <c r="C51" s="3"/>
      <c r="D51" s="3"/>
      <c r="E51" s="3"/>
      <c r="F51" s="3"/>
      <c r="G51" s="3"/>
      <c r="H51" s="3"/>
      <c r="I51" s="3"/>
      <c r="J51" s="3"/>
    </row>
    <row r="52" spans="2:10" x14ac:dyDescent="0.2">
      <c r="B52" s="3"/>
      <c r="C52" s="3"/>
      <c r="D52" s="3"/>
      <c r="E52" s="3"/>
      <c r="F52" s="3"/>
      <c r="G52" s="3"/>
      <c r="H52" s="3"/>
      <c r="I52" s="3"/>
      <c r="J52" s="3"/>
    </row>
    <row r="53" spans="2:10" x14ac:dyDescent="0.2">
      <c r="B53" s="3"/>
      <c r="C53" s="3"/>
      <c r="D53" s="3"/>
      <c r="E53" s="3"/>
      <c r="F53" s="3"/>
      <c r="G53" s="3"/>
      <c r="H53" s="3"/>
      <c r="I53" s="3"/>
      <c r="J53" s="3"/>
    </row>
    <row r="54" spans="2:10" x14ac:dyDescent="0.2">
      <c r="B54" s="3"/>
      <c r="C54" s="3"/>
      <c r="D54" s="3"/>
      <c r="E54" s="3"/>
      <c r="F54" s="3"/>
      <c r="G54" s="3"/>
      <c r="H54" s="3"/>
      <c r="I54" s="3"/>
      <c r="J54" s="3"/>
    </row>
    <row r="55" spans="2:10" x14ac:dyDescent="0.2">
      <c r="B55" s="3"/>
      <c r="C55" s="3"/>
      <c r="D55" s="3"/>
      <c r="E55" s="3"/>
      <c r="F55" s="3"/>
      <c r="G55" s="3"/>
      <c r="H55" s="3"/>
      <c r="I55" s="3"/>
      <c r="J55" s="3"/>
    </row>
    <row r="56" spans="2:10" x14ac:dyDescent="0.2">
      <c r="B56" s="3"/>
      <c r="C56" s="3"/>
      <c r="D56" s="3"/>
      <c r="E56" s="3"/>
      <c r="F56" s="3"/>
      <c r="G56" s="3"/>
      <c r="H56" s="3"/>
      <c r="I56" s="3"/>
      <c r="J56" s="3"/>
    </row>
    <row r="57" spans="2:10" x14ac:dyDescent="0.2">
      <c r="B57" s="3"/>
      <c r="C57" s="3"/>
      <c r="D57" s="3"/>
      <c r="E57" s="3"/>
      <c r="F57" s="3"/>
      <c r="G57" s="3"/>
      <c r="H57" s="3"/>
      <c r="I57" s="3"/>
      <c r="J57" s="3"/>
    </row>
    <row r="58" spans="2:10" x14ac:dyDescent="0.2">
      <c r="B58" s="3"/>
      <c r="C58" s="3"/>
      <c r="D58" s="3"/>
      <c r="E58" s="3"/>
      <c r="F58" s="3"/>
      <c r="G58" s="3"/>
      <c r="H58" s="3"/>
      <c r="I58" s="3"/>
      <c r="J58" s="3"/>
    </row>
    <row r="59" spans="2:10" x14ac:dyDescent="0.2">
      <c r="B59" s="3"/>
      <c r="C59" s="3"/>
      <c r="D59" s="3"/>
      <c r="E59" s="3"/>
      <c r="F59" s="3"/>
      <c r="G59" s="3"/>
      <c r="H59" s="3"/>
      <c r="I59" s="3"/>
      <c r="J59" s="3"/>
    </row>
    <row r="60" spans="2:10" x14ac:dyDescent="0.2">
      <c r="B60" s="3"/>
      <c r="C60" s="3"/>
      <c r="D60" s="3"/>
      <c r="E60" s="3"/>
      <c r="F60" s="3"/>
      <c r="G60" s="3"/>
      <c r="H60" s="3"/>
      <c r="I60" s="3"/>
      <c r="J60" s="3"/>
    </row>
    <row r="61" spans="2:10" x14ac:dyDescent="0.2">
      <c r="B61" s="3"/>
      <c r="C61" s="3"/>
      <c r="D61" s="3"/>
      <c r="E61" s="3"/>
      <c r="F61" s="3"/>
      <c r="G61" s="3"/>
      <c r="H61" s="3"/>
      <c r="I61" s="3"/>
      <c r="J61" s="3"/>
    </row>
    <row r="62" spans="2:10" x14ac:dyDescent="0.2">
      <c r="B62" s="3"/>
      <c r="C62" s="3"/>
      <c r="D62" s="3"/>
      <c r="E62" s="3"/>
      <c r="F62" s="3"/>
      <c r="G62" s="3"/>
      <c r="H62" s="3"/>
      <c r="I62" s="3"/>
      <c r="J62" s="3"/>
    </row>
  </sheetData>
  <mergeCells count="1">
    <mergeCell ref="H1:I1"/>
  </mergeCells>
  <hyperlinks>
    <hyperlink ref="H1:I1" location="Index!A1" display="Regresar al Índice" xr:uid="{0A589C52-3E6A-4BBF-AE30-0A5292623569}"/>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56810-F722-414D-91A5-3CA15A6EE713}">
  <sheetPr codeName="Hoja22"/>
  <dimension ref="A1:M61"/>
  <sheetViews>
    <sheetView zoomScale="85" zoomScaleNormal="85" workbookViewId="0">
      <selection activeCell="A9" sqref="A9"/>
    </sheetView>
  </sheetViews>
  <sheetFormatPr baseColWidth="10" defaultRowHeight="12.75" x14ac:dyDescent="0.2"/>
  <cols>
    <col min="1" max="1" width="11.42578125" style="328"/>
    <col min="2" max="2" width="75.5703125" style="328" customWidth="1"/>
    <col min="3" max="16384" width="11.42578125" style="328"/>
  </cols>
  <sheetData>
    <row r="1" spans="1:9" ht="15" x14ac:dyDescent="0.25">
      <c r="A1" s="3" t="s">
        <v>1306</v>
      </c>
      <c r="H1" s="568" t="s">
        <v>39</v>
      </c>
      <c r="I1" s="568"/>
    </row>
    <row r="2" spans="1:9" x14ac:dyDescent="0.2">
      <c r="A2" s="130" t="s">
        <v>987</v>
      </c>
    </row>
    <row r="6" spans="1:9" x14ac:dyDescent="0.2">
      <c r="B6" s="146" t="s">
        <v>401</v>
      </c>
      <c r="C6" s="146" t="s">
        <v>988</v>
      </c>
      <c r="D6" s="146"/>
    </row>
    <row r="7" spans="1:9" ht="25.5" x14ac:dyDescent="0.2">
      <c r="B7" s="139" t="s">
        <v>989</v>
      </c>
      <c r="C7" s="147">
        <v>10781.902</v>
      </c>
      <c r="D7" s="148">
        <v>0.53980753798863734</v>
      </c>
    </row>
    <row r="8" spans="1:9" x14ac:dyDescent="0.2">
      <c r="B8" s="139" t="s">
        <v>995</v>
      </c>
      <c r="C8" s="147">
        <v>2022.097</v>
      </c>
      <c r="D8" s="152">
        <v>0.10123846452548071</v>
      </c>
    </row>
    <row r="9" spans="1:9" x14ac:dyDescent="0.2">
      <c r="B9" s="139" t="s">
        <v>991</v>
      </c>
      <c r="C9" s="147">
        <v>2011.4259999999999</v>
      </c>
      <c r="D9" s="148">
        <v>0.10070420941558668</v>
      </c>
    </row>
    <row r="10" spans="1:9" x14ac:dyDescent="0.2">
      <c r="B10" s="139" t="s">
        <v>993</v>
      </c>
      <c r="C10" s="147">
        <v>1708.91</v>
      </c>
      <c r="D10" s="152">
        <v>8.5558420002719585E-2</v>
      </c>
    </row>
    <row r="11" spans="1:9" x14ac:dyDescent="0.2">
      <c r="B11" s="139" t="s">
        <v>998</v>
      </c>
      <c r="C11" s="147">
        <v>808.75800000000004</v>
      </c>
      <c r="D11" s="148">
        <v>4.0491340471153825E-2</v>
      </c>
    </row>
    <row r="12" spans="1:9" x14ac:dyDescent="0.2">
      <c r="B12" s="139" t="s">
        <v>997</v>
      </c>
      <c r="C12" s="147">
        <v>733.39200000000005</v>
      </c>
      <c r="D12" s="152">
        <v>3.6718060496242939E-2</v>
      </c>
    </row>
    <row r="13" spans="1:9" x14ac:dyDescent="0.2">
      <c r="B13" s="139" t="s">
        <v>342</v>
      </c>
      <c r="C13" s="147">
        <v>674.29600000000005</v>
      </c>
      <c r="D13" s="148">
        <v>3.3759355597517603E-2</v>
      </c>
    </row>
    <row r="14" spans="1:9" x14ac:dyDescent="0.2">
      <c r="B14" s="139" t="s">
        <v>999</v>
      </c>
      <c r="C14" s="147">
        <v>321.69600000000003</v>
      </c>
      <c r="D14" s="152">
        <v>1.6106056773729966E-2</v>
      </c>
    </row>
    <row r="15" spans="1:9" x14ac:dyDescent="0.2">
      <c r="B15" s="139" t="s">
        <v>1001</v>
      </c>
      <c r="C15" s="147">
        <v>191.96700000000001</v>
      </c>
      <c r="D15" s="148">
        <v>9.6110346435225209E-3</v>
      </c>
    </row>
    <row r="16" spans="1:9" ht="25.5" x14ac:dyDescent="0.2">
      <c r="B16" s="139" t="s">
        <v>1000</v>
      </c>
      <c r="C16" s="147">
        <v>186.85900000000001</v>
      </c>
      <c r="D16" s="152">
        <v>9.3552971211404799E-3</v>
      </c>
    </row>
    <row r="17" spans="2:4" x14ac:dyDescent="0.2">
      <c r="B17" s="139" t="s">
        <v>1002</v>
      </c>
      <c r="C17" s="147">
        <v>169.76</v>
      </c>
      <c r="D17" s="148">
        <v>8.4992172669489177E-3</v>
      </c>
    </row>
    <row r="18" spans="2:4" x14ac:dyDescent="0.2">
      <c r="B18" s="139" t="s">
        <v>1003</v>
      </c>
      <c r="C18" s="147">
        <v>83.796000000000006</v>
      </c>
      <c r="D18" s="152">
        <v>4.1953370057802282E-3</v>
      </c>
    </row>
    <row r="19" spans="2:4" x14ac:dyDescent="0.2">
      <c r="B19" s="139" t="s">
        <v>1005</v>
      </c>
      <c r="C19" s="147">
        <v>77.311000000000007</v>
      </c>
      <c r="D19" s="148">
        <v>3.8706584950818088E-3</v>
      </c>
    </row>
    <row r="20" spans="2:4" x14ac:dyDescent="0.2">
      <c r="B20" s="139" t="s">
        <v>1004</v>
      </c>
      <c r="C20" s="147">
        <v>47.08</v>
      </c>
      <c r="D20" s="152">
        <v>2.3571109149855976E-3</v>
      </c>
    </row>
    <row r="21" spans="2:4" ht="25.5" x14ac:dyDescent="0.2">
      <c r="B21" s="139" t="s">
        <v>1012</v>
      </c>
      <c r="C21" s="147">
        <v>30.094000000000001</v>
      </c>
      <c r="D21" s="148">
        <v>1.506688527518619E-3</v>
      </c>
    </row>
    <row r="22" spans="2:4" x14ac:dyDescent="0.2">
      <c r="B22" s="139" t="s">
        <v>1008</v>
      </c>
      <c r="C22" s="147">
        <v>27.704000000000001</v>
      </c>
      <c r="D22" s="152">
        <v>1.3870306029898259E-3</v>
      </c>
    </row>
    <row r="23" spans="2:4" x14ac:dyDescent="0.2">
      <c r="B23" s="139" t="s">
        <v>1006</v>
      </c>
      <c r="C23" s="147">
        <v>23.077000000000002</v>
      </c>
      <c r="D23" s="148">
        <v>1.1553748637451707E-3</v>
      </c>
    </row>
    <row r="24" spans="2:4" x14ac:dyDescent="0.2">
      <c r="B24" s="139" t="s">
        <v>1007</v>
      </c>
      <c r="C24" s="147">
        <v>20.771999999999998</v>
      </c>
      <c r="D24" s="152">
        <v>1.0399725557791171E-3</v>
      </c>
    </row>
    <row r="25" spans="2:4" x14ac:dyDescent="0.2">
      <c r="B25" s="139" t="s">
        <v>1011</v>
      </c>
      <c r="C25" s="147">
        <v>20.053000000000001</v>
      </c>
      <c r="D25" s="148">
        <v>1.0039750462660618E-3</v>
      </c>
    </row>
    <row r="26" spans="2:4" x14ac:dyDescent="0.2">
      <c r="B26" s="139" t="s">
        <v>1010</v>
      </c>
      <c r="C26" s="147">
        <v>15.97</v>
      </c>
      <c r="D26" s="152">
        <v>7.9955525302293959E-4</v>
      </c>
    </row>
    <row r="27" spans="2:4" x14ac:dyDescent="0.2">
      <c r="B27" s="144" t="s">
        <v>1009</v>
      </c>
      <c r="C27" s="147">
        <v>14.802</v>
      </c>
      <c r="D27" s="148">
        <v>7.4107807484317793E-4</v>
      </c>
    </row>
    <row r="28" spans="2:4" x14ac:dyDescent="0.2">
      <c r="B28" s="139" t="s">
        <v>994</v>
      </c>
      <c r="C28" s="147">
        <v>0.94099999999999995</v>
      </c>
      <c r="D28" s="154">
        <v>9.4224357306882389E-5</v>
      </c>
    </row>
    <row r="29" spans="2:4" x14ac:dyDescent="0.2">
      <c r="B29" s="139" t="s">
        <v>992</v>
      </c>
      <c r="C29" s="147">
        <v>0.74199999999999999</v>
      </c>
      <c r="D29" s="154"/>
    </row>
    <row r="30" spans="2:4" x14ac:dyDescent="0.2">
      <c r="B30" s="139" t="s">
        <v>990</v>
      </c>
      <c r="C30" s="147">
        <v>0.19900000000000001</v>
      </c>
      <c r="D30" s="154"/>
    </row>
    <row r="31" spans="2:4" x14ac:dyDescent="0.2">
      <c r="B31" s="139" t="s">
        <v>1013</v>
      </c>
      <c r="C31" s="147">
        <v>0</v>
      </c>
      <c r="D31" s="154"/>
    </row>
    <row r="32" spans="2:4" x14ac:dyDescent="0.2">
      <c r="B32" s="139" t="s">
        <v>996</v>
      </c>
      <c r="C32" s="147">
        <v>0</v>
      </c>
      <c r="D32" s="154"/>
    </row>
    <row r="33" spans="2:13" x14ac:dyDescent="0.2">
      <c r="B33" s="145" t="s">
        <v>54</v>
      </c>
      <c r="C33" s="357">
        <v>19973.604000000003</v>
      </c>
      <c r="D33" s="358">
        <v>1</v>
      </c>
    </row>
    <row r="34" spans="2:13" x14ac:dyDescent="0.2">
      <c r="B34" s="3"/>
      <c r="C34" s="3"/>
      <c r="D34" s="3"/>
      <c r="E34" s="3"/>
      <c r="F34" s="3"/>
      <c r="G34" s="3"/>
      <c r="H34" s="3"/>
      <c r="I34" s="3"/>
      <c r="J34" s="3"/>
      <c r="K34" s="3"/>
      <c r="L34" s="3"/>
      <c r="M34" s="3"/>
    </row>
    <row r="35" spans="2:13" x14ac:dyDescent="0.2">
      <c r="B35" s="3"/>
      <c r="C35" s="3"/>
      <c r="D35" s="3"/>
      <c r="E35" s="3"/>
      <c r="F35" s="3"/>
      <c r="G35" s="3"/>
      <c r="H35" s="3"/>
      <c r="I35" s="3"/>
      <c r="J35" s="3"/>
      <c r="K35" s="3"/>
      <c r="L35" s="3"/>
      <c r="M35" s="3"/>
    </row>
    <row r="36" spans="2:13" x14ac:dyDescent="0.2">
      <c r="B36" s="3"/>
      <c r="C36" s="3"/>
      <c r="D36" s="3"/>
      <c r="E36" s="3"/>
      <c r="F36" s="3"/>
      <c r="G36" s="3"/>
      <c r="H36" s="3"/>
      <c r="I36" s="3"/>
      <c r="J36" s="3"/>
      <c r="K36" s="3"/>
      <c r="L36" s="3"/>
      <c r="M36" s="3"/>
    </row>
    <row r="37" spans="2:13" x14ac:dyDescent="0.2">
      <c r="B37" s="3"/>
      <c r="C37" s="3"/>
      <c r="D37" s="3"/>
      <c r="E37" s="3"/>
      <c r="F37" s="3"/>
      <c r="G37" s="3"/>
      <c r="H37" s="3"/>
      <c r="I37" s="3"/>
      <c r="J37" s="3"/>
      <c r="K37" s="3"/>
      <c r="L37" s="3"/>
      <c r="M37" s="3"/>
    </row>
    <row r="38" spans="2:13" x14ac:dyDescent="0.2">
      <c r="B38" s="3"/>
      <c r="C38" s="3"/>
      <c r="D38" s="3"/>
      <c r="E38" s="3"/>
      <c r="F38" s="3"/>
      <c r="G38" s="3"/>
      <c r="H38" s="3"/>
      <c r="I38" s="3"/>
      <c r="J38" s="3"/>
      <c r="K38" s="3"/>
      <c r="L38" s="3"/>
      <c r="M38" s="3"/>
    </row>
    <row r="39" spans="2:13" x14ac:dyDescent="0.2">
      <c r="B39" s="3"/>
      <c r="C39" s="3"/>
      <c r="D39" s="3"/>
      <c r="E39" s="3"/>
      <c r="F39" s="3"/>
      <c r="G39" s="3"/>
      <c r="H39" s="3"/>
      <c r="I39" s="3"/>
      <c r="J39" s="3"/>
      <c r="K39" s="3"/>
      <c r="L39" s="3"/>
      <c r="M39" s="3"/>
    </row>
    <row r="40" spans="2:13" x14ac:dyDescent="0.2">
      <c r="B40" s="3"/>
      <c r="C40" s="3"/>
      <c r="D40" s="3"/>
      <c r="E40" s="3"/>
      <c r="F40" s="3"/>
      <c r="G40" s="3"/>
      <c r="H40" s="3"/>
      <c r="I40" s="3"/>
      <c r="J40" s="3"/>
      <c r="K40" s="3"/>
      <c r="L40" s="3"/>
      <c r="M40" s="3"/>
    </row>
    <row r="41" spans="2:13" x14ac:dyDescent="0.2">
      <c r="B41" s="3"/>
      <c r="C41" s="3"/>
      <c r="D41" s="3"/>
      <c r="E41" s="3"/>
      <c r="F41" s="3"/>
      <c r="G41" s="3"/>
      <c r="H41" s="3"/>
      <c r="I41" s="3"/>
      <c r="J41" s="3"/>
      <c r="K41" s="3"/>
      <c r="L41" s="3"/>
      <c r="M41" s="3"/>
    </row>
    <row r="42" spans="2:13" x14ac:dyDescent="0.2">
      <c r="B42" s="3"/>
      <c r="C42" s="3"/>
      <c r="D42" s="3"/>
      <c r="E42" s="3"/>
      <c r="F42" s="3"/>
      <c r="G42" s="3"/>
      <c r="H42" s="3"/>
      <c r="I42" s="3"/>
      <c r="J42" s="3"/>
      <c r="K42" s="3"/>
      <c r="L42" s="3"/>
      <c r="M42" s="3"/>
    </row>
    <row r="43" spans="2:13" x14ac:dyDescent="0.2">
      <c r="B43" s="3"/>
      <c r="C43" s="3"/>
      <c r="D43" s="3"/>
      <c r="E43" s="3"/>
      <c r="F43" s="3"/>
      <c r="G43" s="3"/>
      <c r="H43" s="3"/>
      <c r="I43" s="3"/>
      <c r="J43" s="3"/>
      <c r="K43" s="3"/>
      <c r="L43" s="3"/>
      <c r="M43" s="3"/>
    </row>
    <row r="44" spans="2:13" x14ac:dyDescent="0.2">
      <c r="B44" s="3"/>
      <c r="C44" s="3"/>
      <c r="D44" s="3"/>
      <c r="E44" s="3"/>
      <c r="F44" s="3"/>
      <c r="G44" s="3"/>
      <c r="H44" s="3"/>
      <c r="I44" s="3"/>
      <c r="J44" s="3"/>
      <c r="K44" s="3"/>
      <c r="L44" s="3"/>
      <c r="M44" s="3"/>
    </row>
    <row r="45" spans="2:13" x14ac:dyDescent="0.2">
      <c r="B45" s="3"/>
      <c r="C45" s="3"/>
      <c r="D45" s="3"/>
      <c r="E45" s="3"/>
      <c r="F45" s="3"/>
      <c r="G45" s="3"/>
      <c r="H45" s="3"/>
      <c r="I45" s="3"/>
      <c r="J45" s="3"/>
      <c r="K45" s="3"/>
      <c r="L45" s="3"/>
      <c r="M45" s="3"/>
    </row>
    <row r="46" spans="2:13" x14ac:dyDescent="0.2">
      <c r="B46" s="3"/>
      <c r="C46" s="3"/>
      <c r="D46" s="3"/>
      <c r="E46" s="3"/>
      <c r="F46" s="3"/>
      <c r="G46" s="3"/>
      <c r="H46" s="3"/>
      <c r="I46" s="3"/>
      <c r="J46" s="3"/>
      <c r="K46" s="3"/>
      <c r="L46" s="3"/>
      <c r="M46" s="3"/>
    </row>
    <row r="47" spans="2:13" x14ac:dyDescent="0.2">
      <c r="B47" s="3"/>
      <c r="C47" s="3"/>
      <c r="D47" s="3"/>
      <c r="E47" s="3"/>
      <c r="F47" s="3"/>
      <c r="G47" s="3"/>
      <c r="H47" s="3"/>
      <c r="I47" s="3"/>
      <c r="J47" s="3"/>
      <c r="K47" s="3"/>
      <c r="L47" s="3"/>
      <c r="M47" s="3"/>
    </row>
    <row r="48" spans="2:13" x14ac:dyDescent="0.2">
      <c r="B48" s="3"/>
      <c r="C48" s="3"/>
      <c r="D48" s="3"/>
      <c r="E48" s="3"/>
      <c r="F48" s="3"/>
      <c r="G48" s="3"/>
      <c r="H48" s="3"/>
      <c r="I48" s="3"/>
      <c r="J48" s="3"/>
      <c r="K48" s="3"/>
      <c r="L48" s="3"/>
      <c r="M48" s="3"/>
    </row>
    <row r="49" spans="2:13" x14ac:dyDescent="0.2">
      <c r="B49" s="3"/>
      <c r="C49" s="3"/>
      <c r="D49" s="3"/>
      <c r="E49" s="3"/>
      <c r="F49" s="3"/>
      <c r="G49" s="3"/>
      <c r="H49" s="3"/>
      <c r="I49" s="3"/>
      <c r="J49" s="3"/>
      <c r="K49" s="3"/>
      <c r="L49" s="3"/>
      <c r="M49" s="3"/>
    </row>
    <row r="50" spans="2:13" x14ac:dyDescent="0.2">
      <c r="B50" s="3"/>
      <c r="C50" s="3"/>
      <c r="D50" s="3"/>
      <c r="E50" s="3"/>
      <c r="F50" s="3"/>
      <c r="G50" s="3"/>
      <c r="H50" s="3"/>
      <c r="I50" s="3"/>
      <c r="J50" s="3"/>
      <c r="K50" s="3"/>
      <c r="L50" s="3"/>
      <c r="M50" s="3"/>
    </row>
    <row r="51" spans="2:13" x14ac:dyDescent="0.2">
      <c r="B51" s="3"/>
      <c r="C51" s="3"/>
      <c r="D51" s="3"/>
      <c r="E51" s="3"/>
      <c r="F51" s="3"/>
      <c r="G51" s="3"/>
      <c r="H51" s="3"/>
      <c r="I51" s="3"/>
      <c r="J51" s="3"/>
      <c r="K51" s="3"/>
      <c r="L51" s="3"/>
      <c r="M51" s="3"/>
    </row>
    <row r="52" spans="2:13" x14ac:dyDescent="0.2">
      <c r="B52" s="3"/>
      <c r="C52" s="3"/>
      <c r="D52" s="3"/>
      <c r="E52" s="3"/>
      <c r="F52" s="3"/>
      <c r="G52" s="3"/>
      <c r="H52" s="3"/>
      <c r="I52" s="3"/>
      <c r="J52" s="3"/>
      <c r="K52" s="3"/>
      <c r="L52" s="3"/>
      <c r="M52" s="3"/>
    </row>
    <row r="53" spans="2:13" x14ac:dyDescent="0.2">
      <c r="B53" s="3"/>
      <c r="C53" s="3"/>
      <c r="D53" s="3"/>
      <c r="E53" s="3"/>
      <c r="F53" s="3"/>
      <c r="G53" s="3"/>
      <c r="H53" s="3"/>
      <c r="I53" s="3"/>
      <c r="J53" s="3"/>
      <c r="K53" s="3"/>
      <c r="L53" s="3"/>
      <c r="M53" s="3"/>
    </row>
    <row r="54" spans="2:13" x14ac:dyDescent="0.2">
      <c r="B54" s="3"/>
      <c r="C54" s="3"/>
      <c r="D54" s="3"/>
      <c r="E54" s="3"/>
      <c r="F54" s="3"/>
      <c r="G54" s="3"/>
      <c r="H54" s="3"/>
      <c r="I54" s="3"/>
      <c r="J54" s="3"/>
      <c r="K54" s="3"/>
      <c r="L54" s="3"/>
      <c r="M54" s="3"/>
    </row>
    <row r="55" spans="2:13" x14ac:dyDescent="0.2">
      <c r="B55" s="3"/>
      <c r="C55" s="3"/>
      <c r="D55" s="3"/>
      <c r="E55" s="3"/>
      <c r="F55" s="3"/>
      <c r="G55" s="3"/>
      <c r="H55" s="3"/>
      <c r="I55" s="3"/>
      <c r="J55" s="3"/>
      <c r="K55" s="3"/>
      <c r="L55" s="3"/>
      <c r="M55" s="3"/>
    </row>
    <row r="56" spans="2:13" x14ac:dyDescent="0.2">
      <c r="B56" s="3"/>
      <c r="C56" s="3"/>
      <c r="D56" s="3"/>
      <c r="E56" s="3"/>
      <c r="F56" s="3"/>
      <c r="G56" s="3"/>
      <c r="H56" s="3"/>
      <c r="I56" s="3"/>
      <c r="J56" s="3"/>
      <c r="K56" s="3"/>
      <c r="L56" s="3"/>
      <c r="M56" s="3"/>
    </row>
    <row r="57" spans="2:13" x14ac:dyDescent="0.2">
      <c r="B57" s="3"/>
      <c r="C57" s="3"/>
      <c r="D57" s="3"/>
      <c r="E57" s="3"/>
      <c r="F57" s="3"/>
      <c r="G57" s="3"/>
      <c r="H57" s="3"/>
      <c r="I57" s="3"/>
      <c r="J57" s="3"/>
      <c r="K57" s="3"/>
      <c r="L57" s="3"/>
      <c r="M57" s="3"/>
    </row>
    <row r="58" spans="2:13" x14ac:dyDescent="0.2">
      <c r="B58" s="3"/>
      <c r="C58" s="3"/>
      <c r="D58" s="3"/>
      <c r="E58" s="3"/>
      <c r="F58" s="3"/>
      <c r="G58" s="3"/>
      <c r="H58" s="3"/>
      <c r="I58" s="3"/>
      <c r="J58" s="3"/>
      <c r="K58" s="3"/>
      <c r="L58" s="3"/>
      <c r="M58" s="3"/>
    </row>
    <row r="59" spans="2:13" x14ac:dyDescent="0.2">
      <c r="B59" s="3"/>
      <c r="C59" s="3"/>
      <c r="D59" s="3"/>
      <c r="E59" s="3"/>
      <c r="F59" s="3"/>
      <c r="G59" s="3"/>
      <c r="H59" s="3"/>
      <c r="I59" s="3"/>
      <c r="J59" s="3"/>
      <c r="K59" s="3"/>
      <c r="L59" s="3"/>
      <c r="M59" s="3"/>
    </row>
    <row r="60" spans="2:13" x14ac:dyDescent="0.2">
      <c r="B60" s="3"/>
      <c r="C60" s="3"/>
      <c r="D60" s="3"/>
      <c r="E60" s="3"/>
      <c r="F60" s="3"/>
      <c r="G60" s="3"/>
      <c r="H60" s="3"/>
      <c r="I60" s="3"/>
      <c r="J60" s="3"/>
      <c r="K60" s="3"/>
      <c r="L60" s="3"/>
      <c r="M60" s="3"/>
    </row>
    <row r="61" spans="2:13" x14ac:dyDescent="0.2">
      <c r="B61" s="3"/>
      <c r="C61" s="3"/>
      <c r="D61" s="3"/>
      <c r="E61" s="3"/>
      <c r="F61" s="3"/>
      <c r="G61" s="3"/>
      <c r="H61" s="3"/>
      <c r="I61" s="3"/>
      <c r="J61" s="3"/>
      <c r="K61" s="3"/>
      <c r="L61" s="3"/>
      <c r="M61" s="3"/>
    </row>
  </sheetData>
  <mergeCells count="2">
    <mergeCell ref="H1:I1"/>
    <mergeCell ref="D28:D32"/>
  </mergeCells>
  <hyperlinks>
    <hyperlink ref="H1:I1" location="Index!A1" display="Regresar al Índice" xr:uid="{4941A363-40C8-4923-A4B6-6E04AE09BB5C}"/>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0"/>
  <dimension ref="A1:P14"/>
  <sheetViews>
    <sheetView zoomScaleNormal="100" workbookViewId="0">
      <selection activeCell="A9" sqref="A9"/>
    </sheetView>
  </sheetViews>
  <sheetFormatPr baseColWidth="10" defaultRowHeight="12.75" x14ac:dyDescent="0.2"/>
  <cols>
    <col min="1" max="1" width="34.42578125" style="3" customWidth="1"/>
    <col min="2" max="2" width="11.42578125" style="3"/>
    <col min="3" max="3" width="13" style="3" customWidth="1"/>
    <col min="4" max="6" width="11.42578125" style="3"/>
    <col min="7" max="7" width="12.5703125" style="3" customWidth="1"/>
    <col min="8" max="8" width="13.85546875" style="3" customWidth="1"/>
    <col min="9" max="9" width="14.28515625" style="3" customWidth="1"/>
    <col min="10" max="16384" width="11.42578125" style="3"/>
  </cols>
  <sheetData>
    <row r="1" spans="1:16" ht="15" x14ac:dyDescent="0.25">
      <c r="A1" s="3" t="s">
        <v>1308</v>
      </c>
      <c r="H1" s="570" t="s">
        <v>39</v>
      </c>
      <c r="I1" s="570"/>
    </row>
    <row r="2" spans="1:16" x14ac:dyDescent="0.2">
      <c r="A2" s="1" t="s">
        <v>592</v>
      </c>
    </row>
    <row r="3" spans="1:16" x14ac:dyDescent="0.2">
      <c r="A3" s="1"/>
    </row>
    <row r="4" spans="1:16" x14ac:dyDescent="0.2">
      <c r="A4" s="1"/>
    </row>
    <row r="5" spans="1:16" x14ac:dyDescent="0.2">
      <c r="A5" s="1"/>
    </row>
    <row r="7" spans="1:16" ht="32.25" customHeight="1" x14ac:dyDescent="0.2">
      <c r="A7" s="155" t="s">
        <v>36</v>
      </c>
      <c r="B7" s="156">
        <v>2020</v>
      </c>
      <c r="C7" s="156"/>
      <c r="D7" s="156"/>
      <c r="E7" s="156"/>
      <c r="F7" s="156"/>
      <c r="G7" s="156"/>
      <c r="H7" s="156"/>
      <c r="I7" s="156"/>
      <c r="J7" s="156"/>
      <c r="K7" s="157">
        <v>2021</v>
      </c>
      <c r="L7" s="157"/>
      <c r="M7" s="156" t="s">
        <v>1031</v>
      </c>
      <c r="N7" s="156"/>
      <c r="O7" s="156" t="s">
        <v>1032</v>
      </c>
      <c r="P7" s="156"/>
    </row>
    <row r="8" spans="1:16" ht="24" customHeight="1" x14ac:dyDescent="0.2">
      <c r="A8" s="155"/>
      <c r="B8" s="153" t="s">
        <v>41</v>
      </c>
      <c r="C8" s="153" t="s">
        <v>44</v>
      </c>
      <c r="D8" s="153" t="s">
        <v>45</v>
      </c>
      <c r="E8" s="153" t="s">
        <v>46</v>
      </c>
      <c r="F8" s="153" t="s">
        <v>47</v>
      </c>
      <c r="G8" s="153" t="s">
        <v>48</v>
      </c>
      <c r="H8" s="153" t="s">
        <v>49</v>
      </c>
      <c r="I8" s="153" t="s">
        <v>50</v>
      </c>
      <c r="J8" s="153" t="s">
        <v>51</v>
      </c>
      <c r="K8" s="153" t="s">
        <v>40</v>
      </c>
      <c r="L8" s="153" t="s">
        <v>41</v>
      </c>
      <c r="M8" s="153" t="s">
        <v>318</v>
      </c>
      <c r="N8" s="153" t="s">
        <v>591</v>
      </c>
      <c r="O8" s="153" t="s">
        <v>318</v>
      </c>
      <c r="P8" s="153" t="s">
        <v>591</v>
      </c>
    </row>
    <row r="9" spans="1:16" ht="25.5" x14ac:dyDescent="0.2">
      <c r="A9" s="131" t="s">
        <v>37</v>
      </c>
      <c r="B9" s="17">
        <v>41.838602329450907</v>
      </c>
      <c r="C9" s="17">
        <v>31.339434276206322</v>
      </c>
      <c r="D9" s="17">
        <v>35.235715067593461</v>
      </c>
      <c r="E9" s="17">
        <v>32.712146422628948</v>
      </c>
      <c r="F9" s="17">
        <v>33.68552412645591</v>
      </c>
      <c r="G9" s="17">
        <v>33.815609090054785</v>
      </c>
      <c r="H9" s="17">
        <v>32.251655629139073</v>
      </c>
      <c r="I9" s="17">
        <v>32.138103161397666</v>
      </c>
      <c r="J9" s="17">
        <v>32.371048252911812</v>
      </c>
      <c r="K9" s="17">
        <v>33.760399334442596</v>
      </c>
      <c r="L9" s="17">
        <v>34.134775374376041</v>
      </c>
      <c r="M9" s="135">
        <f>L9/K9-1</f>
        <v>1.1089206505667804E-2</v>
      </c>
      <c r="N9" s="17">
        <f>L9-K9</f>
        <v>0.37437603993344482</v>
      </c>
      <c r="O9" s="135">
        <f>L9/B9-1</f>
        <v>-0.18413203420163038</v>
      </c>
      <c r="P9" s="17">
        <f>L9-B9</f>
        <v>-7.7038269550748666</v>
      </c>
    </row>
    <row r="10" spans="1:16" ht="51" x14ac:dyDescent="0.2">
      <c r="A10" s="132" t="s">
        <v>641</v>
      </c>
      <c r="B10" s="19">
        <v>40.557404326123127</v>
      </c>
      <c r="C10" s="19">
        <v>27.662229617304494</v>
      </c>
      <c r="D10" s="19">
        <v>30.504966887417218</v>
      </c>
      <c r="E10" s="19">
        <v>28.868552412645592</v>
      </c>
      <c r="F10" s="19">
        <v>29.118136439267886</v>
      </c>
      <c r="G10" s="19">
        <v>30.897009966777407</v>
      </c>
      <c r="H10" s="19">
        <v>31.125827814569536</v>
      </c>
      <c r="I10" s="19">
        <v>30.199667221297837</v>
      </c>
      <c r="J10" s="19">
        <v>29.700499168053245</v>
      </c>
      <c r="K10" s="19">
        <v>31.447587354409318</v>
      </c>
      <c r="L10" s="19">
        <v>30.865224625623959</v>
      </c>
      <c r="M10" s="136">
        <f t="shared" ref="M10:M14" si="0">L10/K10-1</f>
        <v>-1.8518518518518601E-2</v>
      </c>
      <c r="N10" s="19">
        <f t="shared" ref="N10:N14" si="1">L10-K10</f>
        <v>-0.582362728785359</v>
      </c>
      <c r="O10" s="136">
        <f t="shared" ref="O10:O14" si="2">L10/B10-1</f>
        <v>-0.23897435897435892</v>
      </c>
      <c r="P10" s="19">
        <f t="shared" ref="P10:P14" si="3">L10-B10</f>
        <v>-9.6921797004991674</v>
      </c>
    </row>
    <row r="11" spans="1:16" ht="38.25" x14ac:dyDescent="0.2">
      <c r="A11" s="133" t="s">
        <v>642</v>
      </c>
      <c r="B11" s="20">
        <v>48.211314475873543</v>
      </c>
      <c r="C11" s="20">
        <v>46.880199667221298</v>
      </c>
      <c r="D11" s="20">
        <v>50.703642384105962</v>
      </c>
      <c r="E11" s="20">
        <v>49.667221297836939</v>
      </c>
      <c r="F11" s="20">
        <v>53.078202995008319</v>
      </c>
      <c r="G11" s="20">
        <v>50.166112956810629</v>
      </c>
      <c r="H11" s="20">
        <v>47.226821192052981</v>
      </c>
      <c r="I11" s="20">
        <v>46.339434276206326</v>
      </c>
      <c r="J11" s="20">
        <v>48.336106489184694</v>
      </c>
      <c r="K11" s="20">
        <v>49.084858569051583</v>
      </c>
      <c r="L11" s="20">
        <v>48.960066555740433</v>
      </c>
      <c r="M11" s="137">
        <f t="shared" si="0"/>
        <v>-2.5423728813559476E-3</v>
      </c>
      <c r="N11" s="20">
        <f t="shared" si="1"/>
        <v>-0.12479201331115064</v>
      </c>
      <c r="O11" s="137">
        <f t="shared" si="2"/>
        <v>1.5530629853321765E-2</v>
      </c>
      <c r="P11" s="20">
        <f t="shared" si="3"/>
        <v>0.74875207986688963</v>
      </c>
    </row>
    <row r="12" spans="1:16" ht="38.25" x14ac:dyDescent="0.2">
      <c r="A12" s="132" t="s">
        <v>643</v>
      </c>
      <c r="B12" s="19">
        <v>40.806988352745421</v>
      </c>
      <c r="C12" s="19">
        <v>25.74875207986689</v>
      </c>
      <c r="D12" s="19">
        <v>28.766556291390728</v>
      </c>
      <c r="E12" s="19">
        <v>24.292845257903494</v>
      </c>
      <c r="F12" s="19">
        <v>22.795341098169718</v>
      </c>
      <c r="G12" s="19">
        <v>25.498338870431894</v>
      </c>
      <c r="H12" s="19">
        <v>25.082781456953644</v>
      </c>
      <c r="I12" s="19">
        <v>25.623960066555739</v>
      </c>
      <c r="J12" s="19">
        <v>24.916805324459233</v>
      </c>
      <c r="K12" s="19">
        <v>27.495840266222963</v>
      </c>
      <c r="L12" s="19">
        <v>25.9567387687188</v>
      </c>
      <c r="M12" s="136">
        <f t="shared" si="0"/>
        <v>-5.5975794251134747E-2</v>
      </c>
      <c r="N12" s="19">
        <f t="shared" si="1"/>
        <v>-1.5391014975041628</v>
      </c>
      <c r="O12" s="136">
        <f t="shared" si="2"/>
        <v>-0.36391437308868502</v>
      </c>
      <c r="P12" s="19">
        <f t="shared" si="3"/>
        <v>-14.850249584026621</v>
      </c>
    </row>
    <row r="13" spans="1:16" ht="38.25" x14ac:dyDescent="0.2">
      <c r="A13" s="133" t="s">
        <v>644</v>
      </c>
      <c r="B13" s="20">
        <v>52.163061564059902</v>
      </c>
      <c r="C13" s="20">
        <v>47.004991680532449</v>
      </c>
      <c r="D13" s="20">
        <v>53.062913907284766</v>
      </c>
      <c r="E13" s="20">
        <v>49.500831946755405</v>
      </c>
      <c r="F13" s="20">
        <v>53.785357737104825</v>
      </c>
      <c r="G13" s="20">
        <v>52.533222591362126</v>
      </c>
      <c r="H13" s="20">
        <v>47.309602649006621</v>
      </c>
      <c r="I13" s="20">
        <v>47.712146422628955</v>
      </c>
      <c r="J13" s="20">
        <v>48.336106489184694</v>
      </c>
      <c r="K13" s="20">
        <v>49.0432612312812</v>
      </c>
      <c r="L13" s="20">
        <v>52.246256239600669</v>
      </c>
      <c r="M13" s="137">
        <f t="shared" si="0"/>
        <v>6.5309584393553832E-2</v>
      </c>
      <c r="N13" s="20">
        <f t="shared" si="1"/>
        <v>3.2029950083194692</v>
      </c>
      <c r="O13" s="137">
        <f t="shared" si="2"/>
        <v>1.5948963317384823E-3</v>
      </c>
      <c r="P13" s="20">
        <f t="shared" si="3"/>
        <v>8.3194675540767093E-2</v>
      </c>
    </row>
    <row r="14" spans="1:16" ht="76.5" x14ac:dyDescent="0.2">
      <c r="A14" s="132" t="s">
        <v>38</v>
      </c>
      <c r="B14" s="19">
        <v>27.45424292845258</v>
      </c>
      <c r="C14" s="19">
        <v>9.4009983361064897</v>
      </c>
      <c r="D14" s="19">
        <v>13.16225165562914</v>
      </c>
      <c r="E14" s="19">
        <v>11.231281198003328</v>
      </c>
      <c r="F14" s="19">
        <v>9.6505823627287857</v>
      </c>
      <c r="G14" s="19">
        <v>9.9833610648918469</v>
      </c>
      <c r="H14" s="19">
        <v>10.513245033112582</v>
      </c>
      <c r="I14" s="19">
        <v>10.8153078202995</v>
      </c>
      <c r="J14" s="19">
        <v>10.565723793677204</v>
      </c>
      <c r="K14" s="19">
        <v>11.73044925124792</v>
      </c>
      <c r="L14" s="19">
        <v>12.645590682196339</v>
      </c>
      <c r="M14" s="136">
        <f t="shared" si="0"/>
        <v>7.8014184397163122E-2</v>
      </c>
      <c r="N14" s="19">
        <f t="shared" si="1"/>
        <v>0.91514143094841849</v>
      </c>
      <c r="O14" s="136">
        <f t="shared" si="2"/>
        <v>-0.53939393939393943</v>
      </c>
      <c r="P14" s="19">
        <f t="shared" si="3"/>
        <v>-14.808652246256241</v>
      </c>
    </row>
  </sheetData>
  <mergeCells count="6">
    <mergeCell ref="O7:P7"/>
    <mergeCell ref="H1:I1"/>
    <mergeCell ref="A7:A8"/>
    <mergeCell ref="B7:J7"/>
    <mergeCell ref="K7:L7"/>
    <mergeCell ref="M7:N7"/>
  </mergeCells>
  <hyperlinks>
    <hyperlink ref="H1:I1" location="Index!A1" display="Regresar al Índice" xr:uid="{00000000-0004-0000-11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6A9C9-67BC-4A9A-A5FC-7B563F3C2140}">
  <sheetPr codeName="Hoja1"/>
  <dimension ref="A1:N35"/>
  <sheetViews>
    <sheetView workbookViewId="0">
      <selection activeCell="A9" sqref="A9"/>
    </sheetView>
  </sheetViews>
  <sheetFormatPr baseColWidth="10" defaultRowHeight="12.75" x14ac:dyDescent="0.2"/>
  <cols>
    <col min="1" max="1" width="24.42578125" style="170" bestFit="1" customWidth="1"/>
    <col min="2" max="4" width="11.42578125" style="170"/>
    <col min="5" max="5" width="36.28515625" style="170" bestFit="1" customWidth="1"/>
    <col min="6" max="16384" width="11.42578125" style="170"/>
  </cols>
  <sheetData>
    <row r="1" spans="1:9" ht="15" x14ac:dyDescent="0.25">
      <c r="A1" s="3" t="s">
        <v>1277</v>
      </c>
      <c r="H1" s="568" t="s">
        <v>39</v>
      </c>
      <c r="I1" s="568"/>
    </row>
    <row r="3" spans="1:9" x14ac:dyDescent="0.2">
      <c r="A3" s="170" t="s">
        <v>454</v>
      </c>
      <c r="B3" s="170" t="s">
        <v>751</v>
      </c>
      <c r="C3" s="170" t="s">
        <v>753</v>
      </c>
      <c r="E3" s="530" t="s">
        <v>1</v>
      </c>
      <c r="F3" s="530"/>
      <c r="G3" s="530"/>
    </row>
    <row r="4" spans="1:9" x14ac:dyDescent="0.2">
      <c r="A4" s="446" t="s">
        <v>756</v>
      </c>
      <c r="B4" s="531" t="s">
        <v>54</v>
      </c>
      <c r="C4" s="532">
        <v>20.812347074236765</v>
      </c>
      <c r="E4" s="533" t="s">
        <v>764</v>
      </c>
      <c r="F4" s="533" t="s">
        <v>757</v>
      </c>
      <c r="G4" s="533" t="s">
        <v>762</v>
      </c>
      <c r="H4" s="533" t="s">
        <v>54</v>
      </c>
    </row>
    <row r="5" spans="1:9" x14ac:dyDescent="0.2">
      <c r="A5" s="446" t="s">
        <v>756</v>
      </c>
      <c r="B5" s="446" t="s">
        <v>757</v>
      </c>
      <c r="C5" s="534">
        <v>20.799709502948637</v>
      </c>
      <c r="E5" s="535" t="s">
        <v>759</v>
      </c>
      <c r="F5" s="536">
        <f>C8/100</f>
        <v>0.1498439885</v>
      </c>
      <c r="G5" s="536">
        <f>C9/100</f>
        <v>0.1544258969</v>
      </c>
      <c r="H5" s="536">
        <f>C7/100</f>
        <v>0.1500415406629817</v>
      </c>
    </row>
    <row r="6" spans="1:9" x14ac:dyDescent="0.2">
      <c r="A6" s="446" t="s">
        <v>756</v>
      </c>
      <c r="B6" s="446" t="s">
        <v>758</v>
      </c>
      <c r="C6" s="534">
        <v>21.168433519083653</v>
      </c>
      <c r="E6" s="537" t="s">
        <v>284</v>
      </c>
      <c r="F6" s="538">
        <f>C11/100</f>
        <v>0.18966933890000001</v>
      </c>
      <c r="G6" s="538">
        <f>C12/100</f>
        <v>0.19371100699999999</v>
      </c>
      <c r="H6" s="538">
        <f>C10/100</f>
        <v>0.18976864447388364</v>
      </c>
    </row>
    <row r="7" spans="1:9" x14ac:dyDescent="0.2">
      <c r="A7" s="446" t="s">
        <v>756</v>
      </c>
      <c r="B7" s="446" t="s">
        <v>759</v>
      </c>
      <c r="C7" s="534">
        <v>15.00415406629817</v>
      </c>
      <c r="E7" s="535" t="s">
        <v>760</v>
      </c>
      <c r="F7" s="536">
        <f>C14/100</f>
        <v>0.24951265510000004</v>
      </c>
      <c r="G7" s="536">
        <f>C15/100</f>
        <v>0.24276937639999999</v>
      </c>
      <c r="H7" s="536">
        <f>C13/100</f>
        <v>0.24922218994545575</v>
      </c>
    </row>
    <row r="8" spans="1:9" x14ac:dyDescent="0.2">
      <c r="A8" s="449" t="s">
        <v>756</v>
      </c>
      <c r="B8" s="450" t="s">
        <v>757</v>
      </c>
      <c r="C8" s="539">
        <v>14.98439885</v>
      </c>
      <c r="E8" s="533" t="s">
        <v>54</v>
      </c>
      <c r="F8" s="540">
        <f>C5/100</f>
        <v>0.20799709502948638</v>
      </c>
      <c r="G8" s="540">
        <f>C6/100</f>
        <v>0.21168433519083651</v>
      </c>
      <c r="H8" s="540">
        <f>C4/100</f>
        <v>0.20812347074236764</v>
      </c>
    </row>
    <row r="9" spans="1:9" x14ac:dyDescent="0.2">
      <c r="A9" s="449" t="s">
        <v>756</v>
      </c>
      <c r="B9" s="450" t="s">
        <v>758</v>
      </c>
      <c r="C9" s="539">
        <v>15.44258969</v>
      </c>
    </row>
    <row r="10" spans="1:9" x14ac:dyDescent="0.2">
      <c r="A10" s="446" t="s">
        <v>756</v>
      </c>
      <c r="B10" s="541" t="s">
        <v>284</v>
      </c>
      <c r="C10" s="534">
        <v>18.976864447388365</v>
      </c>
    </row>
    <row r="11" spans="1:9" x14ac:dyDescent="0.2">
      <c r="A11" s="449" t="s">
        <v>756</v>
      </c>
      <c r="B11" s="450" t="s">
        <v>757</v>
      </c>
      <c r="C11" s="539">
        <v>18.96693389</v>
      </c>
    </row>
    <row r="12" spans="1:9" x14ac:dyDescent="0.2">
      <c r="A12" s="449" t="s">
        <v>756</v>
      </c>
      <c r="B12" s="450" t="s">
        <v>758</v>
      </c>
      <c r="C12" s="539">
        <v>19.3711007</v>
      </c>
    </row>
    <row r="13" spans="1:9" x14ac:dyDescent="0.2">
      <c r="A13" s="446" t="s">
        <v>756</v>
      </c>
      <c r="B13" s="446" t="s">
        <v>760</v>
      </c>
      <c r="C13" s="534">
        <v>24.922218994545574</v>
      </c>
    </row>
    <row r="14" spans="1:9" x14ac:dyDescent="0.2">
      <c r="A14" s="449" t="s">
        <v>756</v>
      </c>
      <c r="B14" s="450" t="s">
        <v>757</v>
      </c>
      <c r="C14" s="539">
        <v>24.951265510000002</v>
      </c>
    </row>
    <row r="15" spans="1:9" x14ac:dyDescent="0.2">
      <c r="A15" s="449" t="s">
        <v>756</v>
      </c>
      <c r="B15" s="450" t="s">
        <v>758</v>
      </c>
      <c r="C15" s="539">
        <v>24.27693764</v>
      </c>
    </row>
    <row r="18" spans="1:14" x14ac:dyDescent="0.2">
      <c r="A18" s="170" t="s">
        <v>454</v>
      </c>
      <c r="B18" s="170" t="s">
        <v>751</v>
      </c>
      <c r="C18" s="170" t="s">
        <v>753</v>
      </c>
      <c r="E18" s="530" t="s">
        <v>0</v>
      </c>
      <c r="F18" s="530"/>
      <c r="G18" s="530"/>
      <c r="M18" s="94"/>
      <c r="N18" s="94"/>
    </row>
    <row r="19" spans="1:14" x14ac:dyDescent="0.2">
      <c r="A19" s="446" t="s">
        <v>0</v>
      </c>
      <c r="B19" s="542" t="s">
        <v>54</v>
      </c>
      <c r="C19" s="534">
        <v>18.648585455450089</v>
      </c>
      <c r="E19" s="533" t="s">
        <v>764</v>
      </c>
      <c r="F19" s="533" t="s">
        <v>757</v>
      </c>
      <c r="G19" s="533" t="s">
        <v>762</v>
      </c>
      <c r="H19" s="533" t="s">
        <v>54</v>
      </c>
      <c r="M19" s="94"/>
      <c r="N19" s="94"/>
    </row>
    <row r="20" spans="1:14" x14ac:dyDescent="0.2">
      <c r="A20" s="446" t="s">
        <v>0</v>
      </c>
      <c r="B20" s="446" t="s">
        <v>757</v>
      </c>
      <c r="C20" s="534">
        <v>18.599026080000002</v>
      </c>
      <c r="E20" s="535" t="s">
        <v>759</v>
      </c>
      <c r="F20" s="536">
        <f>C23/100</f>
        <v>0.1784366151</v>
      </c>
      <c r="G20" s="536">
        <f>C24/100</f>
        <v>0.20252468870000001</v>
      </c>
      <c r="H20" s="536">
        <f>C22/100</f>
        <v>0.18048627489999997</v>
      </c>
      <c r="M20" s="94"/>
      <c r="N20" s="94"/>
    </row>
    <row r="21" spans="1:14" x14ac:dyDescent="0.2">
      <c r="A21" s="446" t="s">
        <v>0</v>
      </c>
      <c r="B21" s="446" t="s">
        <v>758</v>
      </c>
      <c r="C21" s="534">
        <v>19.900790990000001</v>
      </c>
      <c r="E21" s="537" t="s">
        <v>284</v>
      </c>
      <c r="F21" s="538">
        <f>C26/100</f>
        <v>0.17183735920000001</v>
      </c>
      <c r="G21" s="538">
        <f>C27/100</f>
        <v>0.19488986350000001</v>
      </c>
      <c r="H21" s="538">
        <f>C25/100</f>
        <v>0.17244642360000001</v>
      </c>
      <c r="M21" s="94"/>
      <c r="N21" s="94"/>
    </row>
    <row r="22" spans="1:14" x14ac:dyDescent="0.2">
      <c r="A22" s="446" t="s">
        <v>0</v>
      </c>
      <c r="B22" s="446" t="s">
        <v>759</v>
      </c>
      <c r="C22" s="534">
        <v>18.048627489999998</v>
      </c>
      <c r="E22" s="535" t="s">
        <v>760</v>
      </c>
      <c r="F22" s="536">
        <f>C29/100</f>
        <v>0.20384465409999999</v>
      </c>
      <c r="G22" s="536">
        <f>C30/100</f>
        <v>0.20009391409999999</v>
      </c>
      <c r="H22" s="536">
        <f>C28/100</f>
        <v>0.20369989129999999</v>
      </c>
    </row>
    <row r="23" spans="1:14" x14ac:dyDescent="0.2">
      <c r="A23" s="449" t="s">
        <v>0</v>
      </c>
      <c r="B23" s="450" t="s">
        <v>757</v>
      </c>
      <c r="C23" s="539">
        <v>17.84366151</v>
      </c>
      <c r="E23" s="533" t="s">
        <v>54</v>
      </c>
      <c r="F23" s="540">
        <f>C20/100</f>
        <v>0.18599026080000003</v>
      </c>
      <c r="G23" s="540">
        <f>C21/100</f>
        <v>0.1990079099</v>
      </c>
      <c r="H23" s="540">
        <f>C19/100</f>
        <v>0.1864858545545009</v>
      </c>
    </row>
    <row r="24" spans="1:14" x14ac:dyDescent="0.2">
      <c r="A24" s="449" t="s">
        <v>0</v>
      </c>
      <c r="B24" s="450" t="s">
        <v>758</v>
      </c>
      <c r="C24" s="539">
        <v>20.252468870000001</v>
      </c>
    </row>
    <row r="25" spans="1:14" x14ac:dyDescent="0.2">
      <c r="A25" s="446" t="s">
        <v>0</v>
      </c>
      <c r="B25" s="541" t="s">
        <v>284</v>
      </c>
      <c r="C25" s="534">
        <v>17.24464236</v>
      </c>
    </row>
    <row r="26" spans="1:14" x14ac:dyDescent="0.2">
      <c r="A26" s="449" t="s">
        <v>0</v>
      </c>
      <c r="B26" s="450" t="s">
        <v>757</v>
      </c>
      <c r="C26" s="539">
        <v>17.18373592</v>
      </c>
    </row>
    <row r="27" spans="1:14" x14ac:dyDescent="0.2">
      <c r="A27" s="449" t="s">
        <v>0</v>
      </c>
      <c r="B27" s="543" t="s">
        <v>758</v>
      </c>
      <c r="C27" s="539">
        <v>19.488986350000001</v>
      </c>
    </row>
    <row r="28" spans="1:14" x14ac:dyDescent="0.2">
      <c r="A28" s="446" t="s">
        <v>0</v>
      </c>
      <c r="B28" s="446" t="s">
        <v>760</v>
      </c>
      <c r="C28" s="534">
        <v>20.36998913</v>
      </c>
    </row>
    <row r="29" spans="1:14" x14ac:dyDescent="0.2">
      <c r="A29" s="449" t="s">
        <v>0</v>
      </c>
      <c r="B29" s="450" t="s">
        <v>757</v>
      </c>
      <c r="C29" s="539">
        <v>20.384465410000001</v>
      </c>
    </row>
    <row r="30" spans="1:14" x14ac:dyDescent="0.2">
      <c r="A30" s="449" t="s">
        <v>0</v>
      </c>
      <c r="B30" s="450" t="s">
        <v>758</v>
      </c>
      <c r="C30" s="539">
        <v>20.009391409999999</v>
      </c>
      <c r="E30" s="544" t="s">
        <v>764</v>
      </c>
      <c r="F30" s="545" t="s">
        <v>0</v>
      </c>
      <c r="G30" s="546"/>
      <c r="H30" s="547"/>
      <c r="I30" s="545" t="s">
        <v>1</v>
      </c>
      <c r="J30" s="546"/>
      <c r="K30" s="547"/>
    </row>
    <row r="31" spans="1:14" x14ac:dyDescent="0.2">
      <c r="E31" s="548"/>
      <c r="F31" s="549" t="s">
        <v>757</v>
      </c>
      <c r="G31" s="550" t="s">
        <v>762</v>
      </c>
      <c r="H31" s="551" t="s">
        <v>54</v>
      </c>
      <c r="I31" s="549" t="s">
        <v>757</v>
      </c>
      <c r="J31" s="550" t="s">
        <v>762</v>
      </c>
      <c r="K31" s="551" t="s">
        <v>54</v>
      </c>
    </row>
    <row r="32" spans="1:14" x14ac:dyDescent="0.2">
      <c r="E32" s="552" t="s">
        <v>759</v>
      </c>
      <c r="F32" s="553">
        <f>F20</f>
        <v>0.1784366151</v>
      </c>
      <c r="G32" s="554">
        <f>G20</f>
        <v>0.20252468870000001</v>
      </c>
      <c r="H32" s="555">
        <f>H20</f>
        <v>0.18048627489999997</v>
      </c>
      <c r="I32" s="553">
        <f>F5</f>
        <v>0.1498439885</v>
      </c>
      <c r="J32" s="554">
        <f t="shared" ref="J32:K35" si="0">G5</f>
        <v>0.1544258969</v>
      </c>
      <c r="K32" s="555">
        <f t="shared" si="0"/>
        <v>0.1500415406629817</v>
      </c>
    </row>
    <row r="33" spans="5:11" x14ac:dyDescent="0.2">
      <c r="E33" s="556" t="s">
        <v>284</v>
      </c>
      <c r="F33" s="557">
        <f t="shared" ref="F33:H35" si="1">F21</f>
        <v>0.17183735920000001</v>
      </c>
      <c r="G33" s="558">
        <f t="shared" si="1"/>
        <v>0.19488986350000001</v>
      </c>
      <c r="H33" s="559">
        <f t="shared" si="1"/>
        <v>0.17244642360000001</v>
      </c>
      <c r="I33" s="557">
        <f>F6</f>
        <v>0.18966933890000001</v>
      </c>
      <c r="J33" s="558">
        <f t="shared" si="0"/>
        <v>0.19371100699999999</v>
      </c>
      <c r="K33" s="559">
        <f t="shared" si="0"/>
        <v>0.18976864447388364</v>
      </c>
    </row>
    <row r="34" spans="5:11" x14ac:dyDescent="0.2">
      <c r="E34" s="560" t="s">
        <v>760</v>
      </c>
      <c r="F34" s="553">
        <f t="shared" si="1"/>
        <v>0.20384465409999999</v>
      </c>
      <c r="G34" s="554">
        <f t="shared" si="1"/>
        <v>0.20009391409999999</v>
      </c>
      <c r="H34" s="555">
        <f t="shared" si="1"/>
        <v>0.20369989129999999</v>
      </c>
      <c r="I34" s="553">
        <f>F7</f>
        <v>0.24951265510000004</v>
      </c>
      <c r="J34" s="554">
        <f t="shared" si="0"/>
        <v>0.24276937639999999</v>
      </c>
      <c r="K34" s="555">
        <f t="shared" si="0"/>
        <v>0.24922218994545575</v>
      </c>
    </row>
    <row r="35" spans="5:11" x14ac:dyDescent="0.2">
      <c r="E35" s="561" t="s">
        <v>54</v>
      </c>
      <c r="F35" s="562">
        <f t="shared" si="1"/>
        <v>0.18599026080000003</v>
      </c>
      <c r="G35" s="563">
        <f t="shared" si="1"/>
        <v>0.1990079099</v>
      </c>
      <c r="H35" s="564">
        <f t="shared" si="1"/>
        <v>0.1864858545545009</v>
      </c>
      <c r="I35" s="562">
        <f>F8</f>
        <v>0.20799709502948638</v>
      </c>
      <c r="J35" s="563">
        <f t="shared" si="0"/>
        <v>0.21168433519083651</v>
      </c>
      <c r="K35" s="564">
        <f t="shared" si="0"/>
        <v>0.20812347074236764</v>
      </c>
    </row>
  </sheetData>
  <mergeCells count="6">
    <mergeCell ref="H1:I1"/>
    <mergeCell ref="E3:G3"/>
    <mergeCell ref="E18:G18"/>
    <mergeCell ref="E30:E31"/>
    <mergeCell ref="F30:H30"/>
    <mergeCell ref="I30:K30"/>
  </mergeCells>
  <hyperlinks>
    <hyperlink ref="H1:I1" location="Index!A1" display="Regresar al Índice" xr:uid="{751416E0-81E8-410B-BFAE-E8BE33122D8A}"/>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3"/>
  <dimension ref="A1:T13"/>
  <sheetViews>
    <sheetView zoomScaleNormal="100" workbookViewId="0">
      <selection activeCell="A9" sqref="A9"/>
    </sheetView>
  </sheetViews>
  <sheetFormatPr baseColWidth="10" defaultColWidth="11.42578125" defaultRowHeight="12.75" x14ac:dyDescent="0.2"/>
  <cols>
    <col min="1" max="1" width="27.85546875" style="200" customWidth="1"/>
    <col min="2" max="2" width="16.7109375" style="200" customWidth="1"/>
    <col min="3" max="3" width="14.140625" style="200" customWidth="1"/>
    <col min="4" max="4" width="11.85546875" style="200" customWidth="1"/>
    <col min="5" max="16384" width="11.42578125" style="200"/>
  </cols>
  <sheetData>
    <row r="1" spans="1:20" ht="15" x14ac:dyDescent="0.25">
      <c r="A1" s="3" t="s">
        <v>1310</v>
      </c>
      <c r="G1" s="5"/>
      <c r="H1" s="568" t="s">
        <v>39</v>
      </c>
      <c r="I1" s="568"/>
      <c r="J1" s="5"/>
      <c r="K1" s="5"/>
      <c r="L1" s="5"/>
      <c r="M1" s="5"/>
      <c r="N1" s="5"/>
      <c r="O1" s="5"/>
      <c r="P1" s="5"/>
      <c r="Q1" s="5"/>
      <c r="R1" s="5"/>
      <c r="S1" s="5"/>
      <c r="T1" s="5"/>
    </row>
    <row r="2" spans="1:20" x14ac:dyDescent="0.2">
      <c r="A2" s="200" t="s">
        <v>280</v>
      </c>
    </row>
    <row r="3" spans="1:20" x14ac:dyDescent="0.2">
      <c r="A3" s="339"/>
      <c r="B3" s="339"/>
      <c r="C3" s="339"/>
      <c r="D3" s="339"/>
      <c r="E3" s="339"/>
    </row>
    <row r="4" spans="1:20" ht="39" customHeight="1" thickBot="1" x14ac:dyDescent="0.25">
      <c r="A4" s="30" t="s">
        <v>281</v>
      </c>
      <c r="B4" s="31" t="s">
        <v>700</v>
      </c>
      <c r="C4" s="31" t="s">
        <v>734</v>
      </c>
      <c r="D4" s="30" t="s">
        <v>35</v>
      </c>
      <c r="E4" s="30" t="s">
        <v>282</v>
      </c>
    </row>
    <row r="5" spans="1:20" ht="26.25" thickBot="1" x14ac:dyDescent="0.25">
      <c r="A5" s="353" t="s">
        <v>283</v>
      </c>
      <c r="B5" s="348">
        <v>113465</v>
      </c>
      <c r="C5" s="348">
        <v>114511</v>
      </c>
      <c r="D5" s="348">
        <f>C5-B5</f>
        <v>1046</v>
      </c>
      <c r="E5" s="352">
        <f>C5/B5-1</f>
        <v>9.2187018023179856E-3</v>
      </c>
    </row>
    <row r="6" spans="1:20" ht="13.5" thickBot="1" x14ac:dyDescent="0.25">
      <c r="A6" s="354" t="s">
        <v>284</v>
      </c>
      <c r="B6" s="355">
        <v>364953</v>
      </c>
      <c r="C6" s="355">
        <v>367054</v>
      </c>
      <c r="D6" s="348">
        <f>C6-B6</f>
        <v>2101</v>
      </c>
      <c r="E6" s="352">
        <f t="shared" ref="E6:E12" si="0">C6/B6-1</f>
        <v>5.75690568374565E-3</v>
      </c>
    </row>
    <row r="7" spans="1:20" ht="13.5" thickBot="1" x14ac:dyDescent="0.25">
      <c r="A7" s="354" t="s">
        <v>285</v>
      </c>
      <c r="B7" s="355">
        <v>135474</v>
      </c>
      <c r="C7" s="355">
        <v>135332</v>
      </c>
      <c r="D7" s="348">
        <f t="shared" ref="D7:D12" si="1">C7-B7</f>
        <v>-142</v>
      </c>
      <c r="E7" s="352">
        <f t="shared" si="0"/>
        <v>-1.0481716048835743E-3</v>
      </c>
    </row>
    <row r="8" spans="1:20" ht="26.25" thickBot="1" x14ac:dyDescent="0.25">
      <c r="A8" s="356" t="s">
        <v>286</v>
      </c>
      <c r="B8" s="355">
        <v>9992</v>
      </c>
      <c r="C8" s="355">
        <v>10000</v>
      </c>
      <c r="D8" s="348">
        <f t="shared" si="1"/>
        <v>8</v>
      </c>
      <c r="E8" s="352">
        <f t="shared" si="0"/>
        <v>8.0064051240991141E-4</v>
      </c>
    </row>
    <row r="9" spans="1:20" ht="13.5" thickBot="1" x14ac:dyDescent="0.25">
      <c r="A9" s="354" t="s">
        <v>287</v>
      </c>
      <c r="B9" s="355">
        <v>455835</v>
      </c>
      <c r="C9" s="355">
        <v>461408</v>
      </c>
      <c r="D9" s="348">
        <f t="shared" si="1"/>
        <v>5573</v>
      </c>
      <c r="E9" s="352">
        <f t="shared" si="0"/>
        <v>1.2225915078921012E-2</v>
      </c>
    </row>
    <row r="10" spans="1:20" ht="13.5" thickBot="1" x14ac:dyDescent="0.25">
      <c r="A10" s="354" t="s">
        <v>288</v>
      </c>
      <c r="B10" s="355">
        <v>2772</v>
      </c>
      <c r="C10" s="355">
        <v>2577</v>
      </c>
      <c r="D10" s="348">
        <f t="shared" si="1"/>
        <v>-195</v>
      </c>
      <c r="E10" s="352">
        <f t="shared" si="0"/>
        <v>-7.0346320346320379E-2</v>
      </c>
    </row>
    <row r="11" spans="1:20" ht="13.5" thickBot="1" x14ac:dyDescent="0.25">
      <c r="A11" s="354" t="s">
        <v>289</v>
      </c>
      <c r="B11" s="355">
        <v>616421</v>
      </c>
      <c r="C11" s="355">
        <v>621192</v>
      </c>
      <c r="D11" s="348">
        <f t="shared" si="1"/>
        <v>4771</v>
      </c>
      <c r="E11" s="352">
        <f t="shared" si="0"/>
        <v>7.7398401417212437E-3</v>
      </c>
    </row>
    <row r="12" spans="1:20" ht="13.5" thickBot="1" x14ac:dyDescent="0.25">
      <c r="A12" s="354" t="s">
        <v>290</v>
      </c>
      <c r="B12" s="355">
        <v>88210</v>
      </c>
      <c r="C12" s="355">
        <v>88659</v>
      </c>
      <c r="D12" s="348">
        <f t="shared" si="1"/>
        <v>449</v>
      </c>
      <c r="E12" s="352">
        <f t="shared" si="0"/>
        <v>5.090125836072934E-3</v>
      </c>
    </row>
    <row r="13" spans="1:20" ht="13.5" thickBot="1" x14ac:dyDescent="0.25">
      <c r="A13" s="32" t="s">
        <v>54</v>
      </c>
      <c r="B13" s="33">
        <f>SUM(B5:B12)</f>
        <v>1787122</v>
      </c>
      <c r="C13" s="33">
        <f>SUM(C5:C12)</f>
        <v>1800733</v>
      </c>
      <c r="D13" s="34">
        <f>C13-B13</f>
        <v>13611</v>
      </c>
      <c r="E13" s="35">
        <f>C13/B13-1</f>
        <v>7.6161560318770416E-3</v>
      </c>
    </row>
  </sheetData>
  <mergeCells count="1">
    <mergeCell ref="H1:I1"/>
  </mergeCells>
  <hyperlinks>
    <hyperlink ref="H1:I1" location="Index!A1" display="Regresar al Índice" xr:uid="{00000000-0004-0000-1200-000000000000}"/>
  </hyperlinks>
  <pageMargins left="0.7" right="0.7" top="0.75" bottom="0.75" header="0.3" footer="0.3"/>
  <pageSetup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3"/>
  <dimension ref="A1:T13"/>
  <sheetViews>
    <sheetView zoomScaleNormal="100" workbookViewId="0">
      <selection activeCell="A9" sqref="A9"/>
    </sheetView>
  </sheetViews>
  <sheetFormatPr baseColWidth="10" defaultColWidth="11.42578125" defaultRowHeight="12.75" x14ac:dyDescent="0.2"/>
  <cols>
    <col min="1" max="1" width="27.85546875" style="200" customWidth="1"/>
    <col min="2" max="2" width="16.7109375" style="200" customWidth="1"/>
    <col min="3" max="3" width="14.140625" style="200" customWidth="1"/>
    <col min="4" max="4" width="11.85546875" style="200" customWidth="1"/>
    <col min="5" max="16384" width="11.42578125" style="200"/>
  </cols>
  <sheetData>
    <row r="1" spans="1:20" ht="15" x14ac:dyDescent="0.25">
      <c r="A1" s="3" t="s">
        <v>1312</v>
      </c>
      <c r="G1" s="5"/>
      <c r="H1" s="568" t="s">
        <v>39</v>
      </c>
      <c r="I1" s="568"/>
      <c r="J1" s="5"/>
      <c r="K1" s="5"/>
      <c r="L1" s="5"/>
      <c r="M1" s="5"/>
      <c r="N1" s="5"/>
      <c r="O1" s="5"/>
      <c r="P1" s="5"/>
      <c r="Q1" s="5"/>
      <c r="R1" s="5"/>
      <c r="S1" s="5"/>
      <c r="T1" s="5"/>
    </row>
    <row r="2" spans="1:20" x14ac:dyDescent="0.2">
      <c r="A2" s="200" t="s">
        <v>280</v>
      </c>
    </row>
    <row r="3" spans="1:20" x14ac:dyDescent="0.2">
      <c r="A3" s="339"/>
      <c r="B3" s="339"/>
      <c r="C3" s="339"/>
      <c r="D3" s="339"/>
      <c r="E3" s="339"/>
    </row>
    <row r="4" spans="1:20" ht="39" customHeight="1" thickBot="1" x14ac:dyDescent="0.25">
      <c r="A4" s="502" t="s">
        <v>281</v>
      </c>
      <c r="B4" s="503" t="s">
        <v>673</v>
      </c>
      <c r="C4" s="502" t="s">
        <v>734</v>
      </c>
      <c r="D4" s="30" t="s">
        <v>35</v>
      </c>
      <c r="E4" s="30" t="s">
        <v>282</v>
      </c>
    </row>
    <row r="5" spans="1:20" ht="26.25" thickBot="1" x14ac:dyDescent="0.25">
      <c r="A5" s="504" t="s">
        <v>283</v>
      </c>
      <c r="B5" s="505">
        <v>111767</v>
      </c>
      <c r="C5" s="505">
        <v>114511</v>
      </c>
      <c r="D5" s="348">
        <f>C5-B5</f>
        <v>2744</v>
      </c>
      <c r="E5" s="352">
        <f>C5/B5-1</f>
        <v>2.4551075004249912E-2</v>
      </c>
    </row>
    <row r="6" spans="1:20" ht="13.5" thickBot="1" x14ac:dyDescent="0.25">
      <c r="A6" s="506" t="s">
        <v>284</v>
      </c>
      <c r="B6" s="507">
        <v>366999</v>
      </c>
      <c r="C6" s="508">
        <v>367054</v>
      </c>
      <c r="D6" s="348">
        <f>C6-B6</f>
        <v>55</v>
      </c>
      <c r="E6" s="352">
        <f t="shared" ref="E6:E12" si="0">C6/B6-1</f>
        <v>1.4986416856732632E-4</v>
      </c>
    </row>
    <row r="7" spans="1:20" ht="13.5" thickBot="1" x14ac:dyDescent="0.25">
      <c r="A7" s="506" t="s">
        <v>285</v>
      </c>
      <c r="B7" s="507">
        <v>133149</v>
      </c>
      <c r="C7" s="508">
        <v>135332</v>
      </c>
      <c r="D7" s="348">
        <f t="shared" ref="D7:D12" si="1">C7-B7</f>
        <v>2183</v>
      </c>
      <c r="E7" s="352">
        <f t="shared" si="0"/>
        <v>1.6395166317433763E-2</v>
      </c>
    </row>
    <row r="8" spans="1:20" ht="26.25" thickBot="1" x14ac:dyDescent="0.25">
      <c r="A8" s="509" t="s">
        <v>286</v>
      </c>
      <c r="B8" s="507">
        <v>9984</v>
      </c>
      <c r="C8" s="507">
        <v>10000</v>
      </c>
      <c r="D8" s="348">
        <f t="shared" si="1"/>
        <v>16</v>
      </c>
      <c r="E8" s="352">
        <f t="shared" si="0"/>
        <v>1.6025641025640969E-3</v>
      </c>
    </row>
    <row r="9" spans="1:20" ht="13.5" thickBot="1" x14ac:dyDescent="0.25">
      <c r="A9" s="506" t="s">
        <v>287</v>
      </c>
      <c r="B9" s="507">
        <v>452541</v>
      </c>
      <c r="C9" s="507">
        <v>461408</v>
      </c>
      <c r="D9" s="348">
        <f t="shared" si="1"/>
        <v>8867</v>
      </c>
      <c r="E9" s="352">
        <f t="shared" si="0"/>
        <v>1.9593804760231759E-2</v>
      </c>
    </row>
    <row r="10" spans="1:20" ht="13.5" thickBot="1" x14ac:dyDescent="0.25">
      <c r="A10" s="506" t="s">
        <v>288</v>
      </c>
      <c r="B10" s="507">
        <v>2738</v>
      </c>
      <c r="C10" s="507">
        <v>2577</v>
      </c>
      <c r="D10" s="348">
        <f t="shared" si="1"/>
        <v>-161</v>
      </c>
      <c r="E10" s="352">
        <f t="shared" si="0"/>
        <v>-5.8802045288531724E-2</v>
      </c>
    </row>
    <row r="11" spans="1:20" ht="13.5" thickBot="1" x14ac:dyDescent="0.25">
      <c r="A11" s="506" t="s">
        <v>289</v>
      </c>
      <c r="B11" s="507">
        <v>614772</v>
      </c>
      <c r="C11" s="507">
        <v>621192</v>
      </c>
      <c r="D11" s="348">
        <f t="shared" si="1"/>
        <v>6420</v>
      </c>
      <c r="E11" s="352">
        <f t="shared" si="0"/>
        <v>1.0442895902871285E-2</v>
      </c>
    </row>
    <row r="12" spans="1:20" ht="13.5" thickBot="1" x14ac:dyDescent="0.25">
      <c r="A12" s="506" t="s">
        <v>290</v>
      </c>
      <c r="B12" s="507">
        <v>88417</v>
      </c>
      <c r="C12" s="507">
        <v>88659</v>
      </c>
      <c r="D12" s="348">
        <f t="shared" si="1"/>
        <v>242</v>
      </c>
      <c r="E12" s="352">
        <f t="shared" si="0"/>
        <v>2.7370302091227483E-3</v>
      </c>
    </row>
    <row r="13" spans="1:20" ht="13.5" thickBot="1" x14ac:dyDescent="0.25">
      <c r="A13" s="32" t="s">
        <v>54</v>
      </c>
      <c r="B13" s="33">
        <f>SUM(B5:B12)</f>
        <v>1780367</v>
      </c>
      <c r="C13" s="33">
        <f>SUM(C5:C12)</f>
        <v>1800733</v>
      </c>
      <c r="D13" s="34">
        <f>C13-B13</f>
        <v>20366</v>
      </c>
      <c r="E13" s="35">
        <f>C13/B13-1</f>
        <v>1.1439214499032957E-2</v>
      </c>
    </row>
  </sheetData>
  <mergeCells count="1">
    <mergeCell ref="H1:I1"/>
  </mergeCells>
  <hyperlinks>
    <hyperlink ref="H1:I1" location="Index!A1" display="Regresar al Índice" xr:uid="{00000000-0004-0000-1300-000000000000}"/>
  </hyperlinks>
  <pageMargins left="0.7" right="0.7" top="0.75" bottom="0.75" header="0.3" footer="0.3"/>
  <pageSetup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5"/>
  <dimension ref="A1:P13"/>
  <sheetViews>
    <sheetView zoomScaleNormal="100" workbookViewId="0">
      <selection activeCell="A9" sqref="A9"/>
    </sheetView>
  </sheetViews>
  <sheetFormatPr baseColWidth="10" defaultColWidth="11.42578125" defaultRowHeight="12.75" x14ac:dyDescent="0.2"/>
  <cols>
    <col min="1" max="1" width="27.85546875" style="200" customWidth="1"/>
    <col min="2" max="2" width="16.7109375" style="200" customWidth="1"/>
    <col min="3" max="3" width="14.140625" style="200" customWidth="1"/>
    <col min="4" max="4" width="11.85546875" style="200" customWidth="1"/>
    <col min="5" max="16384" width="11.42578125" style="200"/>
  </cols>
  <sheetData>
    <row r="1" spans="1:16" ht="15" x14ac:dyDescent="0.25">
      <c r="A1" s="3" t="s">
        <v>1314</v>
      </c>
      <c r="H1" s="568" t="s">
        <v>39</v>
      </c>
      <c r="I1" s="568"/>
      <c r="O1" s="201" t="s">
        <v>279</v>
      </c>
      <c r="P1" s="201"/>
    </row>
    <row r="2" spans="1:16" x14ac:dyDescent="0.2">
      <c r="A2" s="200" t="s">
        <v>280</v>
      </c>
    </row>
    <row r="3" spans="1:16" x14ac:dyDescent="0.2">
      <c r="A3" s="339"/>
      <c r="B3" s="339"/>
      <c r="C3" s="339"/>
      <c r="D3" s="339"/>
      <c r="E3" s="339"/>
    </row>
    <row r="4" spans="1:16" ht="39" thickBot="1" x14ac:dyDescent="0.25">
      <c r="A4" s="502" t="s">
        <v>281</v>
      </c>
      <c r="B4" s="503" t="s">
        <v>735</v>
      </c>
      <c r="C4" s="502" t="s">
        <v>734</v>
      </c>
      <c r="D4" s="36" t="s">
        <v>35</v>
      </c>
      <c r="E4" s="36" t="s">
        <v>292</v>
      </c>
    </row>
    <row r="5" spans="1:16" ht="26.25" thickBot="1" x14ac:dyDescent="0.25">
      <c r="A5" s="504" t="s">
        <v>283</v>
      </c>
      <c r="B5" s="505">
        <v>112730</v>
      </c>
      <c r="C5" s="505">
        <v>114511</v>
      </c>
      <c r="D5" s="37">
        <f>C5-B5</f>
        <v>1781</v>
      </c>
      <c r="E5" s="38">
        <f>C5/B5-1</f>
        <v>1.5798811319081008E-2</v>
      </c>
    </row>
    <row r="6" spans="1:16" ht="13.5" thickBot="1" x14ac:dyDescent="0.25">
      <c r="A6" s="506" t="s">
        <v>284</v>
      </c>
      <c r="B6" s="507">
        <v>366494</v>
      </c>
      <c r="C6" s="508">
        <v>367054</v>
      </c>
      <c r="D6" s="37">
        <f t="shared" ref="D6:D13" si="0">C6-B6</f>
        <v>560</v>
      </c>
      <c r="E6" s="38">
        <f t="shared" ref="E6:E13" si="1">C6/B6-1</f>
        <v>1.5279922727247097E-3</v>
      </c>
    </row>
    <row r="7" spans="1:16" ht="13.5" thickBot="1" x14ac:dyDescent="0.25">
      <c r="A7" s="506" t="s">
        <v>285</v>
      </c>
      <c r="B7" s="507">
        <v>150698</v>
      </c>
      <c r="C7" s="508">
        <v>135332</v>
      </c>
      <c r="D7" s="37">
        <f t="shared" si="0"/>
        <v>-15366</v>
      </c>
      <c r="E7" s="38">
        <f t="shared" si="1"/>
        <v>-0.10196552044486329</v>
      </c>
    </row>
    <row r="8" spans="1:16" ht="26.25" thickBot="1" x14ac:dyDescent="0.25">
      <c r="A8" s="509" t="s">
        <v>286</v>
      </c>
      <c r="B8" s="507">
        <v>9952</v>
      </c>
      <c r="C8" s="507">
        <v>10000</v>
      </c>
      <c r="D8" s="37">
        <f t="shared" si="0"/>
        <v>48</v>
      </c>
      <c r="E8" s="38">
        <f t="shared" si="1"/>
        <v>4.8231511254019921E-3</v>
      </c>
    </row>
    <row r="9" spans="1:16" ht="13.5" thickBot="1" x14ac:dyDescent="0.25">
      <c r="A9" s="506" t="s">
        <v>287</v>
      </c>
      <c r="B9" s="507">
        <v>461538</v>
      </c>
      <c r="C9" s="507">
        <v>461408</v>
      </c>
      <c r="D9" s="37">
        <f t="shared" si="0"/>
        <v>-130</v>
      </c>
      <c r="E9" s="38">
        <f t="shared" si="1"/>
        <v>-2.8166694833364758E-4</v>
      </c>
    </row>
    <row r="10" spans="1:16" ht="13.5" thickBot="1" x14ac:dyDescent="0.25">
      <c r="A10" s="506" t="s">
        <v>288</v>
      </c>
      <c r="B10" s="507">
        <v>2748</v>
      </c>
      <c r="C10" s="507">
        <v>2577</v>
      </c>
      <c r="D10" s="37">
        <f t="shared" si="0"/>
        <v>-171</v>
      </c>
      <c r="E10" s="38">
        <f t="shared" si="1"/>
        <v>-6.2227074235807867E-2</v>
      </c>
    </row>
    <row r="11" spans="1:16" ht="13.5" thickBot="1" x14ac:dyDescent="0.25">
      <c r="A11" s="506" t="s">
        <v>289</v>
      </c>
      <c r="B11" s="507">
        <v>646025</v>
      </c>
      <c r="C11" s="507">
        <v>621192</v>
      </c>
      <c r="D11" s="37">
        <f t="shared" si="0"/>
        <v>-24833</v>
      </c>
      <c r="E11" s="38">
        <f t="shared" si="1"/>
        <v>-3.8439688866529931E-2</v>
      </c>
    </row>
    <row r="12" spans="1:16" ht="13.5" thickBot="1" x14ac:dyDescent="0.25">
      <c r="A12" s="506" t="s">
        <v>290</v>
      </c>
      <c r="B12" s="507">
        <v>87781</v>
      </c>
      <c r="C12" s="507">
        <v>88659</v>
      </c>
      <c r="D12" s="37">
        <f t="shared" si="0"/>
        <v>878</v>
      </c>
      <c r="E12" s="38">
        <f t="shared" si="1"/>
        <v>1.000216447750657E-2</v>
      </c>
    </row>
    <row r="13" spans="1:16" ht="13.5" thickBot="1" x14ac:dyDescent="0.25">
      <c r="A13" s="39" t="s">
        <v>54</v>
      </c>
      <c r="B13" s="40">
        <f>SUM(B5:B12)</f>
        <v>1837966</v>
      </c>
      <c r="C13" s="40">
        <f>SUM(C5:C12)</f>
        <v>1800733</v>
      </c>
      <c r="D13" s="41">
        <f t="shared" si="0"/>
        <v>-37233</v>
      </c>
      <c r="E13" s="42">
        <f t="shared" si="1"/>
        <v>-2.0257719674901531E-2</v>
      </c>
    </row>
  </sheetData>
  <mergeCells count="2">
    <mergeCell ref="H1:I1"/>
    <mergeCell ref="O1:P1"/>
  </mergeCells>
  <hyperlinks>
    <hyperlink ref="H1:I1" location="Index!A1" display="Regresar al Índice" xr:uid="{00000000-0004-0000-1400-000000000000}"/>
    <hyperlink ref="O1:P1" location="Index!B2" display="Regresar al índice" xr:uid="{00000000-0004-0000-1400-000001000000}"/>
  </hyperlinks>
  <pageMargins left="0.7" right="0.7" top="0.75" bottom="0.75" header="0.3" footer="0.3"/>
  <pageSetup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6"/>
  <dimension ref="A1:P14"/>
  <sheetViews>
    <sheetView zoomScaleNormal="100" workbookViewId="0">
      <selection activeCell="A9" sqref="A9"/>
    </sheetView>
  </sheetViews>
  <sheetFormatPr baseColWidth="10" defaultColWidth="11.42578125" defaultRowHeight="12.75" x14ac:dyDescent="0.2"/>
  <cols>
    <col min="1" max="1" width="17.28515625" style="200" customWidth="1"/>
    <col min="2" max="2" width="10.7109375" style="200" customWidth="1"/>
    <col min="3" max="3" width="8.7109375" style="200" customWidth="1"/>
    <col min="4" max="4" width="11.42578125" style="200" bestFit="1" customWidth="1"/>
    <col min="5" max="5" width="11" style="200" customWidth="1"/>
    <col min="6" max="6" width="7.7109375" style="200" customWidth="1"/>
    <col min="7" max="7" width="11.42578125" style="200" bestFit="1" customWidth="1"/>
    <col min="8" max="8" width="9.28515625" style="200" customWidth="1"/>
    <col min="9" max="9" width="9.140625" style="200" customWidth="1"/>
    <col min="10" max="10" width="9.5703125" style="200" customWidth="1"/>
    <col min="11" max="16384" width="11.42578125" style="200"/>
  </cols>
  <sheetData>
    <row r="1" spans="1:16" ht="15" x14ac:dyDescent="0.25">
      <c r="A1" s="3" t="s">
        <v>1316</v>
      </c>
      <c r="B1" s="231"/>
      <c r="C1" s="231"/>
      <c r="D1" s="231"/>
      <c r="E1" s="231"/>
      <c r="F1" s="231"/>
      <c r="G1" s="231"/>
      <c r="H1" s="568" t="s">
        <v>39</v>
      </c>
      <c r="I1" s="568"/>
      <c r="J1" s="43"/>
      <c r="K1" s="43"/>
      <c r="O1" s="201"/>
      <c r="P1" s="201"/>
    </row>
    <row r="2" spans="1:16" x14ac:dyDescent="0.2">
      <c r="A2" s="200" t="s">
        <v>280</v>
      </c>
    </row>
    <row r="4" spans="1:16" ht="27.75" customHeight="1" x14ac:dyDescent="0.2">
      <c r="A4" s="158" t="s">
        <v>281</v>
      </c>
      <c r="B4" s="160" t="s">
        <v>700</v>
      </c>
      <c r="C4" s="160"/>
      <c r="D4" s="160"/>
      <c r="E4" s="160" t="s">
        <v>734</v>
      </c>
      <c r="F4" s="160"/>
      <c r="G4" s="160"/>
      <c r="H4" s="161" t="s">
        <v>35</v>
      </c>
      <c r="I4" s="161"/>
      <c r="J4" s="161"/>
    </row>
    <row r="5" spans="1:16" ht="24.75" customHeight="1" thickBot="1" x14ac:dyDescent="0.25">
      <c r="A5" s="159"/>
      <c r="B5" s="126" t="s">
        <v>293</v>
      </c>
      <c r="C5" s="126" t="s">
        <v>294</v>
      </c>
      <c r="D5" s="126" t="s">
        <v>54</v>
      </c>
      <c r="E5" s="126" t="s">
        <v>293</v>
      </c>
      <c r="F5" s="126" t="s">
        <v>294</v>
      </c>
      <c r="G5" s="126" t="s">
        <v>54</v>
      </c>
      <c r="H5" s="30" t="s">
        <v>293</v>
      </c>
      <c r="I5" s="30" t="s">
        <v>294</v>
      </c>
      <c r="J5" s="30" t="s">
        <v>54</v>
      </c>
    </row>
    <row r="6" spans="1:16" ht="51.75" thickBot="1" x14ac:dyDescent="0.25">
      <c r="A6" s="346" t="s">
        <v>283</v>
      </c>
      <c r="B6" s="347">
        <v>79783</v>
      </c>
      <c r="C6" s="347">
        <v>33682</v>
      </c>
      <c r="D6" s="347">
        <v>113465</v>
      </c>
      <c r="E6" s="347">
        <v>80870</v>
      </c>
      <c r="F6" s="347">
        <v>33641</v>
      </c>
      <c r="G6" s="347">
        <v>114511</v>
      </c>
      <c r="H6" s="348">
        <f>E6-B6</f>
        <v>1087</v>
      </c>
      <c r="I6" s="348">
        <f>F6-C6</f>
        <v>-41</v>
      </c>
      <c r="J6" s="348">
        <f>SUM(H6:I6)</f>
        <v>1046</v>
      </c>
    </row>
    <row r="7" spans="1:16" ht="13.5" thickBot="1" x14ac:dyDescent="0.25">
      <c r="A7" s="349" t="s">
        <v>284</v>
      </c>
      <c r="B7" s="350">
        <v>212028</v>
      </c>
      <c r="C7" s="350">
        <v>152925</v>
      </c>
      <c r="D7" s="347">
        <v>364953</v>
      </c>
      <c r="E7" s="350">
        <v>213450</v>
      </c>
      <c r="F7" s="350">
        <v>153604</v>
      </c>
      <c r="G7" s="347">
        <v>367054</v>
      </c>
      <c r="H7" s="348">
        <f t="shared" ref="H7:I14" si="0">E7-B7</f>
        <v>1422</v>
      </c>
      <c r="I7" s="348">
        <f t="shared" si="0"/>
        <v>679</v>
      </c>
      <c r="J7" s="348">
        <f t="shared" ref="J7:J13" si="1">SUM(H7:I7)</f>
        <v>2101</v>
      </c>
    </row>
    <row r="8" spans="1:16" ht="13.5" thickBot="1" x14ac:dyDescent="0.25">
      <c r="A8" s="349" t="s">
        <v>285</v>
      </c>
      <c r="B8" s="350">
        <v>115619</v>
      </c>
      <c r="C8" s="350">
        <v>19855</v>
      </c>
      <c r="D8" s="347">
        <v>135474</v>
      </c>
      <c r="E8" s="350">
        <v>115389</v>
      </c>
      <c r="F8" s="350">
        <v>19943</v>
      </c>
      <c r="G8" s="347">
        <v>135332</v>
      </c>
      <c r="H8" s="348">
        <f t="shared" si="0"/>
        <v>-230</v>
      </c>
      <c r="I8" s="348">
        <f t="shared" si="0"/>
        <v>88</v>
      </c>
      <c r="J8" s="348">
        <f t="shared" si="1"/>
        <v>-142</v>
      </c>
    </row>
    <row r="9" spans="1:16" ht="39" thickBot="1" x14ac:dyDescent="0.25">
      <c r="A9" s="351" t="s">
        <v>286</v>
      </c>
      <c r="B9" s="347">
        <v>7465</v>
      </c>
      <c r="C9" s="347">
        <v>2527</v>
      </c>
      <c r="D9" s="347">
        <v>9992</v>
      </c>
      <c r="E9" s="347">
        <v>7492</v>
      </c>
      <c r="F9" s="347">
        <v>2508</v>
      </c>
      <c r="G9" s="347">
        <v>10000</v>
      </c>
      <c r="H9" s="348">
        <f t="shared" si="0"/>
        <v>27</v>
      </c>
      <c r="I9" s="348">
        <f t="shared" si="0"/>
        <v>-19</v>
      </c>
      <c r="J9" s="348">
        <f t="shared" si="1"/>
        <v>8</v>
      </c>
    </row>
    <row r="10" spans="1:16" ht="26.25" thickBot="1" x14ac:dyDescent="0.25">
      <c r="A10" s="351" t="s">
        <v>287</v>
      </c>
      <c r="B10" s="501">
        <v>277533</v>
      </c>
      <c r="C10" s="501">
        <v>178302</v>
      </c>
      <c r="D10" s="501">
        <v>455835</v>
      </c>
      <c r="E10" s="501">
        <v>280640</v>
      </c>
      <c r="F10" s="501">
        <v>180768</v>
      </c>
      <c r="G10" s="501">
        <v>461408</v>
      </c>
      <c r="H10" s="348">
        <f t="shared" si="0"/>
        <v>3107</v>
      </c>
      <c r="I10" s="348">
        <f t="shared" si="0"/>
        <v>2466</v>
      </c>
      <c r="J10" s="348">
        <f t="shared" si="1"/>
        <v>5573</v>
      </c>
    </row>
    <row r="11" spans="1:16" ht="13.5" thickBot="1" x14ac:dyDescent="0.25">
      <c r="A11" s="349" t="s">
        <v>288</v>
      </c>
      <c r="B11" s="350">
        <v>2468</v>
      </c>
      <c r="C11" s="350">
        <v>304</v>
      </c>
      <c r="D11" s="350">
        <v>2772</v>
      </c>
      <c r="E11" s="350">
        <v>2287</v>
      </c>
      <c r="F11" s="350">
        <v>290</v>
      </c>
      <c r="G11" s="350">
        <v>2577</v>
      </c>
      <c r="H11" s="348">
        <f t="shared" si="0"/>
        <v>-181</v>
      </c>
      <c r="I11" s="348">
        <f t="shared" si="0"/>
        <v>-14</v>
      </c>
      <c r="J11" s="348">
        <f t="shared" si="1"/>
        <v>-195</v>
      </c>
    </row>
    <row r="12" spans="1:16" ht="13.5" thickBot="1" x14ac:dyDescent="0.25">
      <c r="A12" s="349" t="s">
        <v>289</v>
      </c>
      <c r="B12" s="350">
        <v>318903</v>
      </c>
      <c r="C12" s="350">
        <v>297518</v>
      </c>
      <c r="D12" s="347">
        <v>616421</v>
      </c>
      <c r="E12" s="350">
        <v>321125</v>
      </c>
      <c r="F12" s="350">
        <v>300067</v>
      </c>
      <c r="G12" s="347">
        <v>621192</v>
      </c>
      <c r="H12" s="348">
        <f t="shared" si="0"/>
        <v>2222</v>
      </c>
      <c r="I12" s="348">
        <f t="shared" si="0"/>
        <v>2549</v>
      </c>
      <c r="J12" s="348">
        <f t="shared" si="1"/>
        <v>4771</v>
      </c>
    </row>
    <row r="13" spans="1:16" ht="26.25" thickBot="1" x14ac:dyDescent="0.25">
      <c r="A13" s="351" t="s">
        <v>290</v>
      </c>
      <c r="B13" s="350">
        <v>69085</v>
      </c>
      <c r="C13" s="350">
        <v>19125</v>
      </c>
      <c r="D13" s="347">
        <v>88210</v>
      </c>
      <c r="E13" s="350">
        <v>69388</v>
      </c>
      <c r="F13" s="350">
        <v>19271</v>
      </c>
      <c r="G13" s="347">
        <v>88659</v>
      </c>
      <c r="H13" s="348">
        <f t="shared" si="0"/>
        <v>303</v>
      </c>
      <c r="I13" s="348">
        <f t="shared" si="0"/>
        <v>146</v>
      </c>
      <c r="J13" s="348">
        <f t="shared" si="1"/>
        <v>449</v>
      </c>
    </row>
    <row r="14" spans="1:16" ht="13.5" thickBot="1" x14ac:dyDescent="0.25">
      <c r="A14" s="32" t="s">
        <v>54</v>
      </c>
      <c r="B14" s="33">
        <f t="shared" ref="B14:G14" si="2">SUM(B6:B13)</f>
        <v>1082884</v>
      </c>
      <c r="C14" s="33">
        <f t="shared" si="2"/>
        <v>704238</v>
      </c>
      <c r="D14" s="33">
        <f t="shared" si="2"/>
        <v>1787122</v>
      </c>
      <c r="E14" s="33">
        <f t="shared" si="2"/>
        <v>1090641</v>
      </c>
      <c r="F14" s="33">
        <f t="shared" si="2"/>
        <v>710092</v>
      </c>
      <c r="G14" s="33">
        <f t="shared" si="2"/>
        <v>1800733</v>
      </c>
      <c r="H14" s="34">
        <f>E14-B14</f>
        <v>7757</v>
      </c>
      <c r="I14" s="34">
        <f t="shared" si="0"/>
        <v>5854</v>
      </c>
      <c r="J14" s="34">
        <f>SUM(J6:J13)</f>
        <v>13611</v>
      </c>
    </row>
  </sheetData>
  <mergeCells count="6">
    <mergeCell ref="H1:I1"/>
    <mergeCell ref="O1:P1"/>
    <mergeCell ref="A4:A5"/>
    <mergeCell ref="B4:D4"/>
    <mergeCell ref="E4:G4"/>
    <mergeCell ref="H4:J4"/>
  </mergeCells>
  <hyperlinks>
    <hyperlink ref="H1:I1" location="Index!A1" display="Regresar al Índice" xr:uid="{00000000-0004-0000-1500-000000000000}"/>
  </hyperlinks>
  <pageMargins left="0.7" right="0.7" top="0.75" bottom="0.75" header="0.3" footer="0.3"/>
  <pageSetup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8"/>
  <dimension ref="A1:I36"/>
  <sheetViews>
    <sheetView zoomScaleNormal="100" workbookViewId="0">
      <selection activeCell="A9" sqref="A9"/>
    </sheetView>
  </sheetViews>
  <sheetFormatPr baseColWidth="10" defaultColWidth="10.85546875" defaultRowHeight="12.75" x14ac:dyDescent="0.2"/>
  <cols>
    <col min="1" max="1" width="24.5703125" style="206" bestFit="1" customWidth="1"/>
    <col min="2" max="3" width="11.42578125" style="206" bestFit="1" customWidth="1"/>
    <col min="4" max="5" width="11" style="206" bestFit="1" customWidth="1"/>
    <col min="6" max="7" width="10.85546875" style="206"/>
    <col min="8" max="13" width="10.85546875" style="206" customWidth="1"/>
    <col min="14" max="16384" width="10.85546875" style="206"/>
  </cols>
  <sheetData>
    <row r="1" spans="1:9" ht="15" x14ac:dyDescent="0.25">
      <c r="A1" s="3" t="s">
        <v>1318</v>
      </c>
      <c r="H1" s="568" t="s">
        <v>39</v>
      </c>
      <c r="I1" s="568"/>
    </row>
    <row r="2" spans="1:9" x14ac:dyDescent="0.2">
      <c r="A2" s="200" t="s">
        <v>280</v>
      </c>
    </row>
    <row r="4" spans="1:9" ht="31.5" customHeight="1" thickBot="1" x14ac:dyDescent="0.25">
      <c r="A4" s="127" t="s">
        <v>295</v>
      </c>
      <c r="B4" s="128" t="s">
        <v>700</v>
      </c>
      <c r="C4" s="128" t="s">
        <v>734</v>
      </c>
      <c r="D4" s="44" t="s">
        <v>35</v>
      </c>
      <c r="E4" s="44" t="s">
        <v>282</v>
      </c>
      <c r="H4" s="206" t="s">
        <v>296</v>
      </c>
      <c r="I4" s="206" t="s">
        <v>297</v>
      </c>
    </row>
    <row r="5" spans="1:9" ht="13.5" thickBot="1" x14ac:dyDescent="0.25">
      <c r="A5" s="207" t="s">
        <v>298</v>
      </c>
      <c r="B5" s="208">
        <v>47806</v>
      </c>
      <c r="C5" s="208">
        <v>49402</v>
      </c>
      <c r="D5" s="341">
        <f>C5-B5</f>
        <v>1596</v>
      </c>
      <c r="E5" s="342">
        <f>C5/B5-1</f>
        <v>3.3384930761829024E-2</v>
      </c>
      <c r="H5" s="206" t="s">
        <v>298</v>
      </c>
      <c r="I5" s="206">
        <v>47790</v>
      </c>
    </row>
    <row r="6" spans="1:9" ht="13.5" thickBot="1" x14ac:dyDescent="0.25">
      <c r="A6" s="211" t="s">
        <v>299</v>
      </c>
      <c r="B6" s="212">
        <v>215978</v>
      </c>
      <c r="C6" s="212">
        <v>218657</v>
      </c>
      <c r="D6" s="341">
        <f t="shared" ref="D6:D18" si="0">C6-B6</f>
        <v>2679</v>
      </c>
      <c r="E6" s="342">
        <f t="shared" ref="E6:E18" si="1">C6/B6-1</f>
        <v>1.2404041152339618E-2</v>
      </c>
      <c r="H6" s="206" t="s">
        <v>299</v>
      </c>
      <c r="I6" s="206">
        <v>210205</v>
      </c>
    </row>
    <row r="7" spans="1:9" ht="13.5" thickBot="1" x14ac:dyDescent="0.25">
      <c r="A7" s="211" t="s">
        <v>300</v>
      </c>
      <c r="B7" s="212">
        <v>291920</v>
      </c>
      <c r="C7" s="212">
        <v>294361</v>
      </c>
      <c r="D7" s="341">
        <f t="shared" si="0"/>
        <v>2441</v>
      </c>
      <c r="E7" s="342">
        <f t="shared" si="1"/>
        <v>8.3618799671143496E-3</v>
      </c>
      <c r="H7" s="206" t="s">
        <v>300</v>
      </c>
      <c r="I7" s="206">
        <v>291048</v>
      </c>
    </row>
    <row r="8" spans="1:9" ht="13.5" thickBot="1" x14ac:dyDescent="0.25">
      <c r="A8" s="213" t="s">
        <v>301</v>
      </c>
      <c r="B8" s="212">
        <v>273610</v>
      </c>
      <c r="C8" s="212">
        <v>275771</v>
      </c>
      <c r="D8" s="341">
        <f t="shared" si="0"/>
        <v>2161</v>
      </c>
      <c r="E8" s="342">
        <f t="shared" si="1"/>
        <v>7.8981031395051193E-3</v>
      </c>
      <c r="H8" s="206" t="s">
        <v>301</v>
      </c>
      <c r="I8" s="206">
        <v>270665</v>
      </c>
    </row>
    <row r="9" spans="1:9" ht="13.5" thickBot="1" x14ac:dyDescent="0.25">
      <c r="A9" s="211" t="s">
        <v>302</v>
      </c>
      <c r="B9" s="212">
        <v>246837</v>
      </c>
      <c r="C9" s="212">
        <v>248387</v>
      </c>
      <c r="D9" s="341">
        <f t="shared" si="0"/>
        <v>1550</v>
      </c>
      <c r="E9" s="342">
        <f t="shared" si="1"/>
        <v>6.2794475706640096E-3</v>
      </c>
      <c r="H9" s="206" t="s">
        <v>302</v>
      </c>
      <c r="I9" s="206">
        <v>245327</v>
      </c>
    </row>
    <row r="10" spans="1:9" ht="13.5" thickBot="1" x14ac:dyDescent="0.25">
      <c r="A10" s="211" t="s">
        <v>303</v>
      </c>
      <c r="B10" s="212">
        <v>213007</v>
      </c>
      <c r="C10" s="212">
        <v>214247</v>
      </c>
      <c r="D10" s="341">
        <f t="shared" si="0"/>
        <v>1240</v>
      </c>
      <c r="E10" s="342">
        <f t="shared" si="1"/>
        <v>5.8214049303544346E-3</v>
      </c>
      <c r="H10" s="206" t="s">
        <v>303</v>
      </c>
      <c r="I10" s="206">
        <v>211156</v>
      </c>
    </row>
    <row r="11" spans="1:9" ht="13.5" thickBot="1" x14ac:dyDescent="0.25">
      <c r="A11" s="211" t="s">
        <v>304</v>
      </c>
      <c r="B11" s="212">
        <v>189981</v>
      </c>
      <c r="C11" s="212">
        <v>190797</v>
      </c>
      <c r="D11" s="341">
        <f t="shared" si="0"/>
        <v>816</v>
      </c>
      <c r="E11" s="342">
        <f t="shared" si="1"/>
        <v>4.2951663587411648E-3</v>
      </c>
      <c r="H11" s="206" t="s">
        <v>304</v>
      </c>
      <c r="I11" s="206">
        <v>189045</v>
      </c>
    </row>
    <row r="12" spans="1:9" ht="13.5" thickBot="1" x14ac:dyDescent="0.25">
      <c r="A12" s="211" t="s">
        <v>305</v>
      </c>
      <c r="B12" s="212">
        <v>142730</v>
      </c>
      <c r="C12" s="212">
        <v>143649</v>
      </c>
      <c r="D12" s="341">
        <f t="shared" si="0"/>
        <v>919</v>
      </c>
      <c r="E12" s="342">
        <f t="shared" si="1"/>
        <v>6.4387304701183368E-3</v>
      </c>
      <c r="H12" s="206" t="s">
        <v>305</v>
      </c>
      <c r="I12" s="206">
        <v>139452</v>
      </c>
    </row>
    <row r="13" spans="1:9" ht="13.5" thickBot="1" x14ac:dyDescent="0.25">
      <c r="A13" s="214" t="s">
        <v>306</v>
      </c>
      <c r="B13" s="215">
        <v>98884</v>
      </c>
      <c r="C13" s="215">
        <v>99372</v>
      </c>
      <c r="D13" s="341">
        <f t="shared" si="0"/>
        <v>488</v>
      </c>
      <c r="E13" s="342">
        <f t="shared" si="1"/>
        <v>4.9350754419319465E-3</v>
      </c>
      <c r="H13" s="206" t="s">
        <v>306</v>
      </c>
      <c r="I13" s="206">
        <v>98249</v>
      </c>
    </row>
    <row r="14" spans="1:9" ht="13.5" thickBot="1" x14ac:dyDescent="0.25">
      <c r="A14" s="216" t="s">
        <v>307</v>
      </c>
      <c r="B14" s="217">
        <v>42359</v>
      </c>
      <c r="C14" s="217">
        <v>42183</v>
      </c>
      <c r="D14" s="341">
        <f t="shared" si="0"/>
        <v>-176</v>
      </c>
      <c r="E14" s="342">
        <f t="shared" si="1"/>
        <v>-4.154961165277693E-3</v>
      </c>
      <c r="H14" s="206" t="s">
        <v>307</v>
      </c>
      <c r="I14" s="206">
        <v>43116</v>
      </c>
    </row>
    <row r="15" spans="1:9" ht="13.5" thickBot="1" x14ac:dyDescent="0.25">
      <c r="A15" s="216" t="s">
        <v>308</v>
      </c>
      <c r="B15" s="217">
        <v>14535</v>
      </c>
      <c r="C15" s="217">
        <v>14489</v>
      </c>
      <c r="D15" s="341">
        <f t="shared" si="0"/>
        <v>-46</v>
      </c>
      <c r="E15" s="342">
        <f t="shared" si="1"/>
        <v>-3.1647746818025402E-3</v>
      </c>
      <c r="H15" s="206" t="s">
        <v>308</v>
      </c>
      <c r="I15" s="206">
        <v>14754</v>
      </c>
    </row>
    <row r="16" spans="1:9" ht="13.5" thickBot="1" x14ac:dyDescent="0.25">
      <c r="A16" s="216" t="s">
        <v>309</v>
      </c>
      <c r="B16" s="217">
        <v>5595</v>
      </c>
      <c r="C16" s="217">
        <v>5561</v>
      </c>
      <c r="D16" s="341">
        <f t="shared" si="0"/>
        <v>-34</v>
      </c>
      <c r="E16" s="342">
        <f t="shared" si="1"/>
        <v>-6.0768543342269998E-3</v>
      </c>
      <c r="H16" s="206" t="s">
        <v>309</v>
      </c>
      <c r="I16" s="206">
        <v>5621</v>
      </c>
    </row>
    <row r="17" spans="1:9" ht="13.5" thickBot="1" x14ac:dyDescent="0.25">
      <c r="A17" s="216" t="s">
        <v>310</v>
      </c>
      <c r="B17" s="217">
        <v>3822</v>
      </c>
      <c r="C17" s="217">
        <v>3804</v>
      </c>
      <c r="D17" s="341">
        <f t="shared" si="0"/>
        <v>-18</v>
      </c>
      <c r="E17" s="342">
        <f t="shared" si="1"/>
        <v>-4.7095761381475976E-3</v>
      </c>
      <c r="H17" s="206" t="s">
        <v>310</v>
      </c>
      <c r="I17" s="206">
        <v>3847</v>
      </c>
    </row>
    <row r="18" spans="1:9" ht="13.5" thickBot="1" x14ac:dyDescent="0.25">
      <c r="A18" s="216" t="s">
        <v>311</v>
      </c>
      <c r="B18" s="217">
        <v>58</v>
      </c>
      <c r="C18" s="217">
        <v>53</v>
      </c>
      <c r="D18" s="341">
        <f t="shared" si="0"/>
        <v>-5</v>
      </c>
      <c r="E18" s="342">
        <f t="shared" si="1"/>
        <v>-8.6206896551724088E-2</v>
      </c>
      <c r="H18" s="206" t="s">
        <v>311</v>
      </c>
      <c r="I18" s="206">
        <v>49</v>
      </c>
    </row>
    <row r="19" spans="1:9" ht="13.5" thickBot="1" x14ac:dyDescent="0.25">
      <c r="A19" s="46" t="s">
        <v>54</v>
      </c>
      <c r="B19" s="47">
        <f>SUM(B5:B18)</f>
        <v>1787122</v>
      </c>
      <c r="C19" s="47">
        <f>SUM(C5:C18)</f>
        <v>1800733</v>
      </c>
      <c r="D19" s="48">
        <f>SUM(D5:D18)</f>
        <v>13611</v>
      </c>
      <c r="E19" s="49">
        <f>C19/B19-1</f>
        <v>7.6161560318770416E-3</v>
      </c>
      <c r="H19" s="206" t="s">
        <v>312</v>
      </c>
      <c r="I19" s="206">
        <v>1770324</v>
      </c>
    </row>
    <row r="22" spans="1:9" x14ac:dyDescent="0.2">
      <c r="A22" s="343"/>
      <c r="B22" s="343"/>
    </row>
    <row r="23" spans="1:9" ht="26.25" thickBot="1" x14ac:dyDescent="0.25">
      <c r="A23" s="44" t="s">
        <v>281</v>
      </c>
      <c r="B23" s="45" t="s">
        <v>313</v>
      </c>
      <c r="C23" s="50"/>
      <c r="D23" s="51"/>
      <c r="E23" s="51"/>
    </row>
    <row r="24" spans="1:9" ht="13.5" thickBot="1" x14ac:dyDescent="0.25">
      <c r="A24" s="218" t="s">
        <v>298</v>
      </c>
      <c r="B24" s="219">
        <f t="shared" ref="B24:B32" si="2">C5/$C$19</f>
        <v>2.7434383664874249E-2</v>
      </c>
      <c r="C24" s="344"/>
      <c r="D24" s="221"/>
      <c r="E24" s="345"/>
    </row>
    <row r="25" spans="1:9" ht="13.5" thickBot="1" x14ac:dyDescent="0.25">
      <c r="A25" s="223" t="s">
        <v>299</v>
      </c>
      <c r="B25" s="219">
        <f t="shared" si="2"/>
        <v>0.12142666347537363</v>
      </c>
      <c r="C25" s="344"/>
      <c r="D25" s="221"/>
      <c r="E25" s="345"/>
    </row>
    <row r="26" spans="1:9" ht="13.5" thickBot="1" x14ac:dyDescent="0.25">
      <c r="A26" s="223" t="s">
        <v>300</v>
      </c>
      <c r="B26" s="219">
        <f t="shared" si="2"/>
        <v>0.16346732136302272</v>
      </c>
      <c r="C26" s="344"/>
      <c r="D26" s="221"/>
      <c r="E26" s="345"/>
    </row>
    <row r="27" spans="1:9" ht="13.5" thickBot="1" x14ac:dyDescent="0.25">
      <c r="A27" s="224" t="s">
        <v>301</v>
      </c>
      <c r="B27" s="219">
        <f t="shared" si="2"/>
        <v>0.15314374757390462</v>
      </c>
      <c r="C27" s="344"/>
      <c r="D27" s="221"/>
      <c r="E27" s="345"/>
    </row>
    <row r="28" spans="1:9" ht="13.5" thickBot="1" x14ac:dyDescent="0.25">
      <c r="A28" s="223" t="s">
        <v>302</v>
      </c>
      <c r="B28" s="219">
        <f t="shared" si="2"/>
        <v>0.13793660692617951</v>
      </c>
      <c r="C28" s="344"/>
      <c r="D28" s="221"/>
      <c r="E28" s="345"/>
    </row>
    <row r="29" spans="1:9" ht="13.5" thickBot="1" x14ac:dyDescent="0.25">
      <c r="A29" s="223" t="s">
        <v>303</v>
      </c>
      <c r="B29" s="219">
        <f t="shared" si="2"/>
        <v>0.11897766076370012</v>
      </c>
      <c r="C29" s="344"/>
      <c r="D29" s="221"/>
      <c r="E29" s="345"/>
    </row>
    <row r="30" spans="1:9" ht="13.5" thickBot="1" x14ac:dyDescent="0.25">
      <c r="A30" s="223" t="s">
        <v>304</v>
      </c>
      <c r="B30" s="219">
        <f t="shared" si="2"/>
        <v>0.10595518602702345</v>
      </c>
      <c r="C30" s="344"/>
      <c r="D30" s="221"/>
      <c r="E30" s="345"/>
    </row>
    <row r="31" spans="1:9" ht="13.5" thickBot="1" x14ac:dyDescent="0.25">
      <c r="A31" s="223" t="s">
        <v>305</v>
      </c>
      <c r="B31" s="219">
        <f t="shared" si="2"/>
        <v>7.9772514859226776E-2</v>
      </c>
      <c r="C31" s="344"/>
      <c r="D31" s="221"/>
      <c r="E31" s="345"/>
    </row>
    <row r="32" spans="1:9" ht="13.5" thickBot="1" x14ac:dyDescent="0.25">
      <c r="A32" s="225" t="s">
        <v>306</v>
      </c>
      <c r="B32" s="219">
        <f t="shared" si="2"/>
        <v>5.5184194436376739E-2</v>
      </c>
      <c r="C32" s="344"/>
      <c r="D32" s="221"/>
      <c r="E32" s="345"/>
    </row>
    <row r="33" spans="1:5" ht="13.5" thickBot="1" x14ac:dyDescent="0.25">
      <c r="A33" s="226" t="s">
        <v>314</v>
      </c>
      <c r="B33" s="219">
        <f>B36/C19</f>
        <v>3.6672288451425061E-2</v>
      </c>
      <c r="C33" s="344"/>
      <c r="D33" s="221"/>
      <c r="E33" s="345"/>
    </row>
    <row r="34" spans="1:5" ht="13.5" thickBot="1" x14ac:dyDescent="0.25">
      <c r="A34" s="46" t="s">
        <v>54</v>
      </c>
      <c r="B34" s="52">
        <f>SUM(B24:B33)</f>
        <v>0.9999705675411068</v>
      </c>
      <c r="C34" s="53"/>
      <c r="D34" s="54"/>
      <c r="E34" s="55"/>
    </row>
    <row r="36" spans="1:5" x14ac:dyDescent="0.2">
      <c r="A36" s="206" t="s">
        <v>315</v>
      </c>
      <c r="B36" s="227">
        <f>SUM(C14:C17)</f>
        <v>66037</v>
      </c>
      <c r="C36" s="234">
        <f>B36/C19</f>
        <v>3.6672288451425061E-2</v>
      </c>
    </row>
  </sheetData>
  <mergeCells count="1">
    <mergeCell ref="H1:I1"/>
  </mergeCells>
  <hyperlinks>
    <hyperlink ref="H1:I1" location="Index!A1" display="Regresar al Índice" xr:uid="{00000000-0004-0000-1600-000000000000}"/>
  </hyperlinks>
  <pageMargins left="0.7" right="0.7" top="0.75" bottom="0.75" header="0.3" footer="0.3"/>
  <pageSetup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9"/>
  <dimension ref="A1:J14"/>
  <sheetViews>
    <sheetView zoomScaleNormal="100" workbookViewId="0">
      <selection activeCell="A9" sqref="A9"/>
    </sheetView>
  </sheetViews>
  <sheetFormatPr baseColWidth="10" defaultColWidth="11.42578125" defaultRowHeight="12.75" x14ac:dyDescent="0.2"/>
  <cols>
    <col min="1" max="1" width="32.42578125" style="200" customWidth="1"/>
    <col min="2" max="2" width="13.7109375" style="200" customWidth="1"/>
    <col min="3" max="3" width="12.85546875" style="200" customWidth="1"/>
    <col min="4" max="4" width="11.42578125" style="200" customWidth="1"/>
    <col min="5" max="6" width="10.5703125" style="200" customWidth="1"/>
    <col min="7" max="7" width="7.85546875" style="200" bestFit="1" customWidth="1"/>
    <col min="8" max="8" width="6.140625" style="200" bestFit="1" customWidth="1"/>
    <col min="9" max="9" width="7.85546875" style="200" bestFit="1" customWidth="1"/>
    <col min="10" max="10" width="6.42578125" style="200" bestFit="1" customWidth="1"/>
    <col min="11" max="16384" width="11.42578125" style="200"/>
  </cols>
  <sheetData>
    <row r="1" spans="1:10" ht="15" x14ac:dyDescent="0.25">
      <c r="A1" s="3" t="s">
        <v>1320</v>
      </c>
      <c r="H1" s="568" t="s">
        <v>39</v>
      </c>
      <c r="I1" s="568"/>
      <c r="J1" s="568"/>
    </row>
    <row r="2" spans="1:10" x14ac:dyDescent="0.2">
      <c r="A2" s="200" t="s">
        <v>280</v>
      </c>
    </row>
    <row r="4" spans="1:10" ht="15.75" customHeight="1" x14ac:dyDescent="0.2">
      <c r="A4" s="478" t="s">
        <v>316</v>
      </c>
      <c r="B4" s="489">
        <v>2021</v>
      </c>
      <c r="C4" s="489">
        <v>2021</v>
      </c>
      <c r="D4" s="162" t="s">
        <v>53</v>
      </c>
      <c r="E4" s="162"/>
    </row>
    <row r="5" spans="1:10" x14ac:dyDescent="0.2">
      <c r="A5" s="480"/>
      <c r="B5" s="481" t="s">
        <v>40</v>
      </c>
      <c r="C5" s="481" t="s">
        <v>41</v>
      </c>
      <c r="D5" s="125" t="s">
        <v>317</v>
      </c>
      <c r="E5" s="125" t="s">
        <v>318</v>
      </c>
    </row>
    <row r="6" spans="1:10" ht="24" customHeight="1" x14ac:dyDescent="0.2">
      <c r="A6" s="492" t="s">
        <v>283</v>
      </c>
      <c r="B6" s="486">
        <v>3450</v>
      </c>
      <c r="C6" s="486">
        <v>3451</v>
      </c>
      <c r="D6" s="56">
        <f>C6-B6</f>
        <v>1</v>
      </c>
      <c r="E6" s="57">
        <f>C6/B6-1</f>
        <v>2.8985507246370723E-4</v>
      </c>
    </row>
    <row r="7" spans="1:10" ht="15.75" customHeight="1" x14ac:dyDescent="0.2">
      <c r="A7" s="491" t="s">
        <v>284</v>
      </c>
      <c r="B7" s="483">
        <v>30190</v>
      </c>
      <c r="C7" s="483">
        <v>30295</v>
      </c>
      <c r="D7" s="58">
        <f t="shared" ref="D7:D13" si="0">C7-B7</f>
        <v>105</v>
      </c>
      <c r="E7" s="59">
        <f t="shared" ref="E7:E12" si="1">C7/B7-1</f>
        <v>3.4779728386882258E-3</v>
      </c>
    </row>
    <row r="8" spans="1:10" ht="15.75" customHeight="1" x14ac:dyDescent="0.2">
      <c r="A8" s="492" t="s">
        <v>285</v>
      </c>
      <c r="B8" s="486">
        <v>11784</v>
      </c>
      <c r="C8" s="486">
        <v>11832</v>
      </c>
      <c r="D8" s="56">
        <f t="shared" si="0"/>
        <v>48</v>
      </c>
      <c r="E8" s="57">
        <f t="shared" si="1"/>
        <v>4.0733197556008793E-3</v>
      </c>
    </row>
    <row r="9" spans="1:10" ht="15.75" customHeight="1" x14ac:dyDescent="0.2">
      <c r="A9" s="491" t="s">
        <v>319</v>
      </c>
      <c r="B9" s="493">
        <v>166</v>
      </c>
      <c r="C9" s="493">
        <v>166</v>
      </c>
      <c r="D9" s="58">
        <f t="shared" si="0"/>
        <v>0</v>
      </c>
      <c r="E9" s="59">
        <f t="shared" si="1"/>
        <v>0</v>
      </c>
    </row>
    <row r="10" spans="1:10" ht="15.75" customHeight="1" x14ac:dyDescent="0.2">
      <c r="A10" s="492" t="s">
        <v>287</v>
      </c>
      <c r="B10" s="486">
        <v>15429</v>
      </c>
      <c r="C10" s="486">
        <v>15446</v>
      </c>
      <c r="D10" s="56">
        <f t="shared" si="0"/>
        <v>17</v>
      </c>
      <c r="E10" s="57">
        <f t="shared" si="1"/>
        <v>1.1018212457061249E-3</v>
      </c>
    </row>
    <row r="11" spans="1:10" ht="15.75" customHeight="1" x14ac:dyDescent="0.2">
      <c r="A11" s="491" t="s">
        <v>288</v>
      </c>
      <c r="B11" s="493">
        <v>129</v>
      </c>
      <c r="C11" s="493">
        <v>127</v>
      </c>
      <c r="D11" s="58">
        <f t="shared" si="0"/>
        <v>-2</v>
      </c>
      <c r="E11" s="59">
        <f t="shared" si="1"/>
        <v>-1.5503875968992276E-2</v>
      </c>
    </row>
    <row r="12" spans="1:10" ht="15.75" customHeight="1" x14ac:dyDescent="0.2">
      <c r="A12" s="492" t="s">
        <v>289</v>
      </c>
      <c r="B12" s="486">
        <v>31037</v>
      </c>
      <c r="C12" s="486">
        <v>31118</v>
      </c>
      <c r="D12" s="56">
        <f t="shared" si="0"/>
        <v>81</v>
      </c>
      <c r="E12" s="57">
        <f t="shared" si="1"/>
        <v>2.6097883171698477E-3</v>
      </c>
    </row>
    <row r="13" spans="1:10" ht="15.75" customHeight="1" x14ac:dyDescent="0.2">
      <c r="A13" s="491" t="s">
        <v>290</v>
      </c>
      <c r="B13" s="483">
        <v>6028</v>
      </c>
      <c r="C13" s="483">
        <v>6039</v>
      </c>
      <c r="D13" s="58">
        <f t="shared" si="0"/>
        <v>11</v>
      </c>
      <c r="E13" s="59">
        <f>C13/B13-1</f>
        <v>1.8248175182482562E-3</v>
      </c>
    </row>
    <row r="14" spans="1:10" x14ac:dyDescent="0.2">
      <c r="A14" s="60" t="s">
        <v>320</v>
      </c>
      <c r="B14" s="61">
        <f>SUM(B6:B13)</f>
        <v>98213</v>
      </c>
      <c r="C14" s="61">
        <f>SUM(C6:C13)</f>
        <v>98474</v>
      </c>
      <c r="D14" s="61">
        <f>C14-B14</f>
        <v>261</v>
      </c>
      <c r="E14" s="62">
        <f>C14/B14-1</f>
        <v>2.6574893344057937E-3</v>
      </c>
    </row>
  </sheetData>
  <mergeCells count="3">
    <mergeCell ref="H1:J1"/>
    <mergeCell ref="A4:A5"/>
    <mergeCell ref="D4:E4"/>
  </mergeCells>
  <hyperlinks>
    <hyperlink ref="H1:I1" location="Index!A1" display="Regresar al Índice" xr:uid="{00000000-0004-0000-1700-000000000000}"/>
  </hyperlinks>
  <pageMargins left="0.7" right="0.7" top="0.75" bottom="0.75" header="0.3" footer="0.3"/>
  <pageSetup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4"/>
  <dimension ref="A1:J14"/>
  <sheetViews>
    <sheetView zoomScaleNormal="100" workbookViewId="0">
      <selection activeCell="A9" sqref="A9"/>
    </sheetView>
  </sheetViews>
  <sheetFormatPr baseColWidth="10" defaultColWidth="11.42578125" defaultRowHeight="12.75" x14ac:dyDescent="0.2"/>
  <cols>
    <col min="1" max="1" width="32.42578125" style="200" customWidth="1"/>
    <col min="2" max="2" width="13.7109375" style="200" customWidth="1"/>
    <col min="3" max="3" width="12.85546875" style="200" customWidth="1"/>
    <col min="4" max="4" width="11.42578125" style="200" customWidth="1"/>
    <col min="5" max="6" width="10.5703125" style="200" customWidth="1"/>
    <col min="7" max="7" width="7.85546875" style="200" bestFit="1" customWidth="1"/>
    <col min="8" max="8" width="6.140625" style="200" bestFit="1" customWidth="1"/>
    <col min="9" max="9" width="7.85546875" style="200" bestFit="1" customWidth="1"/>
    <col min="10" max="10" width="6.42578125" style="200" bestFit="1" customWidth="1"/>
    <col min="11" max="16384" width="11.42578125" style="200"/>
  </cols>
  <sheetData>
    <row r="1" spans="1:10" ht="15" x14ac:dyDescent="0.25">
      <c r="A1" s="3" t="s">
        <v>1322</v>
      </c>
      <c r="H1" s="568" t="s">
        <v>39</v>
      </c>
      <c r="I1" s="568"/>
      <c r="J1" s="568"/>
    </row>
    <row r="2" spans="1:10" x14ac:dyDescent="0.2">
      <c r="A2" s="200" t="s">
        <v>280</v>
      </c>
    </row>
    <row r="4" spans="1:10" ht="15.75" customHeight="1" x14ac:dyDescent="0.2">
      <c r="A4" s="478" t="s">
        <v>316</v>
      </c>
      <c r="B4" s="489">
        <v>2020</v>
      </c>
      <c r="C4" s="489">
        <v>2021</v>
      </c>
      <c r="D4" s="162" t="s">
        <v>53</v>
      </c>
      <c r="E4" s="162"/>
    </row>
    <row r="5" spans="1:10" x14ac:dyDescent="0.2">
      <c r="A5" s="480"/>
      <c r="B5" s="481" t="s">
        <v>51</v>
      </c>
      <c r="C5" s="481" t="s">
        <v>41</v>
      </c>
      <c r="D5" s="125" t="s">
        <v>317</v>
      </c>
      <c r="E5" s="125" t="s">
        <v>318</v>
      </c>
    </row>
    <row r="6" spans="1:10" ht="24" customHeight="1" x14ac:dyDescent="0.2">
      <c r="A6" s="492" t="s">
        <v>283</v>
      </c>
      <c r="B6" s="486">
        <v>3432</v>
      </c>
      <c r="C6" s="486">
        <v>3451</v>
      </c>
      <c r="D6" s="56">
        <f>C6-B6</f>
        <v>19</v>
      </c>
      <c r="E6" s="57">
        <f>C6/B6-1</f>
        <v>5.5361305361305568E-3</v>
      </c>
    </row>
    <row r="7" spans="1:10" ht="15.75" customHeight="1" x14ac:dyDescent="0.2">
      <c r="A7" s="491" t="s">
        <v>284</v>
      </c>
      <c r="B7" s="483">
        <v>30178</v>
      </c>
      <c r="C7" s="483">
        <v>30295</v>
      </c>
      <c r="D7" s="58">
        <f t="shared" ref="D7:D13" si="0">C7-B7</f>
        <v>117</v>
      </c>
      <c r="E7" s="59">
        <f t="shared" ref="E7:E12" si="1">C7/B7-1</f>
        <v>3.8769964875073892E-3</v>
      </c>
    </row>
    <row r="8" spans="1:10" ht="15.75" customHeight="1" x14ac:dyDescent="0.2">
      <c r="A8" s="492" t="s">
        <v>285</v>
      </c>
      <c r="B8" s="486">
        <v>11694</v>
      </c>
      <c r="C8" s="486">
        <v>11832</v>
      </c>
      <c r="D8" s="56">
        <f t="shared" si="0"/>
        <v>138</v>
      </c>
      <c r="E8" s="57">
        <f t="shared" si="1"/>
        <v>1.1800923550538744E-2</v>
      </c>
    </row>
    <row r="9" spans="1:10" ht="15.75" customHeight="1" x14ac:dyDescent="0.2">
      <c r="A9" s="491" t="s">
        <v>319</v>
      </c>
      <c r="B9" s="493">
        <v>161</v>
      </c>
      <c r="C9" s="493">
        <v>166</v>
      </c>
      <c r="D9" s="58">
        <f t="shared" si="0"/>
        <v>5</v>
      </c>
      <c r="E9" s="59">
        <f t="shared" si="1"/>
        <v>3.105590062111796E-2</v>
      </c>
    </row>
    <row r="10" spans="1:10" ht="15.75" customHeight="1" x14ac:dyDescent="0.2">
      <c r="A10" s="492" t="s">
        <v>287</v>
      </c>
      <c r="B10" s="486">
        <v>15414</v>
      </c>
      <c r="C10" s="486">
        <v>15446</v>
      </c>
      <c r="D10" s="56">
        <f t="shared" si="0"/>
        <v>32</v>
      </c>
      <c r="E10" s="57">
        <f t="shared" si="1"/>
        <v>2.0760347735824247E-3</v>
      </c>
    </row>
    <row r="11" spans="1:10" ht="15.75" customHeight="1" x14ac:dyDescent="0.2">
      <c r="A11" s="491" t="s">
        <v>288</v>
      </c>
      <c r="B11" s="493">
        <v>127</v>
      </c>
      <c r="C11" s="493">
        <v>127</v>
      </c>
      <c r="D11" s="58">
        <f t="shared" si="0"/>
        <v>0</v>
      </c>
      <c r="E11" s="59">
        <f t="shared" si="1"/>
        <v>0</v>
      </c>
    </row>
    <row r="12" spans="1:10" ht="15.75" customHeight="1" x14ac:dyDescent="0.2">
      <c r="A12" s="492" t="s">
        <v>289</v>
      </c>
      <c r="B12" s="486">
        <v>31028</v>
      </c>
      <c r="C12" s="486">
        <v>31118</v>
      </c>
      <c r="D12" s="56">
        <f t="shared" si="0"/>
        <v>90</v>
      </c>
      <c r="E12" s="57">
        <f t="shared" si="1"/>
        <v>2.9006059043443777E-3</v>
      </c>
    </row>
    <row r="13" spans="1:10" ht="15.75" customHeight="1" x14ac:dyDescent="0.2">
      <c r="A13" s="491" t="s">
        <v>290</v>
      </c>
      <c r="B13" s="483">
        <v>6033</v>
      </c>
      <c r="C13" s="483">
        <v>6039</v>
      </c>
      <c r="D13" s="58">
        <f t="shared" si="0"/>
        <v>6</v>
      </c>
      <c r="E13" s="59">
        <f>C13/B13-1</f>
        <v>9.9453008453509462E-4</v>
      </c>
    </row>
    <row r="14" spans="1:10" x14ac:dyDescent="0.2">
      <c r="A14" s="60" t="s">
        <v>320</v>
      </c>
      <c r="B14" s="61">
        <f>SUM(B6:B13)</f>
        <v>98067</v>
      </c>
      <c r="C14" s="61">
        <f>SUM(C6:C13)</f>
        <v>98474</v>
      </c>
      <c r="D14" s="61">
        <f>C14-B14</f>
        <v>407</v>
      </c>
      <c r="E14" s="62">
        <f>C14/B14-1</f>
        <v>4.1502238265676006E-3</v>
      </c>
    </row>
  </sheetData>
  <mergeCells count="3">
    <mergeCell ref="H1:J1"/>
    <mergeCell ref="A4:A5"/>
    <mergeCell ref="D4:E4"/>
  </mergeCells>
  <hyperlinks>
    <hyperlink ref="H1:I1" location="Index!A1" display="Regresar al Índice" xr:uid="{00000000-0004-0000-1800-000000000000}"/>
  </hyperlinks>
  <pageMargins left="0.7" right="0.7" top="0.75" bottom="0.75" header="0.3" footer="0.3"/>
  <pageSetup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0"/>
  <dimension ref="A1:J14"/>
  <sheetViews>
    <sheetView zoomScaleNormal="100" workbookViewId="0">
      <selection activeCell="A9" sqref="A9"/>
    </sheetView>
  </sheetViews>
  <sheetFormatPr baseColWidth="10" defaultColWidth="11.42578125" defaultRowHeight="12.75" x14ac:dyDescent="0.2"/>
  <cols>
    <col min="1" max="1" width="32.42578125" style="200" customWidth="1"/>
    <col min="2" max="2" width="12.140625" style="200" customWidth="1"/>
    <col min="3" max="3" width="11.85546875" style="200" customWidth="1"/>
    <col min="4" max="4" width="11.42578125" style="200" customWidth="1"/>
    <col min="5" max="6" width="10.5703125" style="200" customWidth="1"/>
    <col min="7" max="7" width="7.85546875" style="200" bestFit="1" customWidth="1"/>
    <col min="8" max="8" width="6.140625" style="200" bestFit="1" customWidth="1"/>
    <col min="9" max="9" width="7.85546875" style="200" bestFit="1" customWidth="1"/>
    <col min="10" max="10" width="6.42578125" style="200" bestFit="1" customWidth="1"/>
    <col min="11" max="16384" width="11.42578125" style="200"/>
  </cols>
  <sheetData>
    <row r="1" spans="1:10" ht="15" x14ac:dyDescent="0.25">
      <c r="A1" s="3" t="s">
        <v>1324</v>
      </c>
      <c r="H1" s="568" t="s">
        <v>39</v>
      </c>
      <c r="I1" s="568"/>
      <c r="J1" s="568"/>
    </row>
    <row r="2" spans="1:10" x14ac:dyDescent="0.2">
      <c r="A2" s="200" t="s">
        <v>280</v>
      </c>
    </row>
    <row r="3" spans="1:10" x14ac:dyDescent="0.2">
      <c r="A3" s="5"/>
      <c r="B3" s="5"/>
      <c r="C3" s="5"/>
      <c r="D3" s="5"/>
      <c r="E3" s="5"/>
    </row>
    <row r="4" spans="1:10" ht="14.25" customHeight="1" x14ac:dyDescent="0.2">
      <c r="A4" s="478" t="s">
        <v>316</v>
      </c>
      <c r="B4" s="489">
        <v>2020</v>
      </c>
      <c r="C4" s="489">
        <v>2021</v>
      </c>
      <c r="D4" s="162" t="s">
        <v>53</v>
      </c>
      <c r="E4" s="162"/>
    </row>
    <row r="5" spans="1:10" x14ac:dyDescent="0.2">
      <c r="A5" s="480"/>
      <c r="B5" s="481" t="s">
        <v>41</v>
      </c>
      <c r="C5" s="481" t="s">
        <v>41</v>
      </c>
      <c r="D5" s="125" t="s">
        <v>317</v>
      </c>
      <c r="E5" s="125" t="s">
        <v>318</v>
      </c>
    </row>
    <row r="6" spans="1:10" x14ac:dyDescent="0.2">
      <c r="A6" s="491" t="s">
        <v>283</v>
      </c>
      <c r="B6" s="483">
        <v>3284</v>
      </c>
      <c r="C6" s="483">
        <v>3451</v>
      </c>
      <c r="D6" s="56">
        <f>C6-B6</f>
        <v>167</v>
      </c>
      <c r="E6" s="57">
        <f>C6/B6-1</f>
        <v>5.08526187576126E-2</v>
      </c>
    </row>
    <row r="7" spans="1:10" ht="15.75" customHeight="1" x14ac:dyDescent="0.2">
      <c r="A7" s="492" t="s">
        <v>284</v>
      </c>
      <c r="B7" s="486">
        <v>29680</v>
      </c>
      <c r="C7" s="486">
        <v>30295</v>
      </c>
      <c r="D7" s="58">
        <f t="shared" ref="D7:D12" si="0">C7-B7</f>
        <v>615</v>
      </c>
      <c r="E7" s="59">
        <f t="shared" ref="E7:E13" si="1">C7/B7-1</f>
        <v>2.0721024258760101E-2</v>
      </c>
    </row>
    <row r="8" spans="1:10" ht="15.75" customHeight="1" x14ac:dyDescent="0.2">
      <c r="A8" s="491" t="s">
        <v>285</v>
      </c>
      <c r="B8" s="483">
        <v>11820</v>
      </c>
      <c r="C8" s="483">
        <v>11832</v>
      </c>
      <c r="D8" s="56">
        <f t="shared" si="0"/>
        <v>12</v>
      </c>
      <c r="E8" s="57">
        <f t="shared" si="1"/>
        <v>1.0152284263960087E-3</v>
      </c>
    </row>
    <row r="9" spans="1:10" ht="15.75" customHeight="1" x14ac:dyDescent="0.2">
      <c r="A9" s="492" t="s">
        <v>319</v>
      </c>
      <c r="B9" s="494">
        <v>149</v>
      </c>
      <c r="C9" s="494">
        <v>166</v>
      </c>
      <c r="D9" s="58">
        <f t="shared" si="0"/>
        <v>17</v>
      </c>
      <c r="E9" s="59">
        <f t="shared" si="1"/>
        <v>0.11409395973154357</v>
      </c>
    </row>
    <row r="10" spans="1:10" ht="15.75" customHeight="1" x14ac:dyDescent="0.2">
      <c r="A10" s="491" t="s">
        <v>287</v>
      </c>
      <c r="B10" s="483">
        <v>15458</v>
      </c>
      <c r="C10" s="483">
        <v>15446</v>
      </c>
      <c r="D10" s="56">
        <f t="shared" si="0"/>
        <v>-12</v>
      </c>
      <c r="E10" s="57">
        <f t="shared" si="1"/>
        <v>-7.7629706300941237E-4</v>
      </c>
    </row>
    <row r="11" spans="1:10" ht="15.75" customHeight="1" x14ac:dyDescent="0.2">
      <c r="A11" s="492" t="s">
        <v>288</v>
      </c>
      <c r="B11" s="494">
        <v>132</v>
      </c>
      <c r="C11" s="494">
        <v>127</v>
      </c>
      <c r="D11" s="58">
        <f t="shared" si="0"/>
        <v>-5</v>
      </c>
      <c r="E11" s="59">
        <f t="shared" si="1"/>
        <v>-3.7878787878787845E-2</v>
      </c>
    </row>
    <row r="12" spans="1:10" ht="15.75" customHeight="1" x14ac:dyDescent="0.2">
      <c r="A12" s="491" t="s">
        <v>289</v>
      </c>
      <c r="B12" s="483">
        <v>31000</v>
      </c>
      <c r="C12" s="483">
        <v>31118</v>
      </c>
      <c r="D12" s="56">
        <f t="shared" si="0"/>
        <v>118</v>
      </c>
      <c r="E12" s="57">
        <f t="shared" si="1"/>
        <v>3.8064516129032722E-3</v>
      </c>
    </row>
    <row r="13" spans="1:10" ht="15.75" customHeight="1" x14ac:dyDescent="0.2">
      <c r="A13" s="492" t="s">
        <v>290</v>
      </c>
      <c r="B13" s="486">
        <v>6314</v>
      </c>
      <c r="C13" s="486">
        <v>6039</v>
      </c>
      <c r="D13" s="58">
        <f>C13-B13</f>
        <v>-275</v>
      </c>
      <c r="E13" s="59">
        <f t="shared" si="1"/>
        <v>-4.355400696864109E-2</v>
      </c>
    </row>
    <row r="14" spans="1:10" ht="15.75" customHeight="1" x14ac:dyDescent="0.2">
      <c r="A14" s="60" t="s">
        <v>320</v>
      </c>
      <c r="B14" s="61">
        <f>SUM(B6:B13)</f>
        <v>97837</v>
      </c>
      <c r="C14" s="61">
        <f>SUM(C6:C13)</f>
        <v>98474</v>
      </c>
      <c r="D14" s="61">
        <f>C14-B14</f>
        <v>637</v>
      </c>
      <c r="E14" s="62">
        <f>C14/B14-1</f>
        <v>6.510829236382909E-3</v>
      </c>
    </row>
  </sheetData>
  <mergeCells count="3">
    <mergeCell ref="H1:J1"/>
    <mergeCell ref="A4:A5"/>
    <mergeCell ref="D4:E4"/>
  </mergeCells>
  <hyperlinks>
    <hyperlink ref="H1:I1" location="Index!A1" display="Regresar al Índice" xr:uid="{00000000-0004-0000-1900-000000000000}"/>
  </hyperlinks>
  <pageMargins left="0.7" right="0.7" top="0.75" bottom="0.75" header="0.3" footer="0.3"/>
  <pageSetup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1"/>
  <dimension ref="A1:Q14"/>
  <sheetViews>
    <sheetView zoomScaleNormal="100" workbookViewId="0">
      <selection activeCell="A9" sqref="A9"/>
    </sheetView>
  </sheetViews>
  <sheetFormatPr baseColWidth="10" defaultColWidth="10.85546875" defaultRowHeight="12.75" x14ac:dyDescent="0.2"/>
  <cols>
    <col min="1" max="1" width="36.5703125" style="200" customWidth="1"/>
    <col min="2" max="2" width="9.7109375" style="200" customWidth="1"/>
    <col min="3" max="3" width="15.28515625" style="200" customWidth="1"/>
    <col min="4" max="4" width="11.140625" style="200" customWidth="1"/>
    <col min="5" max="5" width="10.85546875" style="200" customWidth="1"/>
    <col min="6" max="6" width="7" style="200" customWidth="1"/>
    <col min="7" max="10" width="6.85546875" style="200" customWidth="1"/>
    <col min="11" max="11" width="6.7109375" style="200" customWidth="1"/>
    <col min="12" max="13" width="6" style="200" bestFit="1" customWidth="1"/>
    <col min="14" max="14" width="7" style="200" customWidth="1"/>
    <col min="15" max="16" width="5.140625" style="200" customWidth="1"/>
    <col min="17" max="17" width="11" style="200" bestFit="1" customWidth="1"/>
    <col min="18" max="16384" width="10.85546875" style="200"/>
  </cols>
  <sheetData>
    <row r="1" spans="1:17" ht="15" customHeight="1" x14ac:dyDescent="0.25">
      <c r="A1" s="3" t="s">
        <v>1326</v>
      </c>
      <c r="B1" s="340"/>
      <c r="C1" s="340"/>
      <c r="D1" s="340"/>
      <c r="E1" s="340"/>
      <c r="F1" s="340"/>
      <c r="G1" s="340"/>
      <c r="H1" s="568" t="s">
        <v>39</v>
      </c>
      <c r="I1" s="568"/>
      <c r="J1" s="568"/>
      <c r="K1" s="568"/>
      <c r="L1" s="340"/>
      <c r="M1" s="340"/>
      <c r="N1" s="63"/>
      <c r="O1" s="63"/>
      <c r="P1" s="63"/>
      <c r="Q1" s="63"/>
    </row>
    <row r="2" spans="1:17" x14ac:dyDescent="0.2">
      <c r="A2" s="200" t="s">
        <v>280</v>
      </c>
    </row>
    <row r="4" spans="1:17" ht="15.75" customHeight="1" x14ac:dyDescent="0.2">
      <c r="A4" s="478" t="s">
        <v>316</v>
      </c>
      <c r="B4" s="479">
        <v>2020</v>
      </c>
      <c r="C4" s="479">
        <v>2021</v>
      </c>
      <c r="D4" s="163" t="s">
        <v>53</v>
      </c>
      <c r="E4" s="163"/>
    </row>
    <row r="5" spans="1:17" ht="24" customHeight="1" x14ac:dyDescent="0.2">
      <c r="A5" s="480"/>
      <c r="B5" s="481" t="s">
        <v>42</v>
      </c>
      <c r="C5" s="481" t="s">
        <v>41</v>
      </c>
      <c r="D5" s="125" t="s">
        <v>317</v>
      </c>
      <c r="E5" s="125" t="s">
        <v>318</v>
      </c>
    </row>
    <row r="6" spans="1:17" ht="25.5" x14ac:dyDescent="0.2">
      <c r="A6" s="482" t="s">
        <v>283</v>
      </c>
      <c r="B6" s="495">
        <v>3313</v>
      </c>
      <c r="C6" s="496">
        <v>3451</v>
      </c>
      <c r="D6" s="64">
        <f>C6-B6</f>
        <v>138</v>
      </c>
      <c r="E6" s="65">
        <f>C6/B6-1</f>
        <v>4.1654089948687023E-2</v>
      </c>
    </row>
    <row r="7" spans="1:17" x14ac:dyDescent="0.2">
      <c r="A7" s="485" t="s">
        <v>284</v>
      </c>
      <c r="B7" s="497">
        <v>29849</v>
      </c>
      <c r="C7" s="498">
        <v>30295</v>
      </c>
      <c r="D7" s="64">
        <f t="shared" ref="D7:D13" si="0">C7-B7</f>
        <v>446</v>
      </c>
      <c r="E7" s="65">
        <f t="shared" ref="E7:E13" si="1">C7/B7-1</f>
        <v>1.4941874099634767E-2</v>
      </c>
    </row>
    <row r="8" spans="1:17" x14ac:dyDescent="0.2">
      <c r="A8" s="482" t="s">
        <v>285</v>
      </c>
      <c r="B8" s="495">
        <v>11861</v>
      </c>
      <c r="C8" s="496">
        <v>11832</v>
      </c>
      <c r="D8" s="64">
        <f t="shared" si="0"/>
        <v>-29</v>
      </c>
      <c r="E8" s="65">
        <f t="shared" si="1"/>
        <v>-2.4449877750610804E-3</v>
      </c>
    </row>
    <row r="9" spans="1:17" ht="16.5" customHeight="1" x14ac:dyDescent="0.2">
      <c r="A9" s="485" t="s">
        <v>319</v>
      </c>
      <c r="B9" s="499">
        <v>156</v>
      </c>
      <c r="C9" s="498">
        <v>166</v>
      </c>
      <c r="D9" s="64">
        <f t="shared" si="0"/>
        <v>10</v>
      </c>
      <c r="E9" s="65">
        <f t="shared" si="1"/>
        <v>6.4102564102564097E-2</v>
      </c>
    </row>
    <row r="10" spans="1:17" ht="18.75" customHeight="1" x14ac:dyDescent="0.2">
      <c r="A10" s="482" t="s">
        <v>287</v>
      </c>
      <c r="B10" s="495">
        <v>15496</v>
      </c>
      <c r="C10" s="500">
        <v>15446</v>
      </c>
      <c r="D10" s="64">
        <f t="shared" si="0"/>
        <v>-50</v>
      </c>
      <c r="E10" s="65">
        <f t="shared" si="1"/>
        <v>-3.2266391326793986E-3</v>
      </c>
    </row>
    <row r="11" spans="1:17" x14ac:dyDescent="0.2">
      <c r="A11" s="485" t="s">
        <v>288</v>
      </c>
      <c r="B11" s="499">
        <v>134</v>
      </c>
      <c r="C11" s="498">
        <v>127</v>
      </c>
      <c r="D11" s="64">
        <f t="shared" si="0"/>
        <v>-7</v>
      </c>
      <c r="E11" s="65">
        <f t="shared" si="1"/>
        <v>-5.2238805970149294E-2</v>
      </c>
    </row>
    <row r="12" spans="1:17" x14ac:dyDescent="0.2">
      <c r="A12" s="482" t="s">
        <v>289</v>
      </c>
      <c r="B12" s="495">
        <v>31214</v>
      </c>
      <c r="C12" s="498">
        <v>31118</v>
      </c>
      <c r="D12" s="64">
        <f t="shared" si="0"/>
        <v>-96</v>
      </c>
      <c r="E12" s="65">
        <f t="shared" si="1"/>
        <v>-3.0755430255654526E-3</v>
      </c>
    </row>
    <row r="13" spans="1:17" ht="16.5" customHeight="1" x14ac:dyDescent="0.2">
      <c r="A13" s="485" t="s">
        <v>290</v>
      </c>
      <c r="B13" s="497">
        <v>6344</v>
      </c>
      <c r="C13" s="496">
        <v>6039</v>
      </c>
      <c r="D13" s="64">
        <f t="shared" si="0"/>
        <v>-305</v>
      </c>
      <c r="E13" s="65">
        <f t="shared" si="1"/>
        <v>-4.8076923076923128E-2</v>
      </c>
    </row>
    <row r="14" spans="1:17" x14ac:dyDescent="0.2">
      <c r="A14" s="60" t="s">
        <v>320</v>
      </c>
      <c r="B14" s="61">
        <v>98367</v>
      </c>
      <c r="C14" s="61">
        <f>SUM(C6:C13)</f>
        <v>98474</v>
      </c>
      <c r="D14" s="66">
        <f>SUM(D6:D13)</f>
        <v>107</v>
      </c>
      <c r="E14" s="67">
        <f>C14/B14-1</f>
        <v>1.0877631726087245E-3</v>
      </c>
    </row>
  </sheetData>
  <mergeCells count="3">
    <mergeCell ref="H1:K1"/>
    <mergeCell ref="A4:A5"/>
    <mergeCell ref="D4:E4"/>
  </mergeCells>
  <hyperlinks>
    <hyperlink ref="L1:M1" location="Index!A1" display="Regresar al Índice" xr:uid="{00000000-0004-0000-1A00-000000000000}"/>
    <hyperlink ref="H1:J1" location="Index!A1" display="Regresar al Índice" xr:uid="{00000000-0004-0000-1A00-000001000000}"/>
    <hyperlink ref="H1:I1" location="Index!A1" display="Regresar al Índice" xr:uid="{00000000-0004-0000-1A00-000002000000}"/>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2"/>
  <dimension ref="A1:J13"/>
  <sheetViews>
    <sheetView zoomScaleNormal="100" workbookViewId="0">
      <selection activeCell="A9" sqref="A9"/>
    </sheetView>
  </sheetViews>
  <sheetFormatPr baseColWidth="10" defaultColWidth="11.42578125" defaultRowHeight="12.75" x14ac:dyDescent="0.2"/>
  <cols>
    <col min="1" max="1" width="27.140625" style="200" customWidth="1"/>
    <col min="2" max="2" width="14.5703125" style="200" customWidth="1"/>
    <col min="3" max="3" width="11.42578125" style="200" customWidth="1"/>
    <col min="4" max="4" width="11.5703125" style="200" customWidth="1"/>
    <col min="5" max="5" width="12.42578125" style="200" customWidth="1"/>
    <col min="6" max="6" width="5.85546875" style="200" bestFit="1" customWidth="1"/>
    <col min="7" max="7" width="7.85546875" style="200" bestFit="1" customWidth="1"/>
    <col min="8" max="8" width="6.140625" style="200" bestFit="1" customWidth="1"/>
    <col min="9" max="9" width="7.85546875" style="200" bestFit="1" customWidth="1"/>
    <col min="10" max="10" width="6" style="200" bestFit="1" customWidth="1"/>
    <col min="11" max="16384" width="11.42578125" style="200"/>
  </cols>
  <sheetData>
    <row r="1" spans="1:10" ht="15" x14ac:dyDescent="0.25">
      <c r="A1" s="3" t="s">
        <v>1328</v>
      </c>
      <c r="H1" s="568" t="s">
        <v>39</v>
      </c>
      <c r="I1" s="568"/>
      <c r="J1" s="568"/>
    </row>
    <row r="2" spans="1:10" x14ac:dyDescent="0.2">
      <c r="A2" s="200" t="s">
        <v>280</v>
      </c>
    </row>
    <row r="3" spans="1:10" x14ac:dyDescent="0.2">
      <c r="A3" s="339"/>
      <c r="B3" s="339"/>
      <c r="C3" s="339"/>
      <c r="D3" s="339"/>
      <c r="E3" s="339"/>
    </row>
    <row r="4" spans="1:10" ht="19.5" customHeight="1" x14ac:dyDescent="0.2">
      <c r="A4" s="488" t="s">
        <v>576</v>
      </c>
      <c r="B4" s="479">
        <v>2021</v>
      </c>
      <c r="C4" s="479">
        <v>2021</v>
      </c>
      <c r="D4" s="164" t="s">
        <v>590</v>
      </c>
      <c r="E4" s="164"/>
    </row>
    <row r="5" spans="1:10" ht="17.25" customHeight="1" x14ac:dyDescent="0.2">
      <c r="A5" s="490"/>
      <c r="B5" s="481" t="s">
        <v>40</v>
      </c>
      <c r="C5" s="481" t="s">
        <v>41</v>
      </c>
      <c r="D5" s="68" t="s">
        <v>317</v>
      </c>
      <c r="E5" s="68" t="s">
        <v>318</v>
      </c>
    </row>
    <row r="6" spans="1:10" ht="15.75" customHeight="1" x14ac:dyDescent="0.2">
      <c r="A6" s="491" t="s">
        <v>321</v>
      </c>
      <c r="B6" s="483">
        <v>25144</v>
      </c>
      <c r="C6" s="483">
        <v>25189</v>
      </c>
      <c r="D6" s="58">
        <f>C6-B6</f>
        <v>45</v>
      </c>
      <c r="E6" s="59">
        <f>C6/B6-1</f>
        <v>1.789691377664715E-3</v>
      </c>
    </row>
    <row r="7" spans="1:10" ht="15.75" customHeight="1" x14ac:dyDescent="0.2">
      <c r="A7" s="492" t="s">
        <v>322</v>
      </c>
      <c r="B7" s="486">
        <v>38901</v>
      </c>
      <c r="C7" s="486">
        <v>38956</v>
      </c>
      <c r="D7" s="56">
        <f t="shared" ref="D7:D12" si="0">C7-B7</f>
        <v>55</v>
      </c>
      <c r="E7" s="57">
        <f t="shared" ref="E7:E13" si="1">C7/B7-1</f>
        <v>1.4138454024317237E-3</v>
      </c>
    </row>
    <row r="8" spans="1:10" ht="15.75" customHeight="1" x14ac:dyDescent="0.2">
      <c r="A8" s="491" t="s">
        <v>323</v>
      </c>
      <c r="B8" s="483">
        <v>29329</v>
      </c>
      <c r="C8" s="483">
        <v>29449</v>
      </c>
      <c r="D8" s="58">
        <f t="shared" si="0"/>
        <v>120</v>
      </c>
      <c r="E8" s="59">
        <f t="shared" si="1"/>
        <v>4.0915135190426888E-3</v>
      </c>
    </row>
    <row r="9" spans="1:10" ht="15.75" customHeight="1" x14ac:dyDescent="0.2">
      <c r="A9" s="492" t="s">
        <v>324</v>
      </c>
      <c r="B9" s="486">
        <v>3882</v>
      </c>
      <c r="C9" s="486">
        <v>3924</v>
      </c>
      <c r="D9" s="56">
        <f t="shared" si="0"/>
        <v>42</v>
      </c>
      <c r="E9" s="57">
        <f t="shared" si="1"/>
        <v>1.0819165378670892E-2</v>
      </c>
    </row>
    <row r="10" spans="1:10" ht="15.75" customHeight="1" x14ac:dyDescent="0.2">
      <c r="A10" s="491" t="s">
        <v>325</v>
      </c>
      <c r="B10" s="493">
        <v>548</v>
      </c>
      <c r="C10" s="493">
        <v>546</v>
      </c>
      <c r="D10" s="58">
        <f>C10-B10</f>
        <v>-2</v>
      </c>
      <c r="E10" s="59">
        <f t="shared" si="1"/>
        <v>-3.6496350364964014E-3</v>
      </c>
    </row>
    <row r="11" spans="1:10" ht="15.75" customHeight="1" x14ac:dyDescent="0.2">
      <c r="A11" s="492" t="s">
        <v>326</v>
      </c>
      <c r="B11" s="494">
        <v>253</v>
      </c>
      <c r="C11" s="494">
        <v>251</v>
      </c>
      <c r="D11" s="56">
        <f t="shared" si="0"/>
        <v>-2</v>
      </c>
      <c r="E11" s="57">
        <f t="shared" si="1"/>
        <v>-7.905138339920903E-3</v>
      </c>
    </row>
    <row r="12" spans="1:10" ht="15.75" customHeight="1" x14ac:dyDescent="0.2">
      <c r="A12" s="491" t="s">
        <v>327</v>
      </c>
      <c r="B12" s="493">
        <v>156</v>
      </c>
      <c r="C12" s="493">
        <v>159</v>
      </c>
      <c r="D12" s="58">
        <f t="shared" si="0"/>
        <v>3</v>
      </c>
      <c r="E12" s="59">
        <f t="shared" si="1"/>
        <v>1.9230769230769162E-2</v>
      </c>
    </row>
    <row r="13" spans="1:10" ht="15.75" customHeight="1" x14ac:dyDescent="0.2">
      <c r="A13" s="60" t="s">
        <v>328</v>
      </c>
      <c r="B13" s="61">
        <f>SUM(B6:B12)</f>
        <v>98213</v>
      </c>
      <c r="C13" s="61">
        <f>SUM(C6:C12)</f>
        <v>98474</v>
      </c>
      <c r="D13" s="69">
        <f>SUM(D6:D12)</f>
        <v>261</v>
      </c>
      <c r="E13" s="62">
        <f t="shared" si="1"/>
        <v>2.6574893344057937E-3</v>
      </c>
    </row>
  </sheetData>
  <mergeCells count="3">
    <mergeCell ref="H1:J1"/>
    <mergeCell ref="A4:A5"/>
    <mergeCell ref="D4:E4"/>
  </mergeCells>
  <hyperlinks>
    <hyperlink ref="H1:I1" location="Index!A1" display="Regresar al Índice" xr:uid="{00000000-0004-0000-1B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BA33B-25D8-4A1E-A3C0-9A4D80718CD0}">
  <sheetPr codeName="Hoja2"/>
  <dimension ref="A1:N35"/>
  <sheetViews>
    <sheetView workbookViewId="0">
      <selection activeCell="A9" sqref="A9"/>
    </sheetView>
  </sheetViews>
  <sheetFormatPr baseColWidth="10" defaultRowHeight="12.75" x14ac:dyDescent="0.2"/>
  <cols>
    <col min="1" max="1" width="24.42578125" style="170" bestFit="1" customWidth="1"/>
    <col min="2" max="4" width="11.42578125" style="170"/>
    <col min="5" max="5" width="36.28515625" style="170" bestFit="1" customWidth="1"/>
    <col min="6" max="16384" width="11.42578125" style="170"/>
  </cols>
  <sheetData>
    <row r="1" spans="1:9" ht="15" x14ac:dyDescent="0.25">
      <c r="A1" s="3" t="s">
        <v>1279</v>
      </c>
      <c r="H1" s="568" t="s">
        <v>39</v>
      </c>
      <c r="I1" s="568"/>
    </row>
    <row r="3" spans="1:9" x14ac:dyDescent="0.2">
      <c r="A3" s="170" t="s">
        <v>454</v>
      </c>
      <c r="B3" s="170" t="s">
        <v>751</v>
      </c>
      <c r="C3" s="170" t="s">
        <v>752</v>
      </c>
      <c r="E3" s="530" t="s">
        <v>1</v>
      </c>
      <c r="F3" s="530"/>
      <c r="G3" s="530"/>
    </row>
    <row r="4" spans="1:9" x14ac:dyDescent="0.2">
      <c r="A4" s="446" t="s">
        <v>756</v>
      </c>
      <c r="B4" s="531" t="s">
        <v>54</v>
      </c>
      <c r="C4" s="532">
        <v>12.753593800552723</v>
      </c>
      <c r="E4" s="533" t="s">
        <v>764</v>
      </c>
      <c r="F4" s="533" t="s">
        <v>757</v>
      </c>
      <c r="G4" s="533" t="s">
        <v>762</v>
      </c>
      <c r="H4" s="533" t="s">
        <v>54</v>
      </c>
    </row>
    <row r="5" spans="1:9" x14ac:dyDescent="0.2">
      <c r="A5" s="446" t="s">
        <v>756</v>
      </c>
      <c r="B5" s="446" t="s">
        <v>757</v>
      </c>
      <c r="C5" s="534">
        <v>13.106514995767087</v>
      </c>
      <c r="E5" s="535" t="s">
        <v>759</v>
      </c>
      <c r="F5" s="536">
        <f>C8/100</f>
        <v>9.0578045399999987E-2</v>
      </c>
      <c r="G5" s="536">
        <f>C9/100</f>
        <v>2.6575509899999999E-2</v>
      </c>
      <c r="H5" s="536">
        <f>C7/100</f>
        <v>8.7818531212292453E-2</v>
      </c>
    </row>
    <row r="6" spans="1:9" x14ac:dyDescent="0.2">
      <c r="A6" s="446" t="s">
        <v>756</v>
      </c>
      <c r="B6" s="446" t="s">
        <v>758</v>
      </c>
      <c r="C6" s="534">
        <v>2.8094003397444984</v>
      </c>
      <c r="E6" s="537" t="s">
        <v>284</v>
      </c>
      <c r="F6" s="538">
        <f>C11/100</f>
        <v>0.14038095649999999</v>
      </c>
      <c r="G6" s="538">
        <f>C12/100</f>
        <v>2.3400956099999995E-2</v>
      </c>
      <c r="H6" s="538">
        <f>C10/100</f>
        <v>0.13750670587113387</v>
      </c>
    </row>
    <row r="7" spans="1:9" x14ac:dyDescent="0.2">
      <c r="A7" s="446" t="s">
        <v>756</v>
      </c>
      <c r="B7" s="446" t="s">
        <v>759</v>
      </c>
      <c r="C7" s="534">
        <v>8.7818531212292452</v>
      </c>
      <c r="E7" s="535" t="s">
        <v>760</v>
      </c>
      <c r="F7" s="536">
        <f>C14/100</f>
        <v>0.13285676229999999</v>
      </c>
      <c r="G7" s="536">
        <f>C15/100</f>
        <v>3.18161208E-2</v>
      </c>
      <c r="H7" s="536">
        <f>C13/100</f>
        <v>0.1285044601981018</v>
      </c>
    </row>
    <row r="8" spans="1:9" x14ac:dyDescent="0.2">
      <c r="A8" s="449" t="s">
        <v>756</v>
      </c>
      <c r="B8" s="450" t="s">
        <v>757</v>
      </c>
      <c r="C8" s="539">
        <v>9.0578045399999993</v>
      </c>
      <c r="E8" s="533" t="s">
        <v>54</v>
      </c>
      <c r="F8" s="540">
        <f>C5/100</f>
        <v>0.13106514995767088</v>
      </c>
      <c r="G8" s="540">
        <f>C6/100</f>
        <v>2.8094003397444986E-2</v>
      </c>
      <c r="H8" s="540">
        <f>C4/100</f>
        <v>0.12753593800552723</v>
      </c>
    </row>
    <row r="9" spans="1:9" x14ac:dyDescent="0.2">
      <c r="A9" s="449" t="s">
        <v>756</v>
      </c>
      <c r="B9" s="450" t="s">
        <v>758</v>
      </c>
      <c r="C9" s="539">
        <v>2.6575509899999998</v>
      </c>
    </row>
    <row r="10" spans="1:9" x14ac:dyDescent="0.2">
      <c r="A10" s="446" t="s">
        <v>756</v>
      </c>
      <c r="B10" s="541" t="s">
        <v>284</v>
      </c>
      <c r="C10" s="534">
        <v>13.750670587113387</v>
      </c>
    </row>
    <row r="11" spans="1:9" x14ac:dyDescent="0.2">
      <c r="A11" s="449" t="s">
        <v>756</v>
      </c>
      <c r="B11" s="450" t="s">
        <v>757</v>
      </c>
      <c r="C11" s="539">
        <v>14.038095649999999</v>
      </c>
    </row>
    <row r="12" spans="1:9" x14ac:dyDescent="0.2">
      <c r="A12" s="449" t="s">
        <v>756</v>
      </c>
      <c r="B12" s="450" t="s">
        <v>758</v>
      </c>
      <c r="C12" s="539">
        <v>2.3400956099999997</v>
      </c>
    </row>
    <row r="13" spans="1:9" x14ac:dyDescent="0.2">
      <c r="A13" s="446" t="s">
        <v>756</v>
      </c>
      <c r="B13" s="446" t="s">
        <v>760</v>
      </c>
      <c r="C13" s="534">
        <v>12.85044601981018</v>
      </c>
    </row>
    <row r="14" spans="1:9" x14ac:dyDescent="0.2">
      <c r="A14" s="449" t="s">
        <v>756</v>
      </c>
      <c r="B14" s="450" t="s">
        <v>757</v>
      </c>
      <c r="C14" s="539">
        <v>13.285676229999998</v>
      </c>
    </row>
    <row r="15" spans="1:9" x14ac:dyDescent="0.2">
      <c r="A15" s="449" t="s">
        <v>756</v>
      </c>
      <c r="B15" s="450" t="s">
        <v>758</v>
      </c>
      <c r="C15" s="539">
        <v>3.1816120799999998</v>
      </c>
    </row>
    <row r="18" spans="1:14" x14ac:dyDescent="0.2">
      <c r="A18" s="170" t="s">
        <v>454</v>
      </c>
      <c r="B18" s="170" t="s">
        <v>751</v>
      </c>
      <c r="C18" s="170" t="s">
        <v>752</v>
      </c>
      <c r="E18" s="530" t="s">
        <v>0</v>
      </c>
      <c r="F18" s="530"/>
      <c r="G18" s="530"/>
      <c r="M18" s="94"/>
      <c r="N18" s="94"/>
    </row>
    <row r="19" spans="1:14" x14ac:dyDescent="0.2">
      <c r="A19" s="446" t="s">
        <v>0</v>
      </c>
      <c r="B19" s="542" t="s">
        <v>54</v>
      </c>
      <c r="C19" s="534">
        <v>11.138284091863568</v>
      </c>
      <c r="E19" s="533" t="s">
        <v>764</v>
      </c>
      <c r="F19" s="533" t="s">
        <v>757</v>
      </c>
      <c r="G19" s="533" t="s">
        <v>762</v>
      </c>
      <c r="H19" s="533" t="s">
        <v>54</v>
      </c>
      <c r="M19" s="94"/>
      <c r="N19" s="94"/>
    </row>
    <row r="20" spans="1:14" x14ac:dyDescent="0.2">
      <c r="A20" s="446" t="s">
        <v>0</v>
      </c>
      <c r="B20" s="446" t="s">
        <v>757</v>
      </c>
      <c r="C20" s="534">
        <v>11.459373729999999</v>
      </c>
      <c r="E20" s="535" t="s">
        <v>759</v>
      </c>
      <c r="F20" s="536">
        <f>C23/100</f>
        <v>0.1012320679</v>
      </c>
      <c r="G20" s="536">
        <f>C24/100</f>
        <v>2.1210447399999999E-2</v>
      </c>
      <c r="H20" s="536">
        <f>C22/100</f>
        <v>9.4423009500000002E-2</v>
      </c>
      <c r="M20" s="94"/>
      <c r="N20" s="94"/>
    </row>
    <row r="21" spans="1:14" x14ac:dyDescent="0.2">
      <c r="A21" s="446" t="s">
        <v>0</v>
      </c>
      <c r="B21" s="446" t="s">
        <v>758</v>
      </c>
      <c r="C21" s="534">
        <v>3.02538412</v>
      </c>
      <c r="E21" s="537" t="s">
        <v>284</v>
      </c>
      <c r="F21" s="538">
        <f>C26/100</f>
        <v>0.11179309730000001</v>
      </c>
      <c r="G21" s="538">
        <f>C27/100</f>
        <v>2.5865299500000001E-2</v>
      </c>
      <c r="H21" s="538">
        <f>C25/100</f>
        <v>0.1095228206</v>
      </c>
      <c r="M21" s="94"/>
      <c r="N21" s="94"/>
    </row>
    <row r="22" spans="1:14" x14ac:dyDescent="0.2">
      <c r="A22" s="446" t="s">
        <v>0</v>
      </c>
      <c r="B22" s="446" t="s">
        <v>759</v>
      </c>
      <c r="C22" s="534">
        <v>9.4423009499999999</v>
      </c>
      <c r="E22" s="535" t="s">
        <v>760</v>
      </c>
      <c r="F22" s="536">
        <f>C29/100</f>
        <v>0.1211151946</v>
      </c>
      <c r="G22" s="536">
        <f>C30/100</f>
        <v>3.8873456899999999E-2</v>
      </c>
      <c r="H22" s="536">
        <f>C28/100</f>
        <v>0.1179410104</v>
      </c>
    </row>
    <row r="23" spans="1:14" x14ac:dyDescent="0.2">
      <c r="A23" s="449" t="s">
        <v>0</v>
      </c>
      <c r="B23" s="450" t="s">
        <v>757</v>
      </c>
      <c r="C23" s="539">
        <v>10.123206789999999</v>
      </c>
      <c r="E23" s="533" t="s">
        <v>54</v>
      </c>
      <c r="F23" s="540">
        <f>C20/100</f>
        <v>0.1145937373</v>
      </c>
      <c r="G23" s="540">
        <f>C21/100</f>
        <v>3.0253841199999999E-2</v>
      </c>
      <c r="H23" s="540">
        <f>C19/100</f>
        <v>0.11138284091863568</v>
      </c>
    </row>
    <row r="24" spans="1:14" x14ac:dyDescent="0.2">
      <c r="A24" s="449" t="s">
        <v>0</v>
      </c>
      <c r="B24" s="450" t="s">
        <v>758</v>
      </c>
      <c r="C24" s="539">
        <v>2.1210447399999999</v>
      </c>
    </row>
    <row r="25" spans="1:14" x14ac:dyDescent="0.2">
      <c r="A25" s="446" t="s">
        <v>0</v>
      </c>
      <c r="B25" s="541" t="s">
        <v>284</v>
      </c>
      <c r="C25" s="534">
        <v>10.95228206</v>
      </c>
    </row>
    <row r="26" spans="1:14" x14ac:dyDescent="0.2">
      <c r="A26" s="449" t="s">
        <v>0</v>
      </c>
      <c r="B26" s="450" t="s">
        <v>757</v>
      </c>
      <c r="C26" s="539">
        <v>11.17930973</v>
      </c>
    </row>
    <row r="27" spans="1:14" x14ac:dyDescent="0.2">
      <c r="A27" s="449" t="s">
        <v>0</v>
      </c>
      <c r="B27" s="543" t="s">
        <v>758</v>
      </c>
      <c r="C27" s="539">
        <v>2.5865299500000001</v>
      </c>
    </row>
    <row r="28" spans="1:14" x14ac:dyDescent="0.2">
      <c r="A28" s="446" t="s">
        <v>0</v>
      </c>
      <c r="B28" s="446" t="s">
        <v>760</v>
      </c>
      <c r="C28" s="534">
        <v>11.794101040000001</v>
      </c>
    </row>
    <row r="29" spans="1:14" x14ac:dyDescent="0.2">
      <c r="A29" s="449" t="s">
        <v>0</v>
      </c>
      <c r="B29" s="450" t="s">
        <v>757</v>
      </c>
      <c r="C29" s="539">
        <v>12.11151946</v>
      </c>
    </row>
    <row r="30" spans="1:14" x14ac:dyDescent="0.2">
      <c r="A30" s="449" t="s">
        <v>0</v>
      </c>
      <c r="B30" s="450" t="s">
        <v>758</v>
      </c>
      <c r="C30" s="539">
        <v>3.8873456900000001</v>
      </c>
      <c r="E30" s="544" t="s">
        <v>764</v>
      </c>
      <c r="F30" s="545" t="s">
        <v>0</v>
      </c>
      <c r="G30" s="546"/>
      <c r="H30" s="547"/>
      <c r="I30" s="545" t="s">
        <v>1</v>
      </c>
      <c r="J30" s="546"/>
      <c r="K30" s="547"/>
    </row>
    <row r="31" spans="1:14" x14ac:dyDescent="0.2">
      <c r="E31" s="548"/>
      <c r="F31" s="549" t="s">
        <v>757</v>
      </c>
      <c r="G31" s="550" t="s">
        <v>762</v>
      </c>
      <c r="H31" s="551" t="s">
        <v>54</v>
      </c>
      <c r="I31" s="549" t="s">
        <v>757</v>
      </c>
      <c r="J31" s="550" t="s">
        <v>762</v>
      </c>
      <c r="K31" s="551" t="s">
        <v>54</v>
      </c>
    </row>
    <row r="32" spans="1:14" x14ac:dyDescent="0.2">
      <c r="E32" s="552" t="s">
        <v>759</v>
      </c>
      <c r="F32" s="553">
        <f>F20</f>
        <v>0.1012320679</v>
      </c>
      <c r="G32" s="554">
        <f>G20</f>
        <v>2.1210447399999999E-2</v>
      </c>
      <c r="H32" s="555">
        <f>H20</f>
        <v>9.4423009500000002E-2</v>
      </c>
      <c r="I32" s="553">
        <f>F5</f>
        <v>9.0578045399999987E-2</v>
      </c>
      <c r="J32" s="554">
        <f t="shared" ref="J32:K35" si="0">G5</f>
        <v>2.6575509899999999E-2</v>
      </c>
      <c r="K32" s="555">
        <f t="shared" si="0"/>
        <v>8.7818531212292453E-2</v>
      </c>
    </row>
    <row r="33" spans="5:11" x14ac:dyDescent="0.2">
      <c r="E33" s="556" t="s">
        <v>284</v>
      </c>
      <c r="F33" s="557">
        <f t="shared" ref="F33:H35" si="1">F21</f>
        <v>0.11179309730000001</v>
      </c>
      <c r="G33" s="558">
        <f t="shared" si="1"/>
        <v>2.5865299500000001E-2</v>
      </c>
      <c r="H33" s="559">
        <f t="shared" si="1"/>
        <v>0.1095228206</v>
      </c>
      <c r="I33" s="557">
        <f>F6</f>
        <v>0.14038095649999999</v>
      </c>
      <c r="J33" s="558">
        <f t="shared" si="0"/>
        <v>2.3400956099999995E-2</v>
      </c>
      <c r="K33" s="559">
        <f t="shared" si="0"/>
        <v>0.13750670587113387</v>
      </c>
    </row>
    <row r="34" spans="5:11" x14ac:dyDescent="0.2">
      <c r="E34" s="560" t="s">
        <v>760</v>
      </c>
      <c r="F34" s="553">
        <f t="shared" si="1"/>
        <v>0.1211151946</v>
      </c>
      <c r="G34" s="554">
        <f t="shared" si="1"/>
        <v>3.8873456899999999E-2</v>
      </c>
      <c r="H34" s="555">
        <f t="shared" si="1"/>
        <v>0.1179410104</v>
      </c>
      <c r="I34" s="553">
        <f>F7</f>
        <v>0.13285676229999999</v>
      </c>
      <c r="J34" s="554">
        <f t="shared" si="0"/>
        <v>3.18161208E-2</v>
      </c>
      <c r="K34" s="555">
        <f t="shared" si="0"/>
        <v>0.1285044601981018</v>
      </c>
    </row>
    <row r="35" spans="5:11" x14ac:dyDescent="0.2">
      <c r="E35" s="561" t="s">
        <v>54</v>
      </c>
      <c r="F35" s="562">
        <f t="shared" si="1"/>
        <v>0.1145937373</v>
      </c>
      <c r="G35" s="563">
        <f t="shared" si="1"/>
        <v>3.0253841199999999E-2</v>
      </c>
      <c r="H35" s="564">
        <f t="shared" si="1"/>
        <v>0.11138284091863568</v>
      </c>
      <c r="I35" s="562">
        <f>F8</f>
        <v>0.13106514995767088</v>
      </c>
      <c r="J35" s="563">
        <f t="shared" si="0"/>
        <v>2.8094003397444986E-2</v>
      </c>
      <c r="K35" s="564">
        <f t="shared" si="0"/>
        <v>0.12753593800552723</v>
      </c>
    </row>
  </sheetData>
  <mergeCells count="6">
    <mergeCell ref="H1:I1"/>
    <mergeCell ref="E3:G3"/>
    <mergeCell ref="E18:G18"/>
    <mergeCell ref="E30:E31"/>
    <mergeCell ref="F30:H30"/>
    <mergeCell ref="I30:K30"/>
  </mergeCells>
  <hyperlinks>
    <hyperlink ref="H1:I1" location="Index!A1" display="Regresar al Índice" xr:uid="{3F34CB00-2502-499F-AEA9-28ABEB7AA91E}"/>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3"/>
  <dimension ref="A1:J13"/>
  <sheetViews>
    <sheetView zoomScaleNormal="100" workbookViewId="0">
      <selection activeCell="A9" sqref="A9"/>
    </sheetView>
  </sheetViews>
  <sheetFormatPr baseColWidth="10" defaultColWidth="10.85546875" defaultRowHeight="12.75" x14ac:dyDescent="0.2"/>
  <cols>
    <col min="1" max="1" width="27.140625" style="200" customWidth="1"/>
    <col min="2" max="2" width="14.5703125" style="200" customWidth="1"/>
    <col min="3" max="4" width="11.42578125" style="200" customWidth="1"/>
    <col min="5" max="5" width="9" style="200" bestFit="1" customWidth="1"/>
    <col min="6" max="6" width="8.7109375" style="200" customWidth="1"/>
    <col min="7" max="7" width="6.140625" style="200" bestFit="1" customWidth="1"/>
    <col min="8" max="8" width="7.85546875" style="200" bestFit="1" customWidth="1"/>
    <col min="9" max="9" width="6" style="200" bestFit="1" customWidth="1"/>
    <col min="10" max="16384" width="10.85546875" style="200"/>
  </cols>
  <sheetData>
    <row r="1" spans="1:10" ht="15" x14ac:dyDescent="0.25">
      <c r="A1" s="3" t="s">
        <v>1330</v>
      </c>
      <c r="H1" s="568" t="s">
        <v>39</v>
      </c>
      <c r="I1" s="568"/>
      <c r="J1" s="568"/>
    </row>
    <row r="2" spans="1:10" x14ac:dyDescent="0.2">
      <c r="A2" s="200" t="s">
        <v>280</v>
      </c>
    </row>
    <row r="4" spans="1:10" ht="16.5" customHeight="1" x14ac:dyDescent="0.2">
      <c r="A4" s="488" t="s">
        <v>576</v>
      </c>
      <c r="B4" s="489">
        <v>2020</v>
      </c>
      <c r="C4" s="489">
        <v>2021</v>
      </c>
      <c r="D4" s="164" t="s">
        <v>137</v>
      </c>
      <c r="E4" s="164"/>
    </row>
    <row r="5" spans="1:10" ht="14.25" customHeight="1" x14ac:dyDescent="0.2">
      <c r="A5" s="490"/>
      <c r="B5" s="481" t="s">
        <v>41</v>
      </c>
      <c r="C5" s="481" t="s">
        <v>41</v>
      </c>
      <c r="D5" s="68" t="s">
        <v>317</v>
      </c>
      <c r="E5" s="68" t="s">
        <v>318</v>
      </c>
    </row>
    <row r="6" spans="1:10" ht="15.75" customHeight="1" x14ac:dyDescent="0.2">
      <c r="A6" s="491" t="s">
        <v>321</v>
      </c>
      <c r="B6" s="483">
        <v>24604</v>
      </c>
      <c r="C6" s="483">
        <v>25189</v>
      </c>
      <c r="D6" s="56">
        <f t="shared" ref="D6:D12" si="0">C6-B6</f>
        <v>585</v>
      </c>
      <c r="E6" s="59">
        <f t="shared" ref="E6:E13" si="1">C6/B6-1</f>
        <v>2.3776621687530586E-2</v>
      </c>
    </row>
    <row r="7" spans="1:10" ht="15.75" customHeight="1" x14ac:dyDescent="0.2">
      <c r="A7" s="492" t="s">
        <v>322</v>
      </c>
      <c r="B7" s="486">
        <v>38568</v>
      </c>
      <c r="C7" s="486">
        <v>38956</v>
      </c>
      <c r="D7" s="56">
        <f t="shared" si="0"/>
        <v>388</v>
      </c>
      <c r="E7" s="57">
        <f t="shared" si="1"/>
        <v>1.0060153495125457E-2</v>
      </c>
    </row>
    <row r="8" spans="1:10" ht="15.75" customHeight="1" x14ac:dyDescent="0.2">
      <c r="A8" s="491" t="s">
        <v>323</v>
      </c>
      <c r="B8" s="483">
        <v>29626</v>
      </c>
      <c r="C8" s="483">
        <v>29449</v>
      </c>
      <c r="D8" s="56">
        <f t="shared" si="0"/>
        <v>-177</v>
      </c>
      <c r="E8" s="59">
        <f t="shared" si="1"/>
        <v>-5.9744818740296024E-3</v>
      </c>
    </row>
    <row r="9" spans="1:10" ht="15.75" customHeight="1" x14ac:dyDescent="0.2">
      <c r="A9" s="492" t="s">
        <v>324</v>
      </c>
      <c r="B9" s="486">
        <v>4033</v>
      </c>
      <c r="C9" s="486">
        <v>3924</v>
      </c>
      <c r="D9" s="56">
        <f t="shared" si="0"/>
        <v>-109</v>
      </c>
      <c r="E9" s="57">
        <f t="shared" si="1"/>
        <v>-2.7027027027026973E-2</v>
      </c>
    </row>
    <row r="10" spans="1:10" ht="15.75" customHeight="1" x14ac:dyDescent="0.2">
      <c r="A10" s="491" t="s">
        <v>325</v>
      </c>
      <c r="B10" s="493">
        <v>571</v>
      </c>
      <c r="C10" s="493">
        <v>546</v>
      </c>
      <c r="D10" s="56">
        <f t="shared" si="0"/>
        <v>-25</v>
      </c>
      <c r="E10" s="59">
        <f t="shared" si="1"/>
        <v>-4.3782837127845919E-2</v>
      </c>
    </row>
    <row r="11" spans="1:10" ht="15.75" customHeight="1" x14ac:dyDescent="0.2">
      <c r="A11" s="492" t="s">
        <v>326</v>
      </c>
      <c r="B11" s="494">
        <v>270</v>
      </c>
      <c r="C11" s="494">
        <v>251</v>
      </c>
      <c r="D11" s="56">
        <f t="shared" si="0"/>
        <v>-19</v>
      </c>
      <c r="E11" s="57">
        <f t="shared" si="1"/>
        <v>-7.0370370370370416E-2</v>
      </c>
    </row>
    <row r="12" spans="1:10" ht="15.75" customHeight="1" x14ac:dyDescent="0.2">
      <c r="A12" s="491" t="s">
        <v>327</v>
      </c>
      <c r="B12" s="493">
        <v>165</v>
      </c>
      <c r="C12" s="493">
        <v>159</v>
      </c>
      <c r="D12" s="56">
        <f t="shared" si="0"/>
        <v>-6</v>
      </c>
      <c r="E12" s="59">
        <f t="shared" si="1"/>
        <v>-3.6363636363636376E-2</v>
      </c>
    </row>
    <row r="13" spans="1:10" ht="15.75" customHeight="1" x14ac:dyDescent="0.2">
      <c r="A13" s="60" t="s">
        <v>328</v>
      </c>
      <c r="B13" s="61">
        <f>SUM(B6:B12)</f>
        <v>97837</v>
      </c>
      <c r="C13" s="61">
        <f>SUM(C6:C12)</f>
        <v>98474</v>
      </c>
      <c r="D13" s="61">
        <f>SUM(D6:D12)</f>
        <v>637</v>
      </c>
      <c r="E13" s="62">
        <f t="shared" si="1"/>
        <v>6.510829236382909E-3</v>
      </c>
    </row>
  </sheetData>
  <mergeCells count="3">
    <mergeCell ref="H1:J1"/>
    <mergeCell ref="A4:A5"/>
    <mergeCell ref="D4:E4"/>
  </mergeCells>
  <hyperlinks>
    <hyperlink ref="H1:I1" location="Index!A1" display="Regresar al Índice" xr:uid="{00000000-0004-0000-1C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4"/>
  <dimension ref="A1:P13"/>
  <sheetViews>
    <sheetView zoomScaleNormal="100" workbookViewId="0">
      <selection activeCell="A9" sqref="A9"/>
    </sheetView>
  </sheetViews>
  <sheetFormatPr baseColWidth="10" defaultColWidth="10.85546875" defaultRowHeight="12.75" x14ac:dyDescent="0.2"/>
  <cols>
    <col min="1" max="1" width="28.140625" style="200" customWidth="1"/>
    <col min="2" max="2" width="12.5703125" style="200" customWidth="1"/>
    <col min="3" max="3" width="14.42578125" style="200" customWidth="1"/>
    <col min="4" max="4" width="11.85546875" style="200" customWidth="1"/>
    <col min="5" max="5" width="10" style="200" customWidth="1"/>
    <col min="6" max="7" width="8.28515625" style="200" bestFit="1" customWidth="1"/>
    <col min="8" max="9" width="7.140625" style="200" customWidth="1"/>
    <col min="10" max="10" width="7.42578125" style="200" customWidth="1"/>
    <col min="11" max="11" width="8.42578125" style="200" customWidth="1"/>
    <col min="12" max="12" width="8" style="200" bestFit="1" customWidth="1"/>
    <col min="13" max="13" width="6.140625" style="200" bestFit="1" customWidth="1"/>
    <col min="14" max="14" width="7.7109375" style="200" bestFit="1" customWidth="1"/>
    <col min="15" max="16" width="5.42578125" style="200" customWidth="1"/>
    <col min="17" max="17" width="6.140625" style="200" customWidth="1"/>
    <col min="18" max="16384" width="10.85546875" style="200"/>
  </cols>
  <sheetData>
    <row r="1" spans="1:16" ht="15" x14ac:dyDescent="0.25">
      <c r="A1" s="3" t="s">
        <v>1332</v>
      </c>
      <c r="H1" s="568" t="s">
        <v>39</v>
      </c>
      <c r="I1" s="568"/>
      <c r="J1" s="568"/>
      <c r="K1" s="568"/>
      <c r="L1" s="43"/>
      <c r="M1" s="43"/>
      <c r="N1" s="43"/>
      <c r="O1" s="43"/>
      <c r="P1" s="43"/>
    </row>
    <row r="2" spans="1:16" x14ac:dyDescent="0.2">
      <c r="A2" s="200" t="s">
        <v>280</v>
      </c>
    </row>
    <row r="4" spans="1:16" ht="15" customHeight="1" x14ac:dyDescent="0.2">
      <c r="A4" s="478" t="s">
        <v>576</v>
      </c>
      <c r="B4" s="479">
        <v>2020</v>
      </c>
      <c r="C4" s="479">
        <v>2021</v>
      </c>
      <c r="D4" s="163" t="s">
        <v>53</v>
      </c>
      <c r="E4" s="163"/>
    </row>
    <row r="5" spans="1:16" x14ac:dyDescent="0.2">
      <c r="A5" s="480"/>
      <c r="B5" s="481" t="s">
        <v>42</v>
      </c>
      <c r="C5" s="481" t="s">
        <v>41</v>
      </c>
      <c r="D5" s="125" t="s">
        <v>317</v>
      </c>
      <c r="E5" s="125" t="s">
        <v>318</v>
      </c>
    </row>
    <row r="6" spans="1:16" ht="17.25" customHeight="1" x14ac:dyDescent="0.2">
      <c r="A6" s="482" t="s">
        <v>321</v>
      </c>
      <c r="B6" s="483">
        <v>24665</v>
      </c>
      <c r="C6" s="484">
        <v>25189</v>
      </c>
      <c r="D6" s="56">
        <f>C6-B6</f>
        <v>524</v>
      </c>
      <c r="E6" s="70">
        <f>C6/B6-1</f>
        <v>2.1244678694506414E-2</v>
      </c>
    </row>
    <row r="7" spans="1:16" ht="17.25" customHeight="1" x14ac:dyDescent="0.2">
      <c r="A7" s="485" t="s">
        <v>322</v>
      </c>
      <c r="B7" s="486">
        <v>38878</v>
      </c>
      <c r="C7" s="487">
        <v>38956</v>
      </c>
      <c r="D7" s="56">
        <f t="shared" ref="D7:D13" si="0">C7-B7</f>
        <v>78</v>
      </c>
      <c r="E7" s="70">
        <f t="shared" ref="E7:E13" si="1">C7/B7-1</f>
        <v>2.0062760430064053E-3</v>
      </c>
    </row>
    <row r="8" spans="1:16" ht="17.25" customHeight="1" x14ac:dyDescent="0.2">
      <c r="A8" s="482" t="s">
        <v>323</v>
      </c>
      <c r="B8" s="483">
        <v>29803</v>
      </c>
      <c r="C8" s="484">
        <v>29449</v>
      </c>
      <c r="D8" s="56">
        <f t="shared" si="0"/>
        <v>-354</v>
      </c>
      <c r="E8" s="70">
        <f t="shared" si="1"/>
        <v>-1.1877998859175287E-2</v>
      </c>
    </row>
    <row r="9" spans="1:16" ht="17.25" customHeight="1" x14ac:dyDescent="0.2">
      <c r="A9" s="485" t="s">
        <v>324</v>
      </c>
      <c r="B9" s="486">
        <v>4035</v>
      </c>
      <c r="C9" s="487">
        <v>3924</v>
      </c>
      <c r="D9" s="56">
        <f t="shared" si="0"/>
        <v>-111</v>
      </c>
      <c r="E9" s="70">
        <f t="shared" si="1"/>
        <v>-2.750929368029742E-2</v>
      </c>
    </row>
    <row r="10" spans="1:16" ht="17.25" customHeight="1" x14ac:dyDescent="0.2">
      <c r="A10" s="482" t="s">
        <v>325</v>
      </c>
      <c r="B10" s="483">
        <v>556</v>
      </c>
      <c r="C10" s="484">
        <v>546</v>
      </c>
      <c r="D10" s="56">
        <f t="shared" si="0"/>
        <v>-10</v>
      </c>
      <c r="E10" s="70">
        <f t="shared" si="1"/>
        <v>-1.7985611510791366E-2</v>
      </c>
    </row>
    <row r="11" spans="1:16" ht="17.25" customHeight="1" x14ac:dyDescent="0.2">
      <c r="A11" s="485" t="s">
        <v>326</v>
      </c>
      <c r="B11" s="486">
        <v>267</v>
      </c>
      <c r="C11" s="487">
        <v>251</v>
      </c>
      <c r="D11" s="56">
        <f t="shared" si="0"/>
        <v>-16</v>
      </c>
      <c r="E11" s="70">
        <f t="shared" si="1"/>
        <v>-5.9925093632958837E-2</v>
      </c>
    </row>
    <row r="12" spans="1:16" ht="17.25" customHeight="1" x14ac:dyDescent="0.2">
      <c r="A12" s="482" t="s">
        <v>327</v>
      </c>
      <c r="B12" s="483">
        <v>163</v>
      </c>
      <c r="C12" s="484">
        <v>159</v>
      </c>
      <c r="D12" s="56">
        <f t="shared" si="0"/>
        <v>-4</v>
      </c>
      <c r="E12" s="70">
        <f t="shared" si="1"/>
        <v>-2.4539877300613466E-2</v>
      </c>
    </row>
    <row r="13" spans="1:16" x14ac:dyDescent="0.2">
      <c r="A13" s="60" t="s">
        <v>328</v>
      </c>
      <c r="B13" s="61">
        <v>98367</v>
      </c>
      <c r="C13" s="61">
        <f>SUM(C6:C12)</f>
        <v>98474</v>
      </c>
      <c r="D13" s="61">
        <f t="shared" si="0"/>
        <v>107</v>
      </c>
      <c r="E13" s="71">
        <f t="shared" si="1"/>
        <v>1.0877631726087245E-3</v>
      </c>
    </row>
  </sheetData>
  <mergeCells count="3">
    <mergeCell ref="H1:K1"/>
    <mergeCell ref="A4:A5"/>
    <mergeCell ref="D4:E4"/>
  </mergeCells>
  <hyperlinks>
    <hyperlink ref="H1:J1" location="Index!A1" display="Regresar al Índice" xr:uid="{00000000-0004-0000-1D00-000000000000}"/>
    <hyperlink ref="H1:I1" location="Index!A1" display="Regresar al Índice" xr:uid="{00000000-0004-0000-1D00-000001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C2432-BF64-4883-B7C4-578F29C5FCF7}">
  <sheetPr codeName="Hoja25"/>
  <dimension ref="A1:I17"/>
  <sheetViews>
    <sheetView zoomScaleNormal="100" workbookViewId="0">
      <selection activeCell="A9" sqref="A9"/>
    </sheetView>
  </sheetViews>
  <sheetFormatPr baseColWidth="10" defaultColWidth="9.140625" defaultRowHeight="12.75" x14ac:dyDescent="0.2"/>
  <cols>
    <col min="1" max="5" width="9.140625" style="2"/>
    <col min="6" max="6" width="70.7109375" style="2" customWidth="1"/>
    <col min="7" max="9" width="15.7109375" style="2" customWidth="1"/>
    <col min="10" max="16384" width="9.140625" style="2"/>
  </cols>
  <sheetData>
    <row r="1" spans="1:9" ht="15" x14ac:dyDescent="0.25">
      <c r="A1" s="3" t="s">
        <v>1334</v>
      </c>
      <c r="H1" s="568" t="s">
        <v>39</v>
      </c>
      <c r="I1" s="568"/>
    </row>
    <row r="2" spans="1:9" x14ac:dyDescent="0.2">
      <c r="A2" s="2" t="s">
        <v>397</v>
      </c>
    </row>
    <row r="3" spans="1:9" x14ac:dyDescent="0.2">
      <c r="A3" s="2" t="s">
        <v>400</v>
      </c>
    </row>
    <row r="5" spans="1:9" ht="25.5" x14ac:dyDescent="0.2">
      <c r="A5" s="2" t="s">
        <v>401</v>
      </c>
      <c r="B5" s="2" t="s">
        <v>622</v>
      </c>
      <c r="C5" s="2" t="s">
        <v>291</v>
      </c>
      <c r="D5" s="2" t="s">
        <v>623</v>
      </c>
      <c r="F5" s="21" t="s">
        <v>401</v>
      </c>
      <c r="G5" s="21" t="s">
        <v>622</v>
      </c>
      <c r="H5" s="21" t="s">
        <v>291</v>
      </c>
      <c r="I5" s="21" t="s">
        <v>623</v>
      </c>
    </row>
    <row r="6" spans="1:9" x14ac:dyDescent="0.2">
      <c r="A6" s="2" t="s">
        <v>402</v>
      </c>
      <c r="B6" s="2" t="s">
        <v>1187</v>
      </c>
      <c r="C6" s="2">
        <v>4048</v>
      </c>
      <c r="D6" s="2" t="s">
        <v>1188</v>
      </c>
      <c r="F6" s="22" t="s">
        <v>402</v>
      </c>
      <c r="G6" s="23">
        <v>0.34</v>
      </c>
      <c r="H6" s="24">
        <v>4048</v>
      </c>
      <c r="I6" s="23">
        <v>2.5000000000000001E-2</v>
      </c>
    </row>
    <row r="7" spans="1:9" x14ac:dyDescent="0.2">
      <c r="A7" s="2" t="s">
        <v>403</v>
      </c>
      <c r="B7" s="2" t="s">
        <v>705</v>
      </c>
      <c r="C7" s="2">
        <v>-9843</v>
      </c>
      <c r="D7" s="2" t="s">
        <v>1189</v>
      </c>
      <c r="F7" s="134" t="s">
        <v>403</v>
      </c>
      <c r="G7" s="25">
        <v>0.156</v>
      </c>
      <c r="H7" s="26">
        <v>-9843</v>
      </c>
      <c r="I7" s="25">
        <v>-0.11700000000000001</v>
      </c>
    </row>
    <row r="8" spans="1:9" x14ac:dyDescent="0.2">
      <c r="A8" s="2" t="s">
        <v>405</v>
      </c>
      <c r="B8" s="2" t="s">
        <v>1190</v>
      </c>
      <c r="C8" s="2">
        <v>-3542</v>
      </c>
      <c r="D8" s="2" t="s">
        <v>1191</v>
      </c>
      <c r="F8" s="22" t="s">
        <v>405</v>
      </c>
      <c r="G8" s="23">
        <v>0.126</v>
      </c>
      <c r="H8" s="24">
        <v>-3542</v>
      </c>
      <c r="I8" s="23">
        <v>-5.5E-2</v>
      </c>
    </row>
    <row r="9" spans="1:9" x14ac:dyDescent="0.2">
      <c r="A9" s="2" t="s">
        <v>404</v>
      </c>
      <c r="B9" s="2" t="s">
        <v>1192</v>
      </c>
      <c r="C9" s="2">
        <v>-22381</v>
      </c>
      <c r="D9" s="2" t="s">
        <v>1193</v>
      </c>
      <c r="F9" s="134" t="s">
        <v>404</v>
      </c>
      <c r="G9" s="25">
        <v>0.105</v>
      </c>
      <c r="H9" s="26">
        <v>-22381</v>
      </c>
      <c r="I9" s="25">
        <v>-0.308</v>
      </c>
    </row>
    <row r="10" spans="1:9" ht="25.5" x14ac:dyDescent="0.2">
      <c r="A10" s="2" t="s">
        <v>406</v>
      </c>
      <c r="B10" s="2" t="s">
        <v>1194</v>
      </c>
      <c r="C10" s="2">
        <v>-4511</v>
      </c>
      <c r="D10" s="2" t="s">
        <v>1195</v>
      </c>
      <c r="F10" s="22" t="s">
        <v>406</v>
      </c>
      <c r="G10" s="23">
        <v>5.6000000000000001E-2</v>
      </c>
      <c r="H10" s="24">
        <v>-4511</v>
      </c>
      <c r="I10" s="23">
        <v>-0.14399999999999999</v>
      </c>
    </row>
    <row r="11" spans="1:9" x14ac:dyDescent="0.2">
      <c r="A11" s="2" t="s">
        <v>407</v>
      </c>
      <c r="B11" s="2" t="s">
        <v>1196</v>
      </c>
      <c r="C11" s="2">
        <v>-3658</v>
      </c>
      <c r="D11" s="2" t="s">
        <v>1197</v>
      </c>
      <c r="F11" s="134" t="s">
        <v>407</v>
      </c>
      <c r="G11" s="25">
        <v>4.5999999999999999E-2</v>
      </c>
      <c r="H11" s="26">
        <v>-3658</v>
      </c>
      <c r="I11" s="25">
        <v>-0.14199999999999999</v>
      </c>
    </row>
    <row r="12" spans="1:9" x14ac:dyDescent="0.2">
      <c r="A12" s="2" t="s">
        <v>408</v>
      </c>
      <c r="B12" s="2" t="s">
        <v>687</v>
      </c>
      <c r="C12" s="2">
        <v>-2285</v>
      </c>
      <c r="D12" s="2" t="s">
        <v>1198</v>
      </c>
      <c r="F12" s="22" t="s">
        <v>408</v>
      </c>
      <c r="G12" s="23">
        <v>3.9E-2</v>
      </c>
      <c r="H12" s="24">
        <v>-2285</v>
      </c>
      <c r="I12" s="23">
        <v>-0.109</v>
      </c>
    </row>
    <row r="13" spans="1:9" x14ac:dyDescent="0.2">
      <c r="A13" s="2" t="s">
        <v>409</v>
      </c>
      <c r="B13" s="2" t="s">
        <v>656</v>
      </c>
      <c r="C13" s="2">
        <v>-121</v>
      </c>
      <c r="D13" s="2" t="s">
        <v>1199</v>
      </c>
      <c r="F13" s="134" t="s">
        <v>409</v>
      </c>
      <c r="G13" s="25">
        <v>2.5999999999999999E-2</v>
      </c>
      <c r="H13" s="26">
        <v>-121</v>
      </c>
      <c r="I13" s="25">
        <v>-0.01</v>
      </c>
    </row>
    <row r="14" spans="1:9" x14ac:dyDescent="0.2">
      <c r="A14" s="2" t="s">
        <v>410</v>
      </c>
      <c r="B14" s="2" t="s">
        <v>704</v>
      </c>
      <c r="C14" s="2">
        <v>710</v>
      </c>
      <c r="D14" s="2" t="s">
        <v>1200</v>
      </c>
      <c r="F14" s="22" t="s">
        <v>410</v>
      </c>
      <c r="G14" s="23">
        <v>2.4E-2</v>
      </c>
      <c r="H14" s="24">
        <v>710</v>
      </c>
      <c r="I14" s="23">
        <v>6.6000000000000003E-2</v>
      </c>
    </row>
    <row r="15" spans="1:9" x14ac:dyDescent="0.2">
      <c r="A15" s="2" t="s">
        <v>411</v>
      </c>
      <c r="B15" s="2" t="s">
        <v>616</v>
      </c>
      <c r="C15" s="2">
        <v>-693</v>
      </c>
      <c r="D15" s="2" t="s">
        <v>1201</v>
      </c>
      <c r="F15" s="134" t="s">
        <v>411</v>
      </c>
      <c r="G15" s="25">
        <v>2.1000000000000001E-2</v>
      </c>
      <c r="H15" s="26">
        <v>-693</v>
      </c>
      <c r="I15" s="25">
        <v>-6.5000000000000002E-2</v>
      </c>
    </row>
    <row r="16" spans="1:9" x14ac:dyDescent="0.2">
      <c r="A16" s="2" t="s">
        <v>412</v>
      </c>
      <c r="B16" s="2" t="s">
        <v>706</v>
      </c>
      <c r="C16" s="2">
        <v>-5714</v>
      </c>
      <c r="D16" s="2" t="s">
        <v>707</v>
      </c>
      <c r="F16" s="22" t="s">
        <v>412</v>
      </c>
      <c r="G16" s="23">
        <v>0.06</v>
      </c>
      <c r="H16" s="24">
        <v>-5714</v>
      </c>
      <c r="I16" s="23">
        <v>-0.16600000000000001</v>
      </c>
    </row>
    <row r="17" spans="1:9" x14ac:dyDescent="0.2">
      <c r="A17" s="2" t="s">
        <v>54</v>
      </c>
      <c r="B17" s="2" t="s">
        <v>617</v>
      </c>
      <c r="C17" s="2">
        <v>-47989</v>
      </c>
      <c r="D17" s="2" t="s">
        <v>1202</v>
      </c>
      <c r="F17" s="27" t="s">
        <v>54</v>
      </c>
      <c r="G17" s="28">
        <v>1</v>
      </c>
      <c r="H17" s="29">
        <v>-47989</v>
      </c>
      <c r="I17" s="28">
        <v>-9.0999999999999998E-2</v>
      </c>
    </row>
  </sheetData>
  <mergeCells count="1">
    <mergeCell ref="H1:I1"/>
  </mergeCells>
  <hyperlinks>
    <hyperlink ref="H1:I1" location="Index!A1" display="Regresar al Índice" xr:uid="{8A1D2009-3E48-4F98-86B3-95E323618FC6}"/>
  </hyperlinks>
  <pageMargins left="0.7" right="0.7" top="0.75" bottom="0.75" header="0.3" footer="0.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0F96C-CDA7-44E6-AE47-C59243BDFD70}">
  <sheetPr codeName="Hoja26"/>
  <dimension ref="A1:I17"/>
  <sheetViews>
    <sheetView zoomScaleNormal="100" workbookViewId="0">
      <selection activeCell="A9" sqref="A9"/>
    </sheetView>
  </sheetViews>
  <sheetFormatPr baseColWidth="10" defaultColWidth="9.140625" defaultRowHeight="12.75" x14ac:dyDescent="0.2"/>
  <cols>
    <col min="1" max="5" width="9.140625" style="2"/>
    <col min="6" max="6" width="70.7109375" style="2" customWidth="1"/>
    <col min="7" max="9" width="15.7109375" style="2" customWidth="1"/>
    <col min="10" max="16384" width="9.140625" style="2"/>
  </cols>
  <sheetData>
    <row r="1" spans="1:9" ht="15" x14ac:dyDescent="0.25">
      <c r="A1" s="3" t="s">
        <v>1336</v>
      </c>
      <c r="H1" s="568" t="s">
        <v>39</v>
      </c>
      <c r="I1" s="568"/>
    </row>
    <row r="2" spans="1:9" x14ac:dyDescent="0.2">
      <c r="A2" s="2" t="s">
        <v>397</v>
      </c>
    </row>
    <row r="3" spans="1:9" x14ac:dyDescent="0.2">
      <c r="A3" s="2" t="s">
        <v>413</v>
      </c>
    </row>
    <row r="5" spans="1:9" ht="25.5" x14ac:dyDescent="0.2">
      <c r="A5" s="2" t="s">
        <v>401</v>
      </c>
      <c r="B5" s="2" t="s">
        <v>622</v>
      </c>
      <c r="C5" s="2" t="s">
        <v>291</v>
      </c>
      <c r="D5" s="2" t="s">
        <v>623</v>
      </c>
      <c r="F5" s="21" t="s">
        <v>401</v>
      </c>
      <c r="G5" s="21" t="s">
        <v>622</v>
      </c>
      <c r="H5" s="21" t="s">
        <v>291</v>
      </c>
      <c r="I5" s="21" t="s">
        <v>623</v>
      </c>
    </row>
    <row r="6" spans="1:9" ht="25.5" x14ac:dyDescent="0.2">
      <c r="A6" s="2" t="s">
        <v>406</v>
      </c>
      <c r="B6" s="2" t="s">
        <v>1203</v>
      </c>
      <c r="C6" s="2">
        <v>-2722</v>
      </c>
      <c r="D6" s="2" t="s">
        <v>1204</v>
      </c>
      <c r="F6" s="22" t="s">
        <v>406</v>
      </c>
      <c r="G6" s="23">
        <v>0.23599999999999999</v>
      </c>
      <c r="H6" s="24">
        <v>-2722</v>
      </c>
      <c r="I6" s="23">
        <v>-4.3999999999999997E-2</v>
      </c>
    </row>
    <row r="7" spans="1:9" x14ac:dyDescent="0.2">
      <c r="A7" s="2" t="s">
        <v>402</v>
      </c>
      <c r="B7" s="2" t="s">
        <v>688</v>
      </c>
      <c r="C7" s="2">
        <v>417</v>
      </c>
      <c r="D7" s="2" t="s">
        <v>1205</v>
      </c>
      <c r="F7" s="134" t="s">
        <v>402</v>
      </c>
      <c r="G7" s="25">
        <v>0.214</v>
      </c>
      <c r="H7" s="26">
        <v>417</v>
      </c>
      <c r="I7" s="25">
        <v>8.0000000000000002E-3</v>
      </c>
    </row>
    <row r="8" spans="1:9" x14ac:dyDescent="0.2">
      <c r="A8" s="2" t="s">
        <v>405</v>
      </c>
      <c r="B8" s="2" t="s">
        <v>1206</v>
      </c>
      <c r="C8" s="2">
        <v>349</v>
      </c>
      <c r="D8" s="2" t="s">
        <v>1207</v>
      </c>
      <c r="F8" s="22" t="s">
        <v>405</v>
      </c>
      <c r="G8" s="23">
        <v>9.5000000000000001E-2</v>
      </c>
      <c r="H8" s="24">
        <v>349</v>
      </c>
      <c r="I8" s="23">
        <v>1.4999999999999999E-2</v>
      </c>
    </row>
    <row r="9" spans="1:9" x14ac:dyDescent="0.2">
      <c r="A9" s="2" t="s">
        <v>407</v>
      </c>
      <c r="B9" s="2" t="s">
        <v>1208</v>
      </c>
      <c r="C9" s="2">
        <v>434</v>
      </c>
      <c r="D9" s="2" t="s">
        <v>1209</v>
      </c>
      <c r="F9" s="134" t="s">
        <v>407</v>
      </c>
      <c r="G9" s="25">
        <v>9.2999999999999999E-2</v>
      </c>
      <c r="H9" s="26">
        <v>434</v>
      </c>
      <c r="I9" s="25">
        <v>1.9E-2</v>
      </c>
    </row>
    <row r="10" spans="1:9" x14ac:dyDescent="0.2">
      <c r="A10" s="2" t="s">
        <v>404</v>
      </c>
      <c r="B10" s="2" t="s">
        <v>1210</v>
      </c>
      <c r="C10" s="2">
        <v>-2210</v>
      </c>
      <c r="D10" s="2" t="s">
        <v>1211</v>
      </c>
      <c r="F10" s="22" t="s">
        <v>404</v>
      </c>
      <c r="G10" s="23">
        <v>0.09</v>
      </c>
      <c r="H10" s="24">
        <v>-2210</v>
      </c>
      <c r="I10" s="23">
        <v>-8.8999999999999996E-2</v>
      </c>
    </row>
    <row r="11" spans="1:9" x14ac:dyDescent="0.2">
      <c r="A11" s="2" t="s">
        <v>403</v>
      </c>
      <c r="B11" s="2" t="s">
        <v>1212</v>
      </c>
      <c r="C11" s="2">
        <v>448</v>
      </c>
      <c r="D11" s="2" t="s">
        <v>1213</v>
      </c>
      <c r="F11" s="134" t="s">
        <v>403</v>
      </c>
      <c r="G11" s="25">
        <v>5.8000000000000003E-2</v>
      </c>
      <c r="H11" s="26">
        <v>448</v>
      </c>
      <c r="I11" s="25">
        <v>3.2000000000000001E-2</v>
      </c>
    </row>
    <row r="12" spans="1:9" x14ac:dyDescent="0.2">
      <c r="A12" s="2" t="s">
        <v>408</v>
      </c>
      <c r="B12" s="2" t="s">
        <v>689</v>
      </c>
      <c r="C12" s="2">
        <v>-674</v>
      </c>
      <c r="D12" s="2" t="s">
        <v>1214</v>
      </c>
      <c r="F12" s="22" t="s">
        <v>408</v>
      </c>
      <c r="G12" s="23">
        <v>5.1999999999999998E-2</v>
      </c>
      <c r="H12" s="24">
        <v>-674</v>
      </c>
      <c r="I12" s="23">
        <v>-4.9000000000000002E-2</v>
      </c>
    </row>
    <row r="13" spans="1:9" x14ac:dyDescent="0.2">
      <c r="A13" s="2" t="s">
        <v>414</v>
      </c>
      <c r="B13" s="2" t="s">
        <v>1215</v>
      </c>
      <c r="C13" s="2">
        <v>-577</v>
      </c>
      <c r="D13" s="2" t="s">
        <v>1216</v>
      </c>
      <c r="F13" s="134" t="s">
        <v>414</v>
      </c>
      <c r="G13" s="25">
        <v>2.8000000000000001E-2</v>
      </c>
      <c r="H13" s="26">
        <v>-577</v>
      </c>
      <c r="I13" s="25">
        <v>-7.5999999999999998E-2</v>
      </c>
    </row>
    <row r="14" spans="1:9" x14ac:dyDescent="0.2">
      <c r="A14" s="2" t="s">
        <v>416</v>
      </c>
      <c r="B14" s="2" t="s">
        <v>686</v>
      </c>
      <c r="C14" s="2">
        <v>-169</v>
      </c>
      <c r="D14" s="2" t="s">
        <v>1217</v>
      </c>
      <c r="F14" s="22" t="s">
        <v>416</v>
      </c>
      <c r="G14" s="23">
        <v>0.02</v>
      </c>
      <c r="H14" s="24">
        <v>-169</v>
      </c>
      <c r="I14" s="23">
        <v>-3.2000000000000001E-2</v>
      </c>
    </row>
    <row r="15" spans="1:9" ht="25.5" x14ac:dyDescent="0.2">
      <c r="A15" s="2" t="s">
        <v>415</v>
      </c>
      <c r="B15" s="2" t="s">
        <v>1218</v>
      </c>
      <c r="C15" s="2">
        <v>-1864</v>
      </c>
      <c r="D15" s="2" t="s">
        <v>1219</v>
      </c>
      <c r="F15" s="134" t="s">
        <v>415</v>
      </c>
      <c r="G15" s="25">
        <v>1.7999999999999999E-2</v>
      </c>
      <c r="H15" s="26">
        <v>-1864</v>
      </c>
      <c r="I15" s="25">
        <v>-0.28499999999999998</v>
      </c>
    </row>
    <row r="16" spans="1:9" x14ac:dyDescent="0.2">
      <c r="A16" s="2" t="s">
        <v>412</v>
      </c>
      <c r="B16" s="2" t="s">
        <v>708</v>
      </c>
      <c r="C16" s="2">
        <v>-1555</v>
      </c>
      <c r="D16" s="2" t="s">
        <v>1220</v>
      </c>
      <c r="F16" s="22" t="s">
        <v>412</v>
      </c>
      <c r="G16" s="23">
        <v>9.6000000000000002E-2</v>
      </c>
      <c r="H16" s="24">
        <v>-1555</v>
      </c>
      <c r="I16" s="23">
        <v>-0.06</v>
      </c>
    </row>
    <row r="17" spans="1:9" x14ac:dyDescent="0.2">
      <c r="A17" s="2" t="s">
        <v>54</v>
      </c>
      <c r="B17" s="2" t="s">
        <v>617</v>
      </c>
      <c r="C17" s="2">
        <v>-8123</v>
      </c>
      <c r="D17" s="2" t="s">
        <v>709</v>
      </c>
      <c r="F17" s="27" t="s">
        <v>54</v>
      </c>
      <c r="G17" s="28">
        <v>1</v>
      </c>
      <c r="H17" s="29">
        <v>-8123</v>
      </c>
      <c r="I17" s="28">
        <v>-3.1E-2</v>
      </c>
    </row>
  </sheetData>
  <mergeCells count="1">
    <mergeCell ref="H1:I1"/>
  </mergeCells>
  <hyperlinks>
    <hyperlink ref="H1:I1" location="Index!A1" display="Regresar al Índice" xr:uid="{BDA14BB5-5210-4B57-A4F0-776F05E95954}"/>
  </hyperlinks>
  <pageMargins left="0.7" right="0.7" top="0.75" bottom="0.75" header="0.3" footer="0.3"/>
  <pageSetup paperSize="9"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C6080-535E-4B2E-800C-B3D487A847D0}">
  <sheetPr codeName="Hoja27"/>
  <dimension ref="A1:I18"/>
  <sheetViews>
    <sheetView workbookViewId="0">
      <selection activeCell="A9" sqref="A9"/>
    </sheetView>
  </sheetViews>
  <sheetFormatPr baseColWidth="10" defaultColWidth="9.140625" defaultRowHeight="12.75" x14ac:dyDescent="0.2"/>
  <cols>
    <col min="1" max="1" width="12" style="192" customWidth="1"/>
    <col min="2" max="2" width="14.7109375" style="192" customWidth="1"/>
    <col min="3" max="3" width="15.7109375" style="192" customWidth="1"/>
    <col min="4" max="4" width="11.42578125" style="192" customWidth="1"/>
    <col min="5" max="5" width="13.7109375" style="192" customWidth="1"/>
    <col min="6" max="6" width="15.42578125" style="192" customWidth="1"/>
    <col min="7" max="7" width="12.42578125" style="192" customWidth="1"/>
    <col min="8" max="16384" width="9.140625" style="192"/>
  </cols>
  <sheetData>
    <row r="1" spans="1:9" ht="15" x14ac:dyDescent="0.25">
      <c r="A1" s="3" t="s">
        <v>1338</v>
      </c>
      <c r="H1" s="568" t="s">
        <v>39</v>
      </c>
      <c r="I1" s="568"/>
    </row>
    <row r="6" spans="1:9" ht="30" customHeight="1" x14ac:dyDescent="0.2">
      <c r="A6" s="470"/>
      <c r="B6" s="471" t="s">
        <v>417</v>
      </c>
      <c r="C6" s="471" t="s">
        <v>418</v>
      </c>
      <c r="D6" s="472" t="s">
        <v>419</v>
      </c>
      <c r="E6" s="471" t="s">
        <v>417</v>
      </c>
      <c r="F6" s="471" t="s">
        <v>418</v>
      </c>
      <c r="G6" s="471" t="s">
        <v>419</v>
      </c>
    </row>
    <row r="7" spans="1:9" x14ac:dyDescent="0.2">
      <c r="A7" s="473" t="s">
        <v>1226</v>
      </c>
      <c r="B7" s="474">
        <v>2.5128234779345258E-2</v>
      </c>
      <c r="C7" s="474">
        <v>-2.9485858817934966E-2</v>
      </c>
      <c r="D7" s="475">
        <v>-1.0636179103746318E-2</v>
      </c>
      <c r="E7" s="474">
        <v>1.7180215443376588E-2</v>
      </c>
      <c r="F7" s="474">
        <v>2.0219390074773875E-2</v>
      </c>
      <c r="G7" s="474">
        <v>3.4608040579577073E-2</v>
      </c>
    </row>
    <row r="8" spans="1:9" x14ac:dyDescent="0.2">
      <c r="A8" s="473" t="s">
        <v>1227</v>
      </c>
      <c r="B8" s="476">
        <v>1.0258246805449286E-2</v>
      </c>
      <c r="C8" s="476">
        <v>-2.0985485841474084E-3</v>
      </c>
      <c r="D8" s="477">
        <v>-2.0793617221690177E-2</v>
      </c>
      <c r="E8" s="476">
        <v>9.9273321303675437E-3</v>
      </c>
      <c r="F8" s="476">
        <v>1.4012115137864671E-2</v>
      </c>
      <c r="G8" s="476">
        <v>-2.9952877282659648E-2</v>
      </c>
    </row>
    <row r="9" spans="1:9" x14ac:dyDescent="0.2">
      <c r="A9" s="473" t="s">
        <v>1228</v>
      </c>
      <c r="B9" s="474">
        <v>-3.3295740997663827E-3</v>
      </c>
      <c r="C9" s="474">
        <v>5.4906116477377011E-2</v>
      </c>
      <c r="D9" s="475">
        <v>-0.18566233994810249</v>
      </c>
      <c r="E9" s="474">
        <v>-4.2115769586854757E-2</v>
      </c>
      <c r="F9" s="474">
        <v>2.1348830442851239E-3</v>
      </c>
      <c r="G9" s="474">
        <v>-0.24143149342863282</v>
      </c>
    </row>
    <row r="10" spans="1:9" x14ac:dyDescent="0.2">
      <c r="A10" s="473" t="s">
        <v>1229</v>
      </c>
      <c r="B10" s="476">
        <v>-2.5650419770601257E-2</v>
      </c>
      <c r="C10" s="476">
        <v>-8.2174024786677152E-2</v>
      </c>
      <c r="D10" s="477">
        <v>-0.20040669057625699</v>
      </c>
      <c r="E10" s="476">
        <v>-4.7970951691798103E-2</v>
      </c>
      <c r="F10" s="476">
        <v>-4.3293275628256779E-2</v>
      </c>
      <c r="G10" s="476">
        <v>-0.2284822802777528</v>
      </c>
    </row>
    <row r="11" spans="1:9" x14ac:dyDescent="0.2">
      <c r="A11" s="473" t="s">
        <v>1230</v>
      </c>
      <c r="B11" s="474">
        <v>-1.0885768096321202E-2</v>
      </c>
      <c r="C11" s="474">
        <v>-2.7371442070982244E-2</v>
      </c>
      <c r="D11" s="475">
        <v>-9.5687698791204714E-2</v>
      </c>
      <c r="E11" s="474">
        <v>-4.0643160508754321E-2</v>
      </c>
      <c r="F11" s="474">
        <v>-3.4181004243287343E-2</v>
      </c>
      <c r="G11" s="474">
        <v>-0.11265166591922109</v>
      </c>
    </row>
    <row r="12" spans="1:9" x14ac:dyDescent="0.2">
      <c r="A12" s="473" t="s">
        <v>1231</v>
      </c>
      <c r="B12" s="476">
        <v>-1.4765950030871465E-2</v>
      </c>
      <c r="C12" s="476">
        <v>2.9048515776334983E-2</v>
      </c>
      <c r="D12" s="477">
        <v>-7.9546294238093451E-2</v>
      </c>
      <c r="E12" s="476">
        <v>-4.7509315919467832E-2</v>
      </c>
      <c r="F12" s="476">
        <v>-4.1791116346705038E-3</v>
      </c>
      <c r="G12" s="476">
        <v>-8.1435278954804083E-2</v>
      </c>
    </row>
    <row r="13" spans="1:9" x14ac:dyDescent="0.2">
      <c r="A13" s="473" t="s">
        <v>1232</v>
      </c>
      <c r="B13" s="474">
        <v>-1.5406561122277425E-2</v>
      </c>
      <c r="C13" s="474">
        <v>-2.433151904027071E-2</v>
      </c>
      <c r="D13" s="475">
        <v>-8.3193494144778474E-2</v>
      </c>
      <c r="E13" s="474">
        <v>-3.894674925182684E-2</v>
      </c>
      <c r="F13" s="474">
        <v>-1.6084016673602281E-2</v>
      </c>
      <c r="G13" s="474">
        <v>-8.1205686444551964E-2</v>
      </c>
    </row>
    <row r="14" spans="1:9" x14ac:dyDescent="0.2">
      <c r="A14" s="473" t="s">
        <v>1233</v>
      </c>
      <c r="B14" s="476">
        <v>-2.8944442445224566E-2</v>
      </c>
      <c r="C14" s="476">
        <v>2.3687214649592985E-2</v>
      </c>
      <c r="D14" s="477">
        <v>-8.3986070784871442E-2</v>
      </c>
      <c r="E14" s="476">
        <v>-3.24626850707746E-2</v>
      </c>
      <c r="F14" s="476">
        <v>-2.3311482180532566E-2</v>
      </c>
      <c r="G14" s="476">
        <v>-8.8384659911127511E-3</v>
      </c>
    </row>
    <row r="15" spans="1:9" x14ac:dyDescent="0.2">
      <c r="A15" s="473" t="s">
        <v>1234</v>
      </c>
      <c r="B15" s="474">
        <v>-3.2022565716492708E-2</v>
      </c>
      <c r="C15" s="474">
        <v>1.030290081138409E-2</v>
      </c>
      <c r="D15" s="475">
        <v>-5.9315061297602084E-2</v>
      </c>
      <c r="E15" s="474">
        <v>-2.8806517388904274E-2</v>
      </c>
      <c r="F15" s="474">
        <v>3.4388814982763465E-2</v>
      </c>
      <c r="G15" s="474">
        <v>-4.8791026521984047E-2</v>
      </c>
    </row>
    <row r="16" spans="1:9" x14ac:dyDescent="0.2">
      <c r="A16" s="473" t="s">
        <v>1235</v>
      </c>
      <c r="B16" s="476">
        <v>-3.226998183305263E-2</v>
      </c>
      <c r="C16" s="476">
        <v>5.3958211606389361E-2</v>
      </c>
      <c r="D16" s="477">
        <v>-1.9390469227145785E-2</v>
      </c>
      <c r="E16" s="476">
        <v>-3.3913733565344273E-2</v>
      </c>
      <c r="F16" s="476">
        <v>3.4852100758694826E-2</v>
      </c>
      <c r="G16" s="476">
        <v>-2.2093240143932907E-2</v>
      </c>
    </row>
    <row r="17" spans="1:7" x14ac:dyDescent="0.2">
      <c r="A17" s="473" t="s">
        <v>1236</v>
      </c>
      <c r="B17" s="474">
        <v>-2.8904852145535741E-2</v>
      </c>
      <c r="C17" s="474">
        <v>6.3766334909449648E-2</v>
      </c>
      <c r="D17" s="475">
        <v>3.2723748343942614E-2</v>
      </c>
      <c r="E17" s="474">
        <v>-2.9717835564443341E-2</v>
      </c>
      <c r="F17" s="474">
        <v>6.7478203443837481E-2</v>
      </c>
      <c r="G17" s="474">
        <v>-1.1106897547633485E-2</v>
      </c>
    </row>
    <row r="18" spans="1:7" x14ac:dyDescent="0.2">
      <c r="A18" s="473" t="s">
        <v>1237</v>
      </c>
      <c r="B18" s="476">
        <v>-3.9324986912061502E-2</v>
      </c>
      <c r="C18" s="476">
        <v>-2.1775202084157786E-3</v>
      </c>
      <c r="D18" s="477">
        <v>1.2498205855108219E-2</v>
      </c>
      <c r="E18" s="476">
        <v>-2.9415989691531565E-2</v>
      </c>
      <c r="F18" s="476">
        <v>1.2873055714479541E-2</v>
      </c>
      <c r="G18" s="476">
        <v>-5.4415490611249305E-2</v>
      </c>
    </row>
  </sheetData>
  <mergeCells count="1">
    <mergeCell ref="H1:I1"/>
  </mergeCells>
  <hyperlinks>
    <hyperlink ref="H1:I1" location="Index!A1" display="Regresar al Índice" xr:uid="{46CBB10E-1483-4677-9F91-AB0A0293B506}"/>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3B61C-10AA-4A6C-867D-398489873A31}">
  <sheetPr codeName="Hoja28"/>
  <dimension ref="A1:M16"/>
  <sheetViews>
    <sheetView zoomScaleNormal="100" workbookViewId="0">
      <selection activeCell="A9" sqref="A9"/>
    </sheetView>
  </sheetViews>
  <sheetFormatPr baseColWidth="10" defaultColWidth="11.42578125" defaultRowHeight="12.75" x14ac:dyDescent="0.2"/>
  <cols>
    <col min="1" max="1" width="15.28515625" style="170" customWidth="1"/>
    <col min="2" max="2" width="10.140625" style="170" bestFit="1" customWidth="1"/>
    <col min="3" max="3" width="9.140625" style="170" bestFit="1" customWidth="1"/>
    <col min="4" max="5" width="9.140625" style="170" customWidth="1"/>
    <col min="6" max="6" width="9" style="170" bestFit="1" customWidth="1"/>
    <col min="7" max="7" width="8.85546875" style="170" bestFit="1" customWidth="1"/>
    <col min="8" max="8" width="14.7109375" style="170" customWidth="1"/>
    <col min="9" max="9" width="9.42578125" style="170" customWidth="1"/>
    <col min="10" max="10" width="9.28515625" style="170" customWidth="1"/>
    <col min="11" max="16384" width="11.42578125" style="170"/>
  </cols>
  <sheetData>
    <row r="1" spans="1:13" ht="15" x14ac:dyDescent="0.25">
      <c r="A1" s="3" t="s">
        <v>1340</v>
      </c>
      <c r="H1" s="568" t="s">
        <v>39</v>
      </c>
      <c r="I1" s="568"/>
    </row>
    <row r="2" spans="1:13" x14ac:dyDescent="0.2">
      <c r="A2" s="99" t="s">
        <v>624</v>
      </c>
    </row>
    <row r="3" spans="1:13" x14ac:dyDescent="0.2">
      <c r="A3" s="99"/>
      <c r="M3" s="184"/>
    </row>
    <row r="4" spans="1:13" ht="25.5" customHeight="1" x14ac:dyDescent="0.2">
      <c r="A4" s="458" t="s">
        <v>470</v>
      </c>
      <c r="B4" s="459" t="s">
        <v>80</v>
      </c>
      <c r="C4" s="459"/>
      <c r="D4" s="459" t="s">
        <v>81</v>
      </c>
      <c r="E4" s="459"/>
      <c r="F4" s="460" t="s">
        <v>1258</v>
      </c>
      <c r="G4" s="460"/>
      <c r="H4" s="458" t="s">
        <v>1271</v>
      </c>
      <c r="I4" s="458" t="s">
        <v>1272</v>
      </c>
      <c r="J4" s="458"/>
      <c r="M4" s="186"/>
    </row>
    <row r="5" spans="1:13" ht="33" customHeight="1" x14ac:dyDescent="0.2">
      <c r="A5" s="458"/>
      <c r="B5" s="461" t="s">
        <v>1</v>
      </c>
      <c r="C5" s="461" t="s">
        <v>0</v>
      </c>
      <c r="D5" s="461" t="s">
        <v>1</v>
      </c>
      <c r="E5" s="461" t="s">
        <v>0</v>
      </c>
      <c r="F5" s="461" t="s">
        <v>1</v>
      </c>
      <c r="G5" s="461" t="s">
        <v>0</v>
      </c>
      <c r="H5" s="458"/>
      <c r="I5" s="461" t="s">
        <v>1</v>
      </c>
      <c r="J5" s="461" t="s">
        <v>0</v>
      </c>
    </row>
    <row r="6" spans="1:13" x14ac:dyDescent="0.2">
      <c r="A6" s="463" t="s">
        <v>471</v>
      </c>
      <c r="B6" s="462">
        <v>1846202</v>
      </c>
      <c r="C6" s="462">
        <v>348196</v>
      </c>
      <c r="D6" s="462">
        <v>1933496</v>
      </c>
      <c r="E6" s="462">
        <v>369307</v>
      </c>
      <c r="F6" s="462">
        <v>172449</v>
      </c>
      <c r="G6" s="462">
        <v>32902</v>
      </c>
      <c r="H6" s="464">
        <f>G6/F6</f>
        <v>0.19079264014288283</v>
      </c>
      <c r="I6" s="462">
        <f t="shared" ref="I6:J9" si="0">D6-B6</f>
        <v>87294</v>
      </c>
      <c r="J6" s="462">
        <f t="shared" si="0"/>
        <v>21111</v>
      </c>
    </row>
    <row r="7" spans="1:13" x14ac:dyDescent="0.2">
      <c r="A7" s="465" t="s">
        <v>472</v>
      </c>
      <c r="B7" s="466">
        <v>5108579</v>
      </c>
      <c r="C7" s="466">
        <v>946940</v>
      </c>
      <c r="D7" s="466">
        <v>4910373</v>
      </c>
      <c r="E7" s="466">
        <v>882104</v>
      </c>
      <c r="F7" s="466">
        <v>397843</v>
      </c>
      <c r="G7" s="466">
        <v>69424</v>
      </c>
      <c r="H7" s="467">
        <f>G7/F7</f>
        <v>0.17450099662429652</v>
      </c>
      <c r="I7" s="466">
        <f t="shared" si="0"/>
        <v>-198206</v>
      </c>
      <c r="J7" s="466">
        <f t="shared" si="0"/>
        <v>-64836</v>
      </c>
    </row>
    <row r="8" spans="1:13" x14ac:dyDescent="0.2">
      <c r="A8" s="463" t="s">
        <v>473</v>
      </c>
      <c r="B8" s="462">
        <v>121318</v>
      </c>
      <c r="C8" s="462">
        <v>14807</v>
      </c>
      <c r="D8" s="462">
        <v>114307</v>
      </c>
      <c r="E8" s="462">
        <v>11729</v>
      </c>
      <c r="F8" s="462">
        <v>9152</v>
      </c>
      <c r="G8" s="462">
        <v>1120</v>
      </c>
      <c r="H8" s="464">
        <f>G8/F8</f>
        <v>0.12237762237762238</v>
      </c>
      <c r="I8" s="462">
        <f t="shared" si="0"/>
        <v>-7011</v>
      </c>
      <c r="J8" s="462">
        <f t="shared" si="0"/>
        <v>-3078</v>
      </c>
    </row>
    <row r="9" spans="1:13" x14ac:dyDescent="0.2">
      <c r="A9" s="465" t="s">
        <v>474</v>
      </c>
      <c r="B9" s="466">
        <v>41700</v>
      </c>
      <c r="C9" s="466">
        <v>6900</v>
      </c>
      <c r="D9" s="466">
        <v>32563</v>
      </c>
      <c r="E9" s="466">
        <v>5593</v>
      </c>
      <c r="F9" s="466">
        <v>2461</v>
      </c>
      <c r="G9" s="466">
        <v>315</v>
      </c>
      <c r="H9" s="467">
        <f>G9/F9</f>
        <v>0.12799674928890695</v>
      </c>
      <c r="I9" s="466">
        <f t="shared" si="0"/>
        <v>-9137</v>
      </c>
      <c r="J9" s="466">
        <f t="shared" si="0"/>
        <v>-1307</v>
      </c>
    </row>
    <row r="10" spans="1:13" ht="13.5" thickBot="1" x14ac:dyDescent="0.25">
      <c r="A10" s="468" t="s">
        <v>54</v>
      </c>
      <c r="B10" s="469">
        <v>7117799</v>
      </c>
      <c r="C10" s="469">
        <v>1316843</v>
      </c>
      <c r="D10" s="469">
        <f t="shared" ref="D10:G10" si="1">SUM(D6:D9)</f>
        <v>6990739</v>
      </c>
      <c r="E10" s="469">
        <f t="shared" si="1"/>
        <v>1268733</v>
      </c>
      <c r="F10" s="469">
        <f t="shared" si="1"/>
        <v>581905</v>
      </c>
      <c r="G10" s="469">
        <f t="shared" si="1"/>
        <v>103761</v>
      </c>
      <c r="H10" s="124">
        <f>G10/F10</f>
        <v>0.1783126111650527</v>
      </c>
      <c r="I10" s="469">
        <f>D10-B10</f>
        <v>-127060</v>
      </c>
      <c r="J10" s="469">
        <f>E10-C10</f>
        <v>-48110</v>
      </c>
    </row>
    <row r="11" spans="1:13" x14ac:dyDescent="0.2">
      <c r="L11" s="184"/>
      <c r="M11" s="187"/>
    </row>
    <row r="12" spans="1:13" x14ac:dyDescent="0.2">
      <c r="A12" s="372" t="s">
        <v>1260</v>
      </c>
    </row>
    <row r="13" spans="1:13" x14ac:dyDescent="0.2">
      <c r="A13" s="97" t="s">
        <v>448</v>
      </c>
    </row>
    <row r="16" spans="1:13" ht="35.25" customHeight="1" x14ac:dyDescent="0.2"/>
  </sheetData>
  <mergeCells count="7">
    <mergeCell ref="H1:I1"/>
    <mergeCell ref="A4:A5"/>
    <mergeCell ref="B4:C4"/>
    <mergeCell ref="D4:E4"/>
    <mergeCell ref="F4:G4"/>
    <mergeCell ref="H4:H5"/>
    <mergeCell ref="I4:J4"/>
  </mergeCells>
  <hyperlinks>
    <hyperlink ref="H1:I1" location="Index!A1" display="Regresar al Índice" xr:uid="{2DF7D8BF-0F49-45B8-AECB-D5B404A9A050}"/>
  </hyperlinks>
  <pageMargins left="0.7" right="0.7" top="0.75" bottom="0.75" header="0.3" footer="0.3"/>
  <pageSetup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55A13-5712-4ACD-81EC-CE3A6D878DDD}">
  <sheetPr codeName="Hoja29"/>
  <dimension ref="A1:L17"/>
  <sheetViews>
    <sheetView zoomScaleNormal="100" workbookViewId="0">
      <selection activeCell="A9" sqref="A9"/>
    </sheetView>
  </sheetViews>
  <sheetFormatPr baseColWidth="10" defaultColWidth="11.42578125" defaultRowHeight="12.75" x14ac:dyDescent="0.2"/>
  <cols>
    <col min="1" max="1" width="15.28515625" style="170" customWidth="1"/>
    <col min="2" max="2" width="10.140625" style="170" bestFit="1" customWidth="1"/>
    <col min="3" max="3" width="9.140625" style="170" bestFit="1" customWidth="1"/>
    <col min="4" max="4" width="9" style="170" bestFit="1" customWidth="1"/>
    <col min="5" max="7" width="7.5703125" style="170" customWidth="1"/>
    <col min="8" max="8" width="14.7109375" style="170" customWidth="1"/>
    <col min="9" max="9" width="9.42578125" style="170" customWidth="1"/>
    <col min="10" max="10" width="9.28515625" style="170" customWidth="1"/>
    <col min="11" max="16384" width="11.42578125" style="170"/>
  </cols>
  <sheetData>
    <row r="1" spans="1:12" ht="15" x14ac:dyDescent="0.25">
      <c r="A1" s="3" t="s">
        <v>1342</v>
      </c>
      <c r="H1" s="568" t="s">
        <v>39</v>
      </c>
      <c r="I1" s="568"/>
    </row>
    <row r="2" spans="1:12" x14ac:dyDescent="0.2">
      <c r="A2" s="99" t="s">
        <v>455</v>
      </c>
    </row>
    <row r="3" spans="1:12" x14ac:dyDescent="0.2">
      <c r="A3" s="99" t="s">
        <v>625</v>
      </c>
    </row>
    <row r="4" spans="1:12" ht="38.450000000000003" customHeight="1" x14ac:dyDescent="0.2">
      <c r="A4" s="458" t="s">
        <v>455</v>
      </c>
      <c r="B4" s="459" t="s">
        <v>80</v>
      </c>
      <c r="C4" s="459"/>
      <c r="D4" s="460" t="s">
        <v>81</v>
      </c>
      <c r="E4" s="460"/>
      <c r="F4" s="460" t="s">
        <v>1258</v>
      </c>
      <c r="G4" s="460"/>
      <c r="H4" s="458" t="s">
        <v>1271</v>
      </c>
      <c r="I4" s="458" t="s">
        <v>1272</v>
      </c>
      <c r="J4" s="458"/>
    </row>
    <row r="5" spans="1:12" ht="19.5" customHeight="1" x14ac:dyDescent="0.2">
      <c r="A5" s="458"/>
      <c r="B5" s="461" t="s">
        <v>1</v>
      </c>
      <c r="C5" s="461" t="s">
        <v>0</v>
      </c>
      <c r="D5" s="461" t="s">
        <v>1</v>
      </c>
      <c r="E5" s="461" t="s">
        <v>0</v>
      </c>
      <c r="F5" s="461" t="s">
        <v>1</v>
      </c>
      <c r="G5" s="461" t="s">
        <v>0</v>
      </c>
      <c r="H5" s="458"/>
      <c r="I5" s="461" t="s">
        <v>1</v>
      </c>
      <c r="J5" s="461" t="s">
        <v>0</v>
      </c>
    </row>
    <row r="6" spans="1:12" x14ac:dyDescent="0.2">
      <c r="A6" s="463" t="s">
        <v>471</v>
      </c>
      <c r="B6" s="462">
        <v>491092</v>
      </c>
      <c r="C6" s="462">
        <v>103379</v>
      </c>
      <c r="D6" s="462">
        <v>524140</v>
      </c>
      <c r="E6" s="462">
        <v>110552</v>
      </c>
      <c r="F6" s="462">
        <v>46609</v>
      </c>
      <c r="G6" s="462">
        <v>9818</v>
      </c>
      <c r="H6" s="464">
        <f>G6/F6</f>
        <v>0.21064601257267909</v>
      </c>
      <c r="I6" s="462">
        <f t="shared" ref="I6:J9" si="0">D6-B6</f>
        <v>33048</v>
      </c>
      <c r="J6" s="462">
        <f t="shared" si="0"/>
        <v>7173</v>
      </c>
    </row>
    <row r="7" spans="1:12" x14ac:dyDescent="0.2">
      <c r="A7" s="465" t="s">
        <v>472</v>
      </c>
      <c r="B7" s="466">
        <v>374085</v>
      </c>
      <c r="C7" s="466">
        <v>67554</v>
      </c>
      <c r="D7" s="466">
        <v>361456</v>
      </c>
      <c r="E7" s="466">
        <v>62960</v>
      </c>
      <c r="F7" s="466">
        <v>29333</v>
      </c>
      <c r="G7" s="466">
        <v>4955</v>
      </c>
      <c r="H7" s="467">
        <f>G7/F7</f>
        <v>0.16892237411788771</v>
      </c>
      <c r="I7" s="466">
        <f t="shared" si="0"/>
        <v>-12629</v>
      </c>
      <c r="J7" s="466">
        <f t="shared" si="0"/>
        <v>-4594</v>
      </c>
    </row>
    <row r="8" spans="1:12" x14ac:dyDescent="0.2">
      <c r="A8" s="463" t="s">
        <v>473</v>
      </c>
      <c r="B8" s="462">
        <v>2774</v>
      </c>
      <c r="C8" s="462">
        <v>327</v>
      </c>
      <c r="D8" s="462">
        <v>2661</v>
      </c>
      <c r="E8" s="462">
        <v>259</v>
      </c>
      <c r="F8" s="462">
        <v>206</v>
      </c>
      <c r="G8" s="462">
        <v>23</v>
      </c>
      <c r="H8" s="464">
        <f>G8/F8</f>
        <v>0.11165048543689321</v>
      </c>
      <c r="I8" s="462">
        <f t="shared" si="0"/>
        <v>-113</v>
      </c>
      <c r="J8" s="462">
        <f t="shared" si="0"/>
        <v>-68</v>
      </c>
    </row>
    <row r="9" spans="1:12" x14ac:dyDescent="0.2">
      <c r="A9" s="465" t="s">
        <v>474</v>
      </c>
      <c r="B9" s="466">
        <v>749</v>
      </c>
      <c r="C9" s="466">
        <v>108</v>
      </c>
      <c r="D9" s="466">
        <v>582</v>
      </c>
      <c r="E9" s="466">
        <v>86</v>
      </c>
      <c r="F9" s="466">
        <v>43</v>
      </c>
      <c r="G9" s="466">
        <v>5</v>
      </c>
      <c r="H9" s="467">
        <f>G9/F9</f>
        <v>0.11627906976744186</v>
      </c>
      <c r="I9" s="466">
        <f t="shared" si="0"/>
        <v>-167</v>
      </c>
      <c r="J9" s="466">
        <f t="shared" si="0"/>
        <v>-22</v>
      </c>
    </row>
    <row r="10" spans="1:12" ht="13.5" thickBot="1" x14ac:dyDescent="0.25">
      <c r="A10" s="468" t="s">
        <v>54</v>
      </c>
      <c r="B10" s="469">
        <f t="shared" ref="B10:G10" si="1">SUM(B6:B9)</f>
        <v>868700</v>
      </c>
      <c r="C10" s="469">
        <f t="shared" si="1"/>
        <v>171368</v>
      </c>
      <c r="D10" s="469">
        <f t="shared" si="1"/>
        <v>888839</v>
      </c>
      <c r="E10" s="469">
        <f t="shared" si="1"/>
        <v>173857</v>
      </c>
      <c r="F10" s="469">
        <f t="shared" si="1"/>
        <v>76191</v>
      </c>
      <c r="G10" s="469">
        <f t="shared" si="1"/>
        <v>14801</v>
      </c>
      <c r="H10" s="124">
        <f>G10/F10</f>
        <v>0.19426178945019754</v>
      </c>
      <c r="I10" s="469">
        <f>D10-B10</f>
        <v>20139</v>
      </c>
      <c r="J10" s="469">
        <f>E10-C10</f>
        <v>2489</v>
      </c>
    </row>
    <row r="11" spans="1:12" x14ac:dyDescent="0.2">
      <c r="A11" s="184"/>
    </row>
    <row r="12" spans="1:12" x14ac:dyDescent="0.2">
      <c r="A12" s="97" t="s">
        <v>448</v>
      </c>
    </row>
    <row r="13" spans="1:12" x14ac:dyDescent="0.2">
      <c r="A13" s="372" t="s">
        <v>1260</v>
      </c>
      <c r="K13" s="184"/>
      <c r="L13" s="94"/>
    </row>
    <row r="16" spans="1:12" x14ac:dyDescent="0.2">
      <c r="H16" s="184"/>
    </row>
    <row r="17" ht="35.25" customHeight="1" x14ac:dyDescent="0.2"/>
  </sheetData>
  <mergeCells count="7">
    <mergeCell ref="H1:I1"/>
    <mergeCell ref="A4:A5"/>
    <mergeCell ref="B4:C4"/>
    <mergeCell ref="D4:E4"/>
    <mergeCell ref="F4:G4"/>
    <mergeCell ref="H4:H5"/>
    <mergeCell ref="I4:J4"/>
  </mergeCells>
  <hyperlinks>
    <hyperlink ref="H1:I1" location="Index!A1" display="Regresar al Índice" xr:uid="{0728401E-E8AE-4156-BAB5-F98832891E8A}"/>
  </hyperlinks>
  <pageMargins left="0.7" right="0.7" top="0.75" bottom="0.75" header="0.3" footer="0.3"/>
  <pageSetup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44AC1-46FE-4A3C-8175-FB4C47C4E58D}">
  <sheetPr codeName="Hoja31"/>
  <dimension ref="A1:P19"/>
  <sheetViews>
    <sheetView zoomScaleNormal="100" workbookViewId="0">
      <selection activeCell="A9" sqref="A9"/>
    </sheetView>
  </sheetViews>
  <sheetFormatPr baseColWidth="10" defaultColWidth="11.42578125" defaultRowHeight="12.75" x14ac:dyDescent="0.2"/>
  <cols>
    <col min="1" max="1" width="15.28515625" style="170" customWidth="1"/>
    <col min="2" max="2" width="10.140625" style="170" bestFit="1" customWidth="1"/>
    <col min="3" max="3" width="9.140625" style="170" bestFit="1" customWidth="1"/>
    <col min="4" max="4" width="9.85546875" style="170" customWidth="1"/>
    <col min="5" max="5" width="9.140625" style="170" bestFit="1" customWidth="1"/>
    <col min="6" max="7" width="9.85546875" style="170" customWidth="1"/>
    <col min="8" max="8" width="14.7109375" style="170" customWidth="1"/>
    <col min="9" max="9" width="9.42578125" style="170" customWidth="1"/>
    <col min="10" max="10" width="9.28515625" style="170" customWidth="1"/>
    <col min="11" max="16384" width="11.42578125" style="170"/>
  </cols>
  <sheetData>
    <row r="1" spans="1:16" ht="15" x14ac:dyDescent="0.25">
      <c r="A1" s="3" t="s">
        <v>1344</v>
      </c>
      <c r="H1" s="568" t="s">
        <v>39</v>
      </c>
      <c r="I1" s="568"/>
    </row>
    <row r="3" spans="1:16" x14ac:dyDescent="0.2">
      <c r="A3" s="99" t="s">
        <v>475</v>
      </c>
    </row>
    <row r="4" spans="1:16" x14ac:dyDescent="0.2">
      <c r="A4" s="99" t="s">
        <v>476</v>
      </c>
    </row>
    <row r="5" spans="1:16" ht="31.9" customHeight="1" x14ac:dyDescent="0.2">
      <c r="A5" s="458" t="s">
        <v>475</v>
      </c>
      <c r="B5" s="459" t="s">
        <v>80</v>
      </c>
      <c r="C5" s="459"/>
      <c r="D5" s="460" t="s">
        <v>81</v>
      </c>
      <c r="E5" s="460"/>
      <c r="F5" s="460" t="s">
        <v>1258</v>
      </c>
      <c r="G5" s="460"/>
      <c r="H5" s="458" t="s">
        <v>1271</v>
      </c>
      <c r="I5" s="458" t="s">
        <v>1272</v>
      </c>
      <c r="J5" s="458"/>
    </row>
    <row r="6" spans="1:16" ht="27" customHeight="1" x14ac:dyDescent="0.2">
      <c r="A6" s="458"/>
      <c r="B6" s="461" t="s">
        <v>1</v>
      </c>
      <c r="C6" s="461" t="s">
        <v>0</v>
      </c>
      <c r="D6" s="461" t="s">
        <v>1</v>
      </c>
      <c r="E6" s="461" t="s">
        <v>0</v>
      </c>
      <c r="F6" s="461" t="s">
        <v>1</v>
      </c>
      <c r="G6" s="461" t="s">
        <v>0</v>
      </c>
      <c r="H6" s="458"/>
      <c r="I6" s="461" t="s">
        <v>1</v>
      </c>
      <c r="J6" s="461" t="s">
        <v>0</v>
      </c>
      <c r="N6" s="188"/>
      <c r="O6" s="462"/>
      <c r="P6" s="188"/>
    </row>
    <row r="7" spans="1:16" x14ac:dyDescent="0.2">
      <c r="A7" s="463" t="s">
        <v>471</v>
      </c>
      <c r="B7" s="462">
        <v>28113678</v>
      </c>
      <c r="C7" s="462">
        <v>5996983</v>
      </c>
      <c r="D7" s="462">
        <v>32124958</v>
      </c>
      <c r="E7" s="462">
        <v>6908725</v>
      </c>
      <c r="F7" s="462">
        <v>2996383</v>
      </c>
      <c r="G7" s="462">
        <v>647964</v>
      </c>
      <c r="H7" s="464">
        <f>G7/F7</f>
        <v>0.21624872387808902</v>
      </c>
      <c r="I7" s="462">
        <f t="shared" ref="I7:J10" si="0">D7-B7</f>
        <v>4011280</v>
      </c>
      <c r="J7" s="462">
        <f t="shared" si="0"/>
        <v>911742</v>
      </c>
      <c r="L7" s="188"/>
      <c r="M7" s="186"/>
      <c r="N7" s="188"/>
      <c r="O7" s="189"/>
      <c r="P7" s="188"/>
    </row>
    <row r="8" spans="1:16" x14ac:dyDescent="0.2">
      <c r="A8" s="465" t="s">
        <v>472</v>
      </c>
      <c r="B8" s="466">
        <v>16274987</v>
      </c>
      <c r="C8" s="466">
        <v>3002838</v>
      </c>
      <c r="D8" s="466">
        <v>17218696</v>
      </c>
      <c r="E8" s="466">
        <v>3040478</v>
      </c>
      <c r="F8" s="466">
        <v>1493944</v>
      </c>
      <c r="G8" s="466">
        <v>257666</v>
      </c>
      <c r="H8" s="467">
        <f>G8/F8</f>
        <v>0.17247366701830857</v>
      </c>
      <c r="I8" s="466">
        <f t="shared" si="0"/>
        <v>943709</v>
      </c>
      <c r="J8" s="466">
        <f t="shared" si="0"/>
        <v>37640</v>
      </c>
      <c r="L8" s="188"/>
      <c r="M8" s="186"/>
    </row>
    <row r="9" spans="1:16" x14ac:dyDescent="0.2">
      <c r="A9" s="463" t="s">
        <v>473</v>
      </c>
      <c r="B9" s="462">
        <v>149168</v>
      </c>
      <c r="C9" s="462">
        <v>16789</v>
      </c>
      <c r="D9" s="462">
        <v>154153</v>
      </c>
      <c r="E9" s="462">
        <v>14412</v>
      </c>
      <c r="F9" s="462">
        <v>12445</v>
      </c>
      <c r="G9" s="462">
        <v>1355</v>
      </c>
      <c r="H9" s="464">
        <f>G9/F9</f>
        <v>0.10887906789875453</v>
      </c>
      <c r="I9" s="462">
        <f t="shared" si="0"/>
        <v>4985</v>
      </c>
      <c r="J9" s="462">
        <f t="shared" si="0"/>
        <v>-2377</v>
      </c>
      <c r="L9" s="188"/>
      <c r="M9" s="186"/>
      <c r="O9" s="189"/>
    </row>
    <row r="10" spans="1:16" x14ac:dyDescent="0.2">
      <c r="A10" s="465" t="s">
        <v>474</v>
      </c>
      <c r="B10" s="466">
        <v>40123</v>
      </c>
      <c r="C10" s="466">
        <v>6345</v>
      </c>
      <c r="D10" s="466">
        <v>33370</v>
      </c>
      <c r="E10" s="466">
        <v>5487</v>
      </c>
      <c r="F10" s="466">
        <v>2658</v>
      </c>
      <c r="G10" s="466">
        <v>331</v>
      </c>
      <c r="H10" s="467">
        <f>G10/F10</f>
        <v>0.12452972159518434</v>
      </c>
      <c r="I10" s="466">
        <f t="shared" si="0"/>
        <v>-6753</v>
      </c>
      <c r="J10" s="466">
        <f t="shared" si="0"/>
        <v>-858</v>
      </c>
      <c r="L10" s="188"/>
      <c r="M10" s="186"/>
      <c r="N10" s="188"/>
      <c r="O10" s="189"/>
    </row>
    <row r="11" spans="1:16" ht="13.5" thickBot="1" x14ac:dyDescent="0.25">
      <c r="A11" s="468" t="s">
        <v>54</v>
      </c>
      <c r="B11" s="469">
        <v>44577956</v>
      </c>
      <c r="C11" s="469">
        <v>9022955</v>
      </c>
      <c r="D11" s="469">
        <f t="shared" ref="D11:G11" si="1">SUM(D7:D10)</f>
        <v>49531177</v>
      </c>
      <c r="E11" s="469">
        <f t="shared" si="1"/>
        <v>9969102</v>
      </c>
      <c r="F11" s="469">
        <f t="shared" si="1"/>
        <v>4505430</v>
      </c>
      <c r="G11" s="469">
        <f t="shared" si="1"/>
        <v>907316</v>
      </c>
      <c r="H11" s="124">
        <f>G11/F11</f>
        <v>0.20138277589486464</v>
      </c>
      <c r="I11" s="469">
        <f>D11-B11</f>
        <v>4953221</v>
      </c>
      <c r="J11" s="469">
        <f>E11-C11</f>
        <v>946147</v>
      </c>
      <c r="L11" s="188"/>
      <c r="M11" s="190"/>
    </row>
    <row r="12" spans="1:16" x14ac:dyDescent="0.2">
      <c r="M12" s="186"/>
    </row>
    <row r="13" spans="1:16" x14ac:dyDescent="0.2">
      <c r="A13" s="170" t="s">
        <v>448</v>
      </c>
    </row>
    <row r="14" spans="1:16" ht="38.25" customHeight="1" x14ac:dyDescent="0.2">
      <c r="A14" s="185" t="s">
        <v>458</v>
      </c>
      <c r="B14" s="185"/>
      <c r="C14" s="185"/>
      <c r="D14" s="185"/>
      <c r="E14" s="185"/>
      <c r="F14" s="185"/>
      <c r="G14" s="185"/>
      <c r="H14" s="185"/>
      <c r="I14" s="185"/>
      <c r="J14" s="185"/>
    </row>
    <row r="15" spans="1:16" x14ac:dyDescent="0.2">
      <c r="A15" s="97" t="s">
        <v>1273</v>
      </c>
      <c r="J15" s="191"/>
    </row>
    <row r="19" spans="10:10" ht="38.25" customHeight="1" x14ac:dyDescent="0.2">
      <c r="J19" s="187"/>
    </row>
  </sheetData>
  <mergeCells count="8">
    <mergeCell ref="A14:J14"/>
    <mergeCell ref="H1:I1"/>
    <mergeCell ref="A5:A6"/>
    <mergeCell ref="B5:C5"/>
    <mergeCell ref="D5:E5"/>
    <mergeCell ref="F5:G5"/>
    <mergeCell ref="H5:H6"/>
    <mergeCell ref="I5:J5"/>
  </mergeCells>
  <hyperlinks>
    <hyperlink ref="H1:I1" location="Index!A1" display="Regresar al Índice" xr:uid="{209BED62-FCFB-4075-B3B7-3BBFA7A2FF96}"/>
  </hyperlinks>
  <pageMargins left="0.7" right="0.7" top="0.75" bottom="0.75" header="0.3" footer="0.3"/>
  <pageSetup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6B920-2962-48FA-885F-FB1177C028EF}">
  <sheetPr codeName="Hoja32"/>
  <dimension ref="A1:I10"/>
  <sheetViews>
    <sheetView zoomScaleNormal="100" workbookViewId="0">
      <selection activeCell="A9" sqref="A9"/>
    </sheetView>
  </sheetViews>
  <sheetFormatPr baseColWidth="10" defaultRowHeight="12.75" x14ac:dyDescent="0.2"/>
  <cols>
    <col min="1" max="2" width="11.42578125" style="192"/>
    <col min="3" max="3" width="18" style="192" bestFit="1" customWidth="1"/>
    <col min="4" max="16384" width="11.42578125" style="192"/>
  </cols>
  <sheetData>
    <row r="1" spans="1:9" ht="15" x14ac:dyDescent="0.25">
      <c r="A1" s="3" t="s">
        <v>1346</v>
      </c>
      <c r="H1" s="568" t="s">
        <v>39</v>
      </c>
      <c r="I1" s="568"/>
    </row>
    <row r="2" spans="1:9" x14ac:dyDescent="0.2">
      <c r="A2" s="193" t="s">
        <v>154</v>
      </c>
    </row>
    <row r="6" spans="1:9" x14ac:dyDescent="0.2">
      <c r="A6" s="194" t="s">
        <v>477</v>
      </c>
      <c r="B6" s="195"/>
      <c r="C6" s="194" t="s">
        <v>35</v>
      </c>
    </row>
    <row r="7" spans="1:9" x14ac:dyDescent="0.2">
      <c r="A7" s="196">
        <v>76</v>
      </c>
      <c r="B7" s="196" t="s">
        <v>478</v>
      </c>
      <c r="C7" s="197">
        <v>15635</v>
      </c>
    </row>
    <row r="8" spans="1:9" x14ac:dyDescent="0.2">
      <c r="A8" s="196">
        <v>45</v>
      </c>
      <c r="B8" s="196" t="s">
        <v>479</v>
      </c>
      <c r="C8" s="197">
        <v>-2024</v>
      </c>
    </row>
    <row r="9" spans="1:9" x14ac:dyDescent="0.2">
      <c r="A9" s="196">
        <v>4</v>
      </c>
      <c r="B9" s="196" t="s">
        <v>480</v>
      </c>
      <c r="C9" s="196">
        <v>0</v>
      </c>
    </row>
    <row r="10" spans="1:9" x14ac:dyDescent="0.2">
      <c r="A10" s="198">
        <v>125</v>
      </c>
      <c r="B10" s="198" t="s">
        <v>54</v>
      </c>
      <c r="C10" s="199">
        <f>SUM(C7:C9)</f>
        <v>13611</v>
      </c>
    </row>
  </sheetData>
  <mergeCells count="1">
    <mergeCell ref="H1:I1"/>
  </mergeCells>
  <hyperlinks>
    <hyperlink ref="H1:I1" location="Index!A1" display="Regresar al Índice" xr:uid="{8A5543BD-77F6-4209-AE89-AE02D1BB2E05}"/>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934A2-86EA-47AA-855D-5E7A7EE6A49E}">
  <sheetPr codeName="Hoja33"/>
  <dimension ref="A1:I25"/>
  <sheetViews>
    <sheetView workbookViewId="0">
      <selection activeCell="A9" sqref="A9"/>
    </sheetView>
  </sheetViews>
  <sheetFormatPr baseColWidth="10" defaultColWidth="11.42578125" defaultRowHeight="12.75" x14ac:dyDescent="0.2"/>
  <cols>
    <col min="1" max="1" width="11.42578125" style="454"/>
    <col min="2" max="2" width="101.7109375" style="454" customWidth="1"/>
    <col min="3" max="3" width="11.42578125" style="454"/>
    <col min="4" max="4" width="11.85546875" style="454" bestFit="1" customWidth="1"/>
    <col min="5" max="16384" width="11.42578125" style="454"/>
  </cols>
  <sheetData>
    <row r="1" spans="1:9" ht="15" x14ac:dyDescent="0.25">
      <c r="A1" t="s">
        <v>1276</v>
      </c>
      <c r="H1" s="568" t="s">
        <v>39</v>
      </c>
      <c r="I1" s="568"/>
    </row>
    <row r="6" spans="1:9" x14ac:dyDescent="0.2">
      <c r="A6" s="455" t="s">
        <v>781</v>
      </c>
      <c r="B6" s="455" t="s">
        <v>782</v>
      </c>
    </row>
    <row r="7" spans="1:9" x14ac:dyDescent="0.2">
      <c r="A7" s="454" t="s">
        <v>783</v>
      </c>
      <c r="B7" s="456">
        <v>56.48</v>
      </c>
      <c r="C7" s="457"/>
    </row>
    <row r="8" spans="1:9" x14ac:dyDescent="0.2">
      <c r="A8" s="454" t="s">
        <v>784</v>
      </c>
      <c r="B8" s="456">
        <v>54.66</v>
      </c>
      <c r="C8" s="457"/>
      <c r="D8" s="456"/>
    </row>
    <row r="9" spans="1:9" x14ac:dyDescent="0.2">
      <c r="A9" s="454" t="s">
        <v>785</v>
      </c>
      <c r="B9" s="456">
        <v>47.85</v>
      </c>
      <c r="C9" s="457"/>
      <c r="D9" s="456"/>
    </row>
    <row r="10" spans="1:9" x14ac:dyDescent="0.2">
      <c r="A10" s="454" t="s">
        <v>786</v>
      </c>
      <c r="B10" s="456">
        <v>52.641060000000003</v>
      </c>
      <c r="C10" s="457"/>
      <c r="D10" s="456"/>
    </row>
    <row r="11" spans="1:9" x14ac:dyDescent="0.2">
      <c r="B11" s="338"/>
      <c r="C11" s="457"/>
      <c r="D11" s="456"/>
    </row>
    <row r="12" spans="1:9" x14ac:dyDescent="0.2">
      <c r="B12" s="338"/>
      <c r="C12" s="457"/>
      <c r="D12" s="456"/>
    </row>
    <row r="13" spans="1:9" x14ac:dyDescent="0.2">
      <c r="B13" s="456"/>
      <c r="C13" s="457"/>
    </row>
    <row r="14" spans="1:9" x14ac:dyDescent="0.2">
      <c r="B14" s="456"/>
      <c r="C14" s="457"/>
    </row>
    <row r="15" spans="1:9" x14ac:dyDescent="0.2">
      <c r="B15" s="456"/>
      <c r="C15" s="457"/>
    </row>
    <row r="16" spans="1:9" x14ac:dyDescent="0.2">
      <c r="B16" s="456"/>
      <c r="C16" s="457"/>
    </row>
    <row r="17" spans="2:3" x14ac:dyDescent="0.2">
      <c r="B17" s="456"/>
      <c r="C17" s="457"/>
    </row>
    <row r="18" spans="2:3" x14ac:dyDescent="0.2">
      <c r="B18" s="456"/>
      <c r="C18" s="457"/>
    </row>
    <row r="19" spans="2:3" x14ac:dyDescent="0.2">
      <c r="B19" s="456"/>
      <c r="C19" s="457"/>
    </row>
    <row r="20" spans="2:3" x14ac:dyDescent="0.2">
      <c r="B20" s="457"/>
    </row>
    <row r="21" spans="2:3" x14ac:dyDescent="0.2">
      <c r="B21" s="457"/>
    </row>
    <row r="22" spans="2:3" x14ac:dyDescent="0.2">
      <c r="B22" s="457"/>
    </row>
    <row r="23" spans="2:3" x14ac:dyDescent="0.2">
      <c r="B23" s="457"/>
    </row>
    <row r="24" spans="2:3" x14ac:dyDescent="0.2">
      <c r="B24" s="457"/>
    </row>
    <row r="25" spans="2:3" x14ac:dyDescent="0.2">
      <c r="B25" s="456"/>
    </row>
  </sheetData>
  <mergeCells count="1">
    <mergeCell ref="H1:I1"/>
  </mergeCells>
  <hyperlinks>
    <hyperlink ref="H1:I1" location="Index!A1" display="Regresar al Índice" xr:uid="{9D751854-A73E-4FCA-8B29-4E6F496437A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433BA-9648-4414-AF7E-3B71A54319DA}">
  <sheetPr codeName="Hoja4"/>
  <dimension ref="A1:I11"/>
  <sheetViews>
    <sheetView zoomScale="85" zoomScaleNormal="85" workbookViewId="0">
      <selection activeCell="A9" sqref="A9"/>
    </sheetView>
  </sheetViews>
  <sheetFormatPr baseColWidth="10" defaultRowHeight="12.75" x14ac:dyDescent="0.2"/>
  <cols>
    <col min="1" max="1" width="11.42578125" style="170"/>
    <col min="2" max="2" width="15.28515625" style="170" bestFit="1" customWidth="1"/>
    <col min="3" max="3" width="33.28515625" style="170" bestFit="1" customWidth="1"/>
    <col min="4" max="4" width="33.28515625" style="170" customWidth="1"/>
    <col min="5" max="5" width="31.140625" style="170" bestFit="1" customWidth="1"/>
    <col min="6" max="6" width="31.140625" style="170" customWidth="1"/>
    <col min="7" max="7" width="31.28515625" style="170" bestFit="1" customWidth="1"/>
    <col min="8" max="16384" width="11.42578125" style="170"/>
  </cols>
  <sheetData>
    <row r="1" spans="1:9" ht="15" x14ac:dyDescent="0.25">
      <c r="A1" s="3" t="s">
        <v>1281</v>
      </c>
      <c r="H1" s="568" t="s">
        <v>39</v>
      </c>
      <c r="I1" s="568"/>
    </row>
    <row r="5" spans="1:9" x14ac:dyDescent="0.2">
      <c r="B5" s="522" t="s">
        <v>296</v>
      </c>
      <c r="C5" s="522" t="s">
        <v>788</v>
      </c>
      <c r="D5" s="522"/>
      <c r="E5" s="522" t="s">
        <v>789</v>
      </c>
      <c r="F5" s="522"/>
      <c r="G5" s="522" t="s">
        <v>790</v>
      </c>
    </row>
    <row r="6" spans="1:9" x14ac:dyDescent="0.2">
      <c r="B6" s="527" t="s">
        <v>342</v>
      </c>
      <c r="C6" s="337">
        <v>44588</v>
      </c>
      <c r="D6" s="89">
        <f>C6/$G6</f>
        <v>0.48543308801114837</v>
      </c>
      <c r="E6" s="337">
        <v>47264</v>
      </c>
      <c r="F6" s="89">
        <f>E6/$G6</f>
        <v>0.51456691198885163</v>
      </c>
      <c r="G6" s="337">
        <v>91852</v>
      </c>
      <c r="H6" s="89">
        <f t="shared" ref="H6:H11" si="0">G6/$G$11</f>
        <v>0.80212381343277062</v>
      </c>
    </row>
    <row r="7" spans="1:9" x14ac:dyDescent="0.2">
      <c r="B7" s="527" t="s">
        <v>344</v>
      </c>
      <c r="C7" s="337">
        <v>44</v>
      </c>
      <c r="D7" s="89">
        <f t="shared" ref="D7:F11" si="1">C7/$G7</f>
        <v>1</v>
      </c>
      <c r="E7" s="337">
        <v>0</v>
      </c>
      <c r="F7" s="89">
        <f t="shared" si="1"/>
        <v>0</v>
      </c>
      <c r="G7" s="337">
        <v>44</v>
      </c>
      <c r="H7" s="89">
        <f t="shared" si="0"/>
        <v>3.8424256184995331E-4</v>
      </c>
    </row>
    <row r="8" spans="1:9" x14ac:dyDescent="0.2">
      <c r="B8" s="527" t="s">
        <v>346</v>
      </c>
      <c r="C8" s="337">
        <v>20201</v>
      </c>
      <c r="D8" s="89">
        <f t="shared" si="1"/>
        <v>0.92946535382350237</v>
      </c>
      <c r="E8" s="337">
        <v>1533</v>
      </c>
      <c r="F8" s="89">
        <f t="shared" si="1"/>
        <v>7.0534646176497656E-2</v>
      </c>
      <c r="G8" s="337">
        <v>21734</v>
      </c>
      <c r="H8" s="89">
        <f t="shared" si="0"/>
        <v>0.18979835998288375</v>
      </c>
    </row>
    <row r="9" spans="1:9" x14ac:dyDescent="0.2">
      <c r="B9" s="527" t="s">
        <v>348</v>
      </c>
      <c r="C9" s="337">
        <v>407</v>
      </c>
      <c r="D9" s="89">
        <f t="shared" si="1"/>
        <v>0.95539906103286387</v>
      </c>
      <c r="E9" s="337">
        <v>19</v>
      </c>
      <c r="F9" s="89">
        <f t="shared" si="1"/>
        <v>4.4600938967136149E-2</v>
      </c>
      <c r="G9" s="337">
        <v>426</v>
      </c>
      <c r="H9" s="89">
        <f t="shared" si="0"/>
        <v>3.720166621547275E-3</v>
      </c>
    </row>
    <row r="10" spans="1:9" x14ac:dyDescent="0.2">
      <c r="B10" s="527" t="s">
        <v>349</v>
      </c>
      <c r="C10" s="337">
        <v>368</v>
      </c>
      <c r="D10" s="89">
        <f t="shared" si="1"/>
        <v>0.8087912087912088</v>
      </c>
      <c r="E10" s="337">
        <v>87</v>
      </c>
      <c r="F10" s="89">
        <f t="shared" si="1"/>
        <v>0.1912087912087912</v>
      </c>
      <c r="G10" s="337">
        <v>455</v>
      </c>
      <c r="H10" s="89">
        <f t="shared" si="0"/>
        <v>3.9734174009483803E-3</v>
      </c>
    </row>
    <row r="11" spans="1:9" x14ac:dyDescent="0.2">
      <c r="B11" s="528" t="s">
        <v>312</v>
      </c>
      <c r="C11" s="529">
        <v>65608</v>
      </c>
      <c r="D11" s="89">
        <f t="shared" si="1"/>
        <v>0.57294059086026672</v>
      </c>
      <c r="E11" s="529">
        <v>48903</v>
      </c>
      <c r="F11" s="89">
        <f t="shared" si="1"/>
        <v>0.42705940913973328</v>
      </c>
      <c r="G11" s="529">
        <v>114511</v>
      </c>
      <c r="H11" s="89">
        <f t="shared" si="0"/>
        <v>1</v>
      </c>
    </row>
  </sheetData>
  <mergeCells count="1">
    <mergeCell ref="H1:I1"/>
  </mergeCells>
  <hyperlinks>
    <hyperlink ref="H1:I1" location="Index!A1" display="Regresar al Índice" xr:uid="{EB7D4222-9D6D-4D14-96F0-E6EED3CB3E45}"/>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2BA38-A002-469E-A988-4CA89FB2AEDC}">
  <sheetPr codeName="Hoja34"/>
  <dimension ref="A1:K18"/>
  <sheetViews>
    <sheetView workbookViewId="0">
      <selection activeCell="A9" sqref="A9"/>
    </sheetView>
  </sheetViews>
  <sheetFormatPr baseColWidth="10" defaultRowHeight="12.75" x14ac:dyDescent="0.2"/>
  <cols>
    <col min="1" max="16384" width="11.42578125" style="170"/>
  </cols>
  <sheetData>
    <row r="1" spans="1:11" ht="15" x14ac:dyDescent="0.25">
      <c r="A1" t="s">
        <v>1278</v>
      </c>
      <c r="H1" s="568" t="s">
        <v>39</v>
      </c>
      <c r="I1" s="568"/>
    </row>
    <row r="3" spans="1:11" x14ac:dyDescent="0.2">
      <c r="B3" s="170" t="s">
        <v>751</v>
      </c>
      <c r="C3" s="170" t="s">
        <v>779</v>
      </c>
      <c r="D3" s="170" t="s">
        <v>752</v>
      </c>
      <c r="E3" s="170" t="s">
        <v>753</v>
      </c>
      <c r="F3" s="170" t="s">
        <v>780</v>
      </c>
      <c r="H3" s="170" t="s">
        <v>753</v>
      </c>
      <c r="I3" s="170" t="s">
        <v>752</v>
      </c>
      <c r="J3" s="170" t="s">
        <v>779</v>
      </c>
      <c r="K3" s="170" t="s">
        <v>780</v>
      </c>
    </row>
    <row r="4" spans="1:11" x14ac:dyDescent="0.2">
      <c r="A4" s="446" t="s">
        <v>0</v>
      </c>
      <c r="B4" s="446" t="s">
        <v>54</v>
      </c>
      <c r="C4" s="447">
        <v>311700.06990000635</v>
      </c>
      <c r="D4" s="447">
        <v>34718.039299999502</v>
      </c>
      <c r="E4" s="448">
        <v>58127.653899999401</v>
      </c>
      <c r="F4" s="447">
        <f t="shared" ref="F4:F15" si="0">C4+D4-E4</f>
        <v>288290.45530000643</v>
      </c>
      <c r="H4" s="184">
        <v>58127.653899999401</v>
      </c>
      <c r="I4" s="184">
        <v>34718.039299999502</v>
      </c>
      <c r="J4" s="184">
        <v>311700.06990000635</v>
      </c>
      <c r="K4" s="184">
        <v>288290.45530000643</v>
      </c>
    </row>
    <row r="5" spans="1:11" x14ac:dyDescent="0.2">
      <c r="A5" s="446" t="s">
        <v>0</v>
      </c>
      <c r="B5" s="446" t="s">
        <v>757</v>
      </c>
      <c r="C5" s="447">
        <v>299833.36520001089</v>
      </c>
      <c r="D5" s="447">
        <v>34359.025899999542</v>
      </c>
      <c r="E5" s="448">
        <v>55766.085799999375</v>
      </c>
      <c r="F5" s="447">
        <f t="shared" si="0"/>
        <v>278426.30530001107</v>
      </c>
    </row>
    <row r="6" spans="1:11" x14ac:dyDescent="0.2">
      <c r="A6" s="446" t="s">
        <v>0</v>
      </c>
      <c r="B6" s="446" t="s">
        <v>758</v>
      </c>
      <c r="C6" s="447">
        <v>11866.70470000002</v>
      </c>
      <c r="D6" s="447">
        <v>359.01340000000005</v>
      </c>
      <c r="E6" s="448">
        <v>2361.5681000000018</v>
      </c>
      <c r="F6" s="447">
        <f t="shared" si="0"/>
        <v>9864.1500000000178</v>
      </c>
    </row>
    <row r="7" spans="1:11" x14ac:dyDescent="0.2">
      <c r="A7" s="446" t="s">
        <v>0</v>
      </c>
      <c r="B7" s="446" t="s">
        <v>759</v>
      </c>
      <c r="C7" s="447">
        <v>34690.344199999447</v>
      </c>
      <c r="D7" s="447">
        <v>3275.5667000000039</v>
      </c>
      <c r="E7" s="448">
        <v>6261.131000000003</v>
      </c>
      <c r="F7" s="447">
        <f t="shared" si="0"/>
        <v>31704.779899999448</v>
      </c>
    </row>
    <row r="8" spans="1:11" x14ac:dyDescent="0.2">
      <c r="A8" s="449" t="s">
        <v>0</v>
      </c>
      <c r="B8" s="450" t="s">
        <v>757</v>
      </c>
      <c r="C8" s="451">
        <v>31738.534699999465</v>
      </c>
      <c r="D8" s="451">
        <v>3212.9575000000023</v>
      </c>
      <c r="E8" s="452">
        <v>5663.3167000000039</v>
      </c>
      <c r="F8" s="451">
        <f t="shared" si="0"/>
        <v>29288.175499999466</v>
      </c>
    </row>
    <row r="9" spans="1:11" x14ac:dyDescent="0.2">
      <c r="A9" s="449" t="s">
        <v>0</v>
      </c>
      <c r="B9" s="450" t="s">
        <v>758</v>
      </c>
      <c r="C9" s="451">
        <v>2951.8095000000062</v>
      </c>
      <c r="D9" s="451">
        <v>62.609200000000001</v>
      </c>
      <c r="E9" s="452">
        <v>597.81430000000012</v>
      </c>
      <c r="F9" s="451">
        <f t="shared" si="0"/>
        <v>2416.6044000000061</v>
      </c>
    </row>
    <row r="10" spans="1:11" x14ac:dyDescent="0.2">
      <c r="A10" s="446" t="s">
        <v>0</v>
      </c>
      <c r="B10" s="446" t="s">
        <v>284</v>
      </c>
      <c r="C10" s="447">
        <v>145914.30819999991</v>
      </c>
      <c r="D10" s="447">
        <v>15980.946600000025</v>
      </c>
      <c r="E10" s="448">
        <v>25162.400599999695</v>
      </c>
      <c r="F10" s="447">
        <f t="shared" si="0"/>
        <v>136732.85420000023</v>
      </c>
    </row>
    <row r="11" spans="1:11" x14ac:dyDescent="0.2">
      <c r="A11" s="449" t="s">
        <v>0</v>
      </c>
      <c r="B11" s="450" t="s">
        <v>757</v>
      </c>
      <c r="C11" s="451">
        <v>142059.14309999885</v>
      </c>
      <c r="D11" s="451">
        <v>15881.231600000012</v>
      </c>
      <c r="E11" s="452">
        <v>24411.067999999752</v>
      </c>
      <c r="F11" s="451">
        <f t="shared" si="0"/>
        <v>133529.30669999908</v>
      </c>
    </row>
    <row r="12" spans="1:11" x14ac:dyDescent="0.2">
      <c r="A12" s="449" t="s">
        <v>0</v>
      </c>
      <c r="B12" s="450" t="s">
        <v>758</v>
      </c>
      <c r="C12" s="451">
        <v>3855.1651000000056</v>
      </c>
      <c r="D12" s="451">
        <v>99.715000000000003</v>
      </c>
      <c r="E12" s="452">
        <v>751.33259999999973</v>
      </c>
      <c r="F12" s="451">
        <f t="shared" si="0"/>
        <v>3203.547500000006</v>
      </c>
    </row>
    <row r="13" spans="1:11" x14ac:dyDescent="0.2">
      <c r="A13" s="446" t="s">
        <v>0</v>
      </c>
      <c r="B13" s="446" t="s">
        <v>760</v>
      </c>
      <c r="C13" s="447">
        <v>131095.41749999594</v>
      </c>
      <c r="D13" s="447">
        <v>15461.526000000031</v>
      </c>
      <c r="E13" s="448">
        <v>26704.122299999643</v>
      </c>
      <c r="F13" s="447">
        <f t="shared" si="0"/>
        <v>119852.82119999634</v>
      </c>
    </row>
    <row r="14" spans="1:11" x14ac:dyDescent="0.2">
      <c r="A14" s="449" t="s">
        <v>0</v>
      </c>
      <c r="B14" s="450" t="s">
        <v>757</v>
      </c>
      <c r="C14" s="451">
        <v>126035.68739999599</v>
      </c>
      <c r="D14" s="451">
        <v>15264.836800000019</v>
      </c>
      <c r="E14" s="452">
        <v>25691.701099999667</v>
      </c>
      <c r="F14" s="451">
        <f t="shared" si="0"/>
        <v>115608.82309999636</v>
      </c>
    </row>
    <row r="15" spans="1:11" x14ac:dyDescent="0.2">
      <c r="A15" s="449" t="s">
        <v>0</v>
      </c>
      <c r="B15" s="450" t="s">
        <v>758</v>
      </c>
      <c r="C15" s="451">
        <v>5059.7301000000061</v>
      </c>
      <c r="D15" s="451">
        <v>196.6892</v>
      </c>
      <c r="E15" s="452">
        <v>1012.4211999999995</v>
      </c>
      <c r="F15" s="451">
        <f t="shared" si="0"/>
        <v>4243.9981000000062</v>
      </c>
    </row>
    <row r="18" spans="3:4" x14ac:dyDescent="0.2">
      <c r="C18" s="453">
        <f>C4-D18</f>
        <v>288290.45530000643</v>
      </c>
      <c r="D18" s="453">
        <f>E4-D4</f>
        <v>23409.614599999899</v>
      </c>
    </row>
  </sheetData>
  <mergeCells count="1">
    <mergeCell ref="H1:I1"/>
  </mergeCells>
  <hyperlinks>
    <hyperlink ref="H1:I1" location="Index!A1" display="Regresar al Índice" xr:uid="{AAE1DC22-2D40-49B5-B2A8-444E6F5D293F}"/>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BC1CA-9E72-4C7A-9B5B-635D4E4AFCF9}">
  <sheetPr codeName="Hoja35"/>
  <dimension ref="A1:L57"/>
  <sheetViews>
    <sheetView workbookViewId="0">
      <selection activeCell="A9" sqref="A9"/>
    </sheetView>
  </sheetViews>
  <sheetFormatPr baseColWidth="10" defaultRowHeight="12.75" x14ac:dyDescent="0.2"/>
  <cols>
    <col min="1" max="1" width="24.140625" style="170" customWidth="1"/>
    <col min="2" max="16384" width="11.42578125" style="170"/>
  </cols>
  <sheetData>
    <row r="1" spans="1:12" ht="15" x14ac:dyDescent="0.25">
      <c r="A1" t="s">
        <v>1280</v>
      </c>
      <c r="H1" s="568" t="s">
        <v>39</v>
      </c>
      <c r="I1" s="568"/>
    </row>
    <row r="2" spans="1:12" x14ac:dyDescent="0.2">
      <c r="A2" s="170" t="s">
        <v>750</v>
      </c>
    </row>
    <row r="4" spans="1:12" x14ac:dyDescent="0.2">
      <c r="B4" s="170" t="s">
        <v>751</v>
      </c>
      <c r="C4" s="170" t="s">
        <v>752</v>
      </c>
      <c r="D4" s="170" t="s">
        <v>753</v>
      </c>
      <c r="E4" s="170" t="s">
        <v>754</v>
      </c>
      <c r="G4" s="170" t="s">
        <v>54</v>
      </c>
      <c r="L4" s="170" t="s">
        <v>755</v>
      </c>
    </row>
    <row r="5" spans="1:12" x14ac:dyDescent="0.2">
      <c r="A5" s="439" t="s">
        <v>756</v>
      </c>
      <c r="B5" s="440" t="s">
        <v>54</v>
      </c>
      <c r="C5" s="441">
        <v>12.753593800552723</v>
      </c>
      <c r="D5" s="441">
        <v>20.812347074236765</v>
      </c>
      <c r="E5" s="441">
        <v>79.187652925677114</v>
      </c>
      <c r="H5" s="170" t="s">
        <v>753</v>
      </c>
      <c r="I5" s="170" t="s">
        <v>752</v>
      </c>
      <c r="J5" s="170" t="s">
        <v>754</v>
      </c>
    </row>
    <row r="6" spans="1:12" x14ac:dyDescent="0.2">
      <c r="A6" s="439" t="s">
        <v>756</v>
      </c>
      <c r="B6" s="439" t="s">
        <v>757</v>
      </c>
      <c r="C6" s="442">
        <v>13.106514995767087</v>
      </c>
      <c r="D6" s="442">
        <v>20.799709502948637</v>
      </c>
      <c r="E6" s="442">
        <v>79.200290496962765</v>
      </c>
      <c r="G6" s="170" t="s">
        <v>0</v>
      </c>
      <c r="H6" s="94">
        <f>D19/100</f>
        <v>0.1864858545545009</v>
      </c>
      <c r="I6" s="94">
        <f>C19/100</f>
        <v>0.11138284091863568</v>
      </c>
      <c r="J6" s="94">
        <f>E19/100</f>
        <v>0.81351414544555989</v>
      </c>
    </row>
    <row r="7" spans="1:12" x14ac:dyDescent="0.2">
      <c r="A7" s="439" t="s">
        <v>756</v>
      </c>
      <c r="B7" s="439" t="s">
        <v>758</v>
      </c>
      <c r="C7" s="442">
        <v>2.8094003397444984</v>
      </c>
      <c r="D7" s="442">
        <v>21.168433519083653</v>
      </c>
      <c r="E7" s="442">
        <v>78.831566480916266</v>
      </c>
      <c r="G7" s="170" t="s">
        <v>1</v>
      </c>
      <c r="H7" s="94">
        <f>D5/100</f>
        <v>0.20812347074236764</v>
      </c>
      <c r="I7" s="94">
        <f>C5/100</f>
        <v>0.12753593800552723</v>
      </c>
      <c r="J7" s="94">
        <f>E5/100</f>
        <v>0.7918765292567711</v>
      </c>
    </row>
    <row r="8" spans="1:12" x14ac:dyDescent="0.2">
      <c r="A8" s="439" t="s">
        <v>756</v>
      </c>
      <c r="B8" s="439" t="s">
        <v>759</v>
      </c>
      <c r="C8" s="442">
        <v>8.7818531212292452</v>
      </c>
      <c r="D8" s="442">
        <v>15.00415406629817</v>
      </c>
      <c r="E8" s="442">
        <v>84.995845933702228</v>
      </c>
    </row>
    <row r="9" spans="1:12" x14ac:dyDescent="0.2">
      <c r="A9" s="443" t="s">
        <v>756</v>
      </c>
      <c r="B9" s="444" t="s">
        <v>757</v>
      </c>
      <c r="C9" s="445">
        <v>9.0578045399999993</v>
      </c>
      <c r="D9" s="445">
        <v>14.98439885</v>
      </c>
      <c r="E9" s="445">
        <v>85.015601149999995</v>
      </c>
    </row>
    <row r="10" spans="1:12" x14ac:dyDescent="0.2">
      <c r="A10" s="443" t="s">
        <v>756</v>
      </c>
      <c r="B10" s="444" t="s">
        <v>758</v>
      </c>
      <c r="C10" s="445">
        <v>2.6575509899999998</v>
      </c>
      <c r="D10" s="445">
        <v>15.44258969</v>
      </c>
      <c r="E10" s="445">
        <v>84.557410310000009</v>
      </c>
    </row>
    <row r="11" spans="1:12" x14ac:dyDescent="0.2">
      <c r="A11" s="439" t="s">
        <v>756</v>
      </c>
      <c r="B11" s="439" t="s">
        <v>284</v>
      </c>
      <c r="C11" s="442">
        <v>13.750670587113387</v>
      </c>
      <c r="D11" s="442">
        <v>18.976864447388365</v>
      </c>
      <c r="E11" s="442">
        <v>81.023135552600806</v>
      </c>
    </row>
    <row r="12" spans="1:12" x14ac:dyDescent="0.2">
      <c r="A12" s="443" t="s">
        <v>756</v>
      </c>
      <c r="B12" s="444" t="s">
        <v>757</v>
      </c>
      <c r="C12" s="445">
        <v>14.038095649999999</v>
      </c>
      <c r="D12" s="445">
        <v>18.96693389</v>
      </c>
      <c r="E12" s="445">
        <v>81.033066109999993</v>
      </c>
    </row>
    <row r="13" spans="1:12" x14ac:dyDescent="0.2">
      <c r="A13" s="443" t="s">
        <v>756</v>
      </c>
      <c r="B13" s="444" t="s">
        <v>758</v>
      </c>
      <c r="C13" s="445">
        <v>2.3400956099999997</v>
      </c>
      <c r="D13" s="445">
        <v>19.3711007</v>
      </c>
      <c r="E13" s="445">
        <v>80.6288993</v>
      </c>
    </row>
    <row r="14" spans="1:12" x14ac:dyDescent="0.2">
      <c r="A14" s="439" t="s">
        <v>756</v>
      </c>
      <c r="B14" s="439" t="s">
        <v>760</v>
      </c>
      <c r="C14" s="442">
        <v>12.85044601981018</v>
      </c>
      <c r="D14" s="442">
        <v>24.922218994545574</v>
      </c>
      <c r="E14" s="442">
        <v>75.077781005431405</v>
      </c>
    </row>
    <row r="15" spans="1:12" x14ac:dyDescent="0.2">
      <c r="A15" s="443" t="s">
        <v>756</v>
      </c>
      <c r="B15" s="444" t="s">
        <v>757</v>
      </c>
      <c r="C15" s="445">
        <v>13.285676229999998</v>
      </c>
      <c r="D15" s="445">
        <v>24.951265510000002</v>
      </c>
      <c r="E15" s="445">
        <v>75.048734490000001</v>
      </c>
    </row>
    <row r="16" spans="1:12" x14ac:dyDescent="0.2">
      <c r="A16" s="443" t="s">
        <v>756</v>
      </c>
      <c r="B16" s="444" t="s">
        <v>758</v>
      </c>
      <c r="C16" s="445">
        <v>3.1816120799999998</v>
      </c>
      <c r="D16" s="445">
        <v>24.27693764</v>
      </c>
      <c r="E16" s="445">
        <v>75.72306236</v>
      </c>
    </row>
    <row r="18" spans="1:12" x14ac:dyDescent="0.2">
      <c r="B18" s="170" t="s">
        <v>751</v>
      </c>
      <c r="C18" s="170" t="s">
        <v>752</v>
      </c>
      <c r="D18" s="170" t="s">
        <v>753</v>
      </c>
      <c r="E18" s="170" t="s">
        <v>754</v>
      </c>
    </row>
    <row r="19" spans="1:12" x14ac:dyDescent="0.2">
      <c r="A19" s="439" t="s">
        <v>0</v>
      </c>
      <c r="B19" s="440" t="s">
        <v>54</v>
      </c>
      <c r="C19" s="442">
        <v>11.138284091863568</v>
      </c>
      <c r="D19" s="442">
        <v>18.648585455450089</v>
      </c>
      <c r="E19" s="442">
        <v>81.351414544555993</v>
      </c>
    </row>
    <row r="20" spans="1:12" x14ac:dyDescent="0.2">
      <c r="A20" s="439" t="s">
        <v>0</v>
      </c>
      <c r="B20" s="439" t="s">
        <v>757</v>
      </c>
      <c r="C20" s="442">
        <v>11.459373729999999</v>
      </c>
      <c r="D20" s="442">
        <v>18.599026080000002</v>
      </c>
      <c r="E20" s="442">
        <v>81.400973919999998</v>
      </c>
      <c r="G20" s="170" t="s">
        <v>757</v>
      </c>
      <c r="L20" s="170" t="s">
        <v>761</v>
      </c>
    </row>
    <row r="21" spans="1:12" x14ac:dyDescent="0.2">
      <c r="A21" s="439" t="s">
        <v>0</v>
      </c>
      <c r="B21" s="439" t="s">
        <v>758</v>
      </c>
      <c r="C21" s="442">
        <v>3.02538412</v>
      </c>
      <c r="D21" s="442">
        <v>19.900790990000001</v>
      </c>
      <c r="E21" s="442">
        <v>80.09920901000001</v>
      </c>
      <c r="H21" s="170" t="s">
        <v>753</v>
      </c>
      <c r="I21" s="170" t="s">
        <v>752</v>
      </c>
      <c r="J21" s="170" t="s">
        <v>754</v>
      </c>
    </row>
    <row r="22" spans="1:12" x14ac:dyDescent="0.2">
      <c r="A22" s="439" t="s">
        <v>0</v>
      </c>
      <c r="B22" s="439" t="s">
        <v>759</v>
      </c>
      <c r="C22" s="442">
        <v>9.4423009499999999</v>
      </c>
      <c r="D22" s="442">
        <v>18.048627489999998</v>
      </c>
      <c r="E22" s="442">
        <v>81.951372509999999</v>
      </c>
      <c r="G22" s="170" t="s">
        <v>0</v>
      </c>
      <c r="H22" s="94">
        <f>D20/100</f>
        <v>0.18599026080000003</v>
      </c>
      <c r="I22" s="94">
        <f>C20/100</f>
        <v>0.1145937373</v>
      </c>
      <c r="J22" s="94">
        <f>E20/100</f>
        <v>0.81400973919999997</v>
      </c>
    </row>
    <row r="23" spans="1:12" x14ac:dyDescent="0.2">
      <c r="A23" s="443" t="s">
        <v>0</v>
      </c>
      <c r="B23" s="444" t="s">
        <v>757</v>
      </c>
      <c r="C23" s="445">
        <v>10.123206789999999</v>
      </c>
      <c r="D23" s="445">
        <v>17.84366151</v>
      </c>
      <c r="E23" s="445">
        <v>82.156338489999996</v>
      </c>
      <c r="G23" s="170" t="s">
        <v>1</v>
      </c>
      <c r="H23" s="94">
        <f>D6/100</f>
        <v>0.20799709502948638</v>
      </c>
      <c r="I23" s="94">
        <f>C6/100</f>
        <v>0.13106514995767088</v>
      </c>
      <c r="J23" s="94">
        <f>E6/100</f>
        <v>0.79200290496962766</v>
      </c>
    </row>
    <row r="24" spans="1:12" x14ac:dyDescent="0.2">
      <c r="A24" s="443" t="s">
        <v>0</v>
      </c>
      <c r="B24" s="444" t="s">
        <v>758</v>
      </c>
      <c r="C24" s="445">
        <v>2.1210447399999999</v>
      </c>
      <c r="D24" s="445">
        <v>20.252468870000001</v>
      </c>
      <c r="E24" s="445">
        <v>79.747531129999999</v>
      </c>
    </row>
    <row r="25" spans="1:12" x14ac:dyDescent="0.2">
      <c r="A25" s="439" t="s">
        <v>0</v>
      </c>
      <c r="B25" s="439" t="s">
        <v>284</v>
      </c>
      <c r="C25" s="442">
        <v>10.95228206</v>
      </c>
      <c r="D25" s="442">
        <v>17.24464236</v>
      </c>
      <c r="E25" s="442">
        <v>82.75535764</v>
      </c>
    </row>
    <row r="26" spans="1:12" x14ac:dyDescent="0.2">
      <c r="A26" s="443" t="s">
        <v>0</v>
      </c>
      <c r="B26" s="444" t="s">
        <v>757</v>
      </c>
      <c r="C26" s="445">
        <v>11.17930973</v>
      </c>
      <c r="D26" s="445">
        <v>17.18373592</v>
      </c>
      <c r="E26" s="445">
        <v>82.816264079999996</v>
      </c>
    </row>
    <row r="27" spans="1:12" x14ac:dyDescent="0.2">
      <c r="A27" s="443" t="s">
        <v>0</v>
      </c>
      <c r="B27" s="444" t="s">
        <v>758</v>
      </c>
      <c r="C27" s="445">
        <v>2.5865299500000001</v>
      </c>
      <c r="D27" s="445">
        <v>19.488986350000001</v>
      </c>
      <c r="E27" s="445">
        <v>80.511013649999995</v>
      </c>
    </row>
    <row r="28" spans="1:12" x14ac:dyDescent="0.2">
      <c r="A28" s="439" t="s">
        <v>0</v>
      </c>
      <c r="B28" s="439" t="s">
        <v>760</v>
      </c>
      <c r="C28" s="442">
        <v>11.794101040000001</v>
      </c>
      <c r="D28" s="442">
        <v>20.36998913</v>
      </c>
      <c r="E28" s="442">
        <v>79.630010870000007</v>
      </c>
    </row>
    <row r="29" spans="1:12" x14ac:dyDescent="0.2">
      <c r="A29" s="443" t="s">
        <v>0</v>
      </c>
      <c r="B29" s="444" t="s">
        <v>757</v>
      </c>
      <c r="C29" s="445">
        <v>12.11151946</v>
      </c>
      <c r="D29" s="445">
        <v>20.384465410000001</v>
      </c>
      <c r="E29" s="445">
        <v>79.61553459000001</v>
      </c>
    </row>
    <row r="30" spans="1:12" x14ac:dyDescent="0.2">
      <c r="A30" s="443" t="s">
        <v>0</v>
      </c>
      <c r="B30" s="444" t="s">
        <v>758</v>
      </c>
      <c r="C30" s="445">
        <v>3.8873456900000001</v>
      </c>
      <c r="D30" s="445">
        <v>20.009391409999999</v>
      </c>
      <c r="E30" s="445">
        <v>79.990608589999994</v>
      </c>
    </row>
    <row r="34" spans="7:12" x14ac:dyDescent="0.2">
      <c r="H34" s="94"/>
      <c r="I34" s="94"/>
    </row>
    <row r="35" spans="7:12" x14ac:dyDescent="0.2">
      <c r="H35" s="94"/>
      <c r="I35" s="94"/>
    </row>
    <row r="36" spans="7:12" x14ac:dyDescent="0.2">
      <c r="H36" s="94"/>
      <c r="I36" s="94"/>
    </row>
    <row r="37" spans="7:12" x14ac:dyDescent="0.2">
      <c r="G37" s="170" t="s">
        <v>762</v>
      </c>
      <c r="L37" s="170" t="s">
        <v>763</v>
      </c>
    </row>
    <row r="38" spans="7:12" x14ac:dyDescent="0.2">
      <c r="H38" s="170" t="s">
        <v>753</v>
      </c>
      <c r="I38" s="170" t="s">
        <v>752</v>
      </c>
      <c r="J38" s="170" t="s">
        <v>754</v>
      </c>
    </row>
    <row r="39" spans="7:12" x14ac:dyDescent="0.2">
      <c r="G39" s="170" t="s">
        <v>0</v>
      </c>
      <c r="H39" s="94">
        <f>D21/100</f>
        <v>0.1990079099</v>
      </c>
      <c r="I39" s="94">
        <f>C21/100</f>
        <v>3.0253841199999999E-2</v>
      </c>
      <c r="J39" s="94">
        <f>E21/100</f>
        <v>0.80099209010000005</v>
      </c>
    </row>
    <row r="40" spans="7:12" x14ac:dyDescent="0.2">
      <c r="G40" s="170" t="s">
        <v>1</v>
      </c>
      <c r="H40" s="94">
        <f>D7/100</f>
        <v>0.21168433519083651</v>
      </c>
      <c r="I40" s="94">
        <f>C7/100</f>
        <v>2.8094003397444986E-2</v>
      </c>
      <c r="J40" s="94">
        <f>E7/100</f>
        <v>0.78831566480916271</v>
      </c>
    </row>
    <row r="56" spans="8:10" x14ac:dyDescent="0.2">
      <c r="H56" s="94"/>
      <c r="I56" s="94"/>
      <c r="J56" s="94"/>
    </row>
    <row r="57" spans="8:10" x14ac:dyDescent="0.2">
      <c r="H57" s="94"/>
      <c r="I57" s="94"/>
      <c r="J57" s="94"/>
    </row>
  </sheetData>
  <mergeCells count="1">
    <mergeCell ref="H1:I1"/>
  </mergeCells>
  <conditionalFormatting sqref="C5:E16">
    <cfRule type="expression" dxfId="3" priority="3">
      <formula>AND(#REF!&gt;=20,#REF!&lt;30)</formula>
    </cfRule>
    <cfRule type="expression" dxfId="2" priority="4">
      <formula>#REF!&gt;=30</formula>
    </cfRule>
  </conditionalFormatting>
  <conditionalFormatting sqref="C19:E30">
    <cfRule type="expression" dxfId="1" priority="1">
      <formula>AND(#REF!&gt;=20,#REF!&lt;30)</formula>
    </cfRule>
    <cfRule type="expression" dxfId="0" priority="2">
      <formula>#REF!&gt;=30</formula>
    </cfRule>
  </conditionalFormatting>
  <hyperlinks>
    <hyperlink ref="H1:I1" location="Index!A1" display="Regresar al Índice" xr:uid="{D8E5E9A6-D1F6-4181-8172-A4D62DFF27C4}"/>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DF495-94D0-427F-B936-71286B0A51AE}">
  <sheetPr codeName="Hoja36"/>
  <dimension ref="A1:I7"/>
  <sheetViews>
    <sheetView workbookViewId="0">
      <selection activeCell="A9" sqref="A9"/>
    </sheetView>
  </sheetViews>
  <sheetFormatPr baseColWidth="10" defaultRowHeight="12.75" x14ac:dyDescent="0.2"/>
  <cols>
    <col min="1" max="16384" width="11.42578125" style="170"/>
  </cols>
  <sheetData>
    <row r="1" spans="1:9" ht="15" x14ac:dyDescent="0.25">
      <c r="A1" t="s">
        <v>1282</v>
      </c>
      <c r="H1" s="568" t="s">
        <v>39</v>
      </c>
      <c r="I1" s="568"/>
    </row>
    <row r="5" spans="1:9" x14ac:dyDescent="0.2">
      <c r="B5" s="170" t="s">
        <v>765</v>
      </c>
      <c r="C5" s="170" t="s">
        <v>766</v>
      </c>
      <c r="F5" s="170" t="s">
        <v>765</v>
      </c>
      <c r="G5" s="170" t="s">
        <v>766</v>
      </c>
    </row>
    <row r="6" spans="1:9" x14ac:dyDescent="0.2">
      <c r="A6" s="170" t="s">
        <v>0</v>
      </c>
      <c r="B6" s="170">
        <v>85.179922182575297</v>
      </c>
      <c r="C6" s="170">
        <v>79.440519997983984</v>
      </c>
      <c r="E6" s="170" t="s">
        <v>0</v>
      </c>
      <c r="F6" s="94">
        <f>B6/100</f>
        <v>0.85179922182575296</v>
      </c>
      <c r="G6" s="94">
        <f>C6/100</f>
        <v>0.79440519997983983</v>
      </c>
    </row>
    <row r="7" spans="1:9" x14ac:dyDescent="0.2">
      <c r="A7" s="170" t="s">
        <v>1</v>
      </c>
      <c r="B7" s="170">
        <v>82.150577476552172</v>
      </c>
      <c r="C7" s="170">
        <v>78.195282508348996</v>
      </c>
      <c r="E7" s="170" t="s">
        <v>1</v>
      </c>
      <c r="F7" s="94">
        <f>B7/100</f>
        <v>0.82150577476552167</v>
      </c>
      <c r="G7" s="94">
        <f>C7/100</f>
        <v>0.78195282508348996</v>
      </c>
    </row>
  </sheetData>
  <mergeCells count="1">
    <mergeCell ref="H1:I1"/>
  </mergeCells>
  <hyperlinks>
    <hyperlink ref="H1:I1" location="Index!A1" display="Regresar al Índice" xr:uid="{8054381B-97AF-4AD3-8109-92494C970655}"/>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E891D-95C6-43D2-87D0-AF63721B5E91}">
  <sheetPr codeName="Hoja37"/>
  <dimension ref="A1:I15"/>
  <sheetViews>
    <sheetView workbookViewId="0">
      <selection activeCell="A9" sqref="A9"/>
    </sheetView>
  </sheetViews>
  <sheetFormatPr baseColWidth="10" defaultRowHeight="12.75" x14ac:dyDescent="0.2"/>
  <cols>
    <col min="1" max="16384" width="11.42578125" style="170"/>
  </cols>
  <sheetData>
    <row r="1" spans="1:9" ht="15" x14ac:dyDescent="0.25">
      <c r="A1" t="s">
        <v>1284</v>
      </c>
      <c r="H1" s="568" t="s">
        <v>39</v>
      </c>
      <c r="I1" s="568"/>
    </row>
    <row r="4" spans="1:9" x14ac:dyDescent="0.2">
      <c r="A4" s="170" t="s">
        <v>576</v>
      </c>
      <c r="B4" s="170" t="s">
        <v>767</v>
      </c>
      <c r="C4" s="170" t="s">
        <v>768</v>
      </c>
      <c r="D4" s="170" t="s">
        <v>769</v>
      </c>
      <c r="E4" s="170" t="s">
        <v>770</v>
      </c>
      <c r="F4" s="170" t="s">
        <v>771</v>
      </c>
      <c r="G4" s="170" t="s">
        <v>772</v>
      </c>
    </row>
    <row r="5" spans="1:9" x14ac:dyDescent="0.2">
      <c r="A5" s="170" t="s">
        <v>757</v>
      </c>
      <c r="B5" s="170">
        <v>11.078118161001891</v>
      </c>
      <c r="C5" s="170">
        <v>14.80318533450569</v>
      </c>
      <c r="D5" s="170">
        <v>10.737885421932654</v>
      </c>
      <c r="E5" s="170">
        <v>6.0144647927664954</v>
      </c>
      <c r="F5" s="170">
        <v>33.102366664736067</v>
      </c>
      <c r="G5" s="170">
        <v>48.123460881386123</v>
      </c>
    </row>
    <row r="6" spans="1:9" x14ac:dyDescent="0.2">
      <c r="A6" s="170" t="s">
        <v>773</v>
      </c>
      <c r="B6" s="170">
        <v>15.477193668105716</v>
      </c>
      <c r="C6" s="170">
        <v>14.160794911669115</v>
      </c>
      <c r="D6" s="170">
        <v>20.919360590777817</v>
      </c>
      <c r="E6" s="170">
        <v>16.781211750286673</v>
      </c>
      <c r="F6" s="170">
        <v>50.51101948392833</v>
      </c>
      <c r="G6" s="170">
        <v>31.096024437986525</v>
      </c>
    </row>
    <row r="9" spans="1:9" x14ac:dyDescent="0.2">
      <c r="A9" s="170" t="s">
        <v>576</v>
      </c>
      <c r="B9" s="170" t="s">
        <v>767</v>
      </c>
      <c r="C9" s="170" t="s">
        <v>768</v>
      </c>
      <c r="D9" s="170" t="s">
        <v>769</v>
      </c>
      <c r="E9" s="170" t="s">
        <v>770</v>
      </c>
      <c r="F9" s="170" t="s">
        <v>771</v>
      </c>
      <c r="G9" s="170" t="s">
        <v>772</v>
      </c>
    </row>
    <row r="10" spans="1:9" x14ac:dyDescent="0.2">
      <c r="A10" s="170" t="s">
        <v>757</v>
      </c>
      <c r="B10" s="94">
        <f>B5/100</f>
        <v>0.1107811816100189</v>
      </c>
      <c r="C10" s="94">
        <f t="shared" ref="C10:G11" si="0">C5/100</f>
        <v>0.14803185334505689</v>
      </c>
      <c r="D10" s="94">
        <f t="shared" si="0"/>
        <v>0.10737885421932654</v>
      </c>
      <c r="E10" s="94">
        <f t="shared" si="0"/>
        <v>6.0144647927664954E-2</v>
      </c>
      <c r="F10" s="94">
        <f t="shared" si="0"/>
        <v>0.33102366664736066</v>
      </c>
      <c r="G10" s="94">
        <f t="shared" si="0"/>
        <v>0.48123460881386121</v>
      </c>
    </row>
    <row r="11" spans="1:9" x14ac:dyDescent="0.2">
      <c r="A11" s="170" t="s">
        <v>773</v>
      </c>
      <c r="B11" s="94">
        <f>B6/100</f>
        <v>0.15477193668105715</v>
      </c>
      <c r="C11" s="94">
        <f t="shared" si="0"/>
        <v>0.14160794911669114</v>
      </c>
      <c r="D11" s="94">
        <f t="shared" si="0"/>
        <v>0.20919360590777816</v>
      </c>
      <c r="E11" s="94">
        <f t="shared" si="0"/>
        <v>0.16781211750286673</v>
      </c>
      <c r="F11" s="94">
        <f t="shared" si="0"/>
        <v>0.50511019483928332</v>
      </c>
      <c r="G11" s="94">
        <f t="shared" si="0"/>
        <v>0.31096024437986525</v>
      </c>
    </row>
    <row r="13" spans="1:9" x14ac:dyDescent="0.2">
      <c r="A13" s="170" t="s">
        <v>576</v>
      </c>
      <c r="B13" s="170" t="s">
        <v>772</v>
      </c>
      <c r="C13" s="170" t="s">
        <v>771</v>
      </c>
      <c r="D13" s="170" t="s">
        <v>770</v>
      </c>
      <c r="E13" s="170" t="s">
        <v>769</v>
      </c>
      <c r="F13" s="170" t="s">
        <v>768</v>
      </c>
      <c r="G13" s="170" t="s">
        <v>767</v>
      </c>
    </row>
    <row r="14" spans="1:9" x14ac:dyDescent="0.2">
      <c r="A14" s="170" t="s">
        <v>762</v>
      </c>
      <c r="B14" s="94">
        <v>0.31096024437986525</v>
      </c>
      <c r="C14" s="94">
        <v>0.50511019483928332</v>
      </c>
      <c r="D14" s="94">
        <v>0.16781211750286673</v>
      </c>
      <c r="E14" s="94">
        <v>0.20919360590777816</v>
      </c>
      <c r="F14" s="94">
        <v>0.14160794911669114</v>
      </c>
      <c r="G14" s="94">
        <v>0.15477193668105715</v>
      </c>
    </row>
    <row r="15" spans="1:9" x14ac:dyDescent="0.2">
      <c r="A15" s="170" t="s">
        <v>757</v>
      </c>
      <c r="B15" s="94">
        <v>0.48123460881386121</v>
      </c>
      <c r="C15" s="94">
        <v>0.33102366664736066</v>
      </c>
      <c r="D15" s="94">
        <v>6.0144647927664954E-2</v>
      </c>
      <c r="E15" s="94">
        <v>0.10737885421932654</v>
      </c>
      <c r="F15" s="94">
        <v>0.14803185334505689</v>
      </c>
      <c r="G15" s="94">
        <v>0.1107811816100189</v>
      </c>
    </row>
  </sheetData>
  <mergeCells count="1">
    <mergeCell ref="H1:I1"/>
  </mergeCells>
  <hyperlinks>
    <hyperlink ref="H1:I1" location="Index!A1" display="Regresar al Índice" xr:uid="{75D84813-E4AD-4CDE-8376-E08B8C1FBA27}"/>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E8A2-DFF6-454E-9178-EAA0798FFD00}">
  <sheetPr codeName="Hoja38"/>
  <dimension ref="A1:I11"/>
  <sheetViews>
    <sheetView workbookViewId="0">
      <selection activeCell="A9" sqref="A9"/>
    </sheetView>
  </sheetViews>
  <sheetFormatPr baseColWidth="10" defaultRowHeight="12.75" x14ac:dyDescent="0.2"/>
  <cols>
    <col min="1" max="16384" width="11.42578125" style="170"/>
  </cols>
  <sheetData>
    <row r="1" spans="1:9" ht="15" x14ac:dyDescent="0.25">
      <c r="A1" t="s">
        <v>1286</v>
      </c>
      <c r="H1" s="568" t="s">
        <v>39</v>
      </c>
      <c r="I1" s="568"/>
    </row>
    <row r="4" spans="1:9" x14ac:dyDescent="0.2">
      <c r="B4" s="170" t="s">
        <v>774</v>
      </c>
      <c r="C4" s="170" t="s">
        <v>775</v>
      </c>
      <c r="D4" s="170" t="s">
        <v>776</v>
      </c>
      <c r="E4" s="170" t="s">
        <v>777</v>
      </c>
    </row>
    <row r="5" spans="1:9" x14ac:dyDescent="0.2">
      <c r="A5" s="170" t="s">
        <v>754</v>
      </c>
      <c r="B5" s="170">
        <v>2.6425597885218735</v>
      </c>
      <c r="C5" s="170">
        <v>20.051968862415503</v>
      </c>
      <c r="D5" s="170">
        <v>2.3547407853697604</v>
      </c>
      <c r="E5" s="170">
        <v>9.9904355921731991</v>
      </c>
    </row>
    <row r="6" spans="1:9" x14ac:dyDescent="0.2">
      <c r="A6" s="170" t="s">
        <v>778</v>
      </c>
      <c r="B6" s="170">
        <v>2.748036421266979</v>
      </c>
      <c r="C6" s="170">
        <v>19.88288761814303</v>
      </c>
      <c r="D6" s="170">
        <v>3.4073871335103387</v>
      </c>
      <c r="E6" s="170">
        <v>9.1802564562132751</v>
      </c>
    </row>
    <row r="9" spans="1:9" x14ac:dyDescent="0.2">
      <c r="B9" s="170" t="s">
        <v>774</v>
      </c>
      <c r="C9" s="170" t="s">
        <v>775</v>
      </c>
      <c r="D9" s="170" t="s">
        <v>776</v>
      </c>
      <c r="E9" s="170" t="s">
        <v>777</v>
      </c>
    </row>
    <row r="10" spans="1:9" x14ac:dyDescent="0.2">
      <c r="A10" s="170" t="s">
        <v>754</v>
      </c>
      <c r="B10" s="94">
        <f>B5/100</f>
        <v>2.6425597885218734E-2</v>
      </c>
      <c r="C10" s="94">
        <f t="shared" ref="C10:E11" si="0">C5/100</f>
        <v>0.20051968862415503</v>
      </c>
      <c r="D10" s="94">
        <f t="shared" si="0"/>
        <v>2.3547407853697605E-2</v>
      </c>
      <c r="E10" s="94">
        <f t="shared" si="0"/>
        <v>9.9904355921731997E-2</v>
      </c>
    </row>
    <row r="11" spans="1:9" x14ac:dyDescent="0.2">
      <c r="A11" s="170" t="s">
        <v>778</v>
      </c>
      <c r="B11" s="94">
        <f>B6/100</f>
        <v>2.7480364212669792E-2</v>
      </c>
      <c r="C11" s="94">
        <f t="shared" si="0"/>
        <v>0.1988288761814303</v>
      </c>
      <c r="D11" s="94">
        <f t="shared" si="0"/>
        <v>3.4073871335103388E-2</v>
      </c>
      <c r="E11" s="94">
        <f t="shared" si="0"/>
        <v>9.1802564562132746E-2</v>
      </c>
    </row>
  </sheetData>
  <mergeCells count="1">
    <mergeCell ref="H1:I1"/>
  </mergeCells>
  <hyperlinks>
    <hyperlink ref="H1:I1" location="Index!A1" display="Regresar al Índice" xr:uid="{5E1D9AF7-63E3-401E-8AC8-0DAED69F318A}"/>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35101-46D1-4FC5-9106-7C1AADDDEA8D}">
  <sheetPr codeName="Hoja39"/>
  <dimension ref="A1:I22"/>
  <sheetViews>
    <sheetView zoomScale="85" zoomScaleNormal="85" workbookViewId="0">
      <selection activeCell="A9" sqref="A9"/>
    </sheetView>
  </sheetViews>
  <sheetFormatPr baseColWidth="10" defaultRowHeight="12.75" x14ac:dyDescent="0.2"/>
  <cols>
    <col min="1" max="3" width="11.42578125" style="170"/>
    <col min="4" max="4" width="11.42578125" style="89"/>
    <col min="5" max="16384" width="11.42578125" style="170"/>
  </cols>
  <sheetData>
    <row r="1" spans="1:9" ht="15" x14ac:dyDescent="0.25">
      <c r="A1" t="s">
        <v>1288</v>
      </c>
      <c r="H1" s="568" t="s">
        <v>39</v>
      </c>
      <c r="I1" s="568"/>
    </row>
    <row r="5" spans="1:9" x14ac:dyDescent="0.2">
      <c r="B5" s="170" t="s">
        <v>781</v>
      </c>
      <c r="C5" s="170" t="s">
        <v>787</v>
      </c>
      <c r="D5" s="89" t="s">
        <v>53</v>
      </c>
    </row>
    <row r="6" spans="1:9" x14ac:dyDescent="0.2">
      <c r="B6" s="437">
        <v>2003</v>
      </c>
      <c r="C6" s="435">
        <v>45266.923000000003</v>
      </c>
      <c r="D6" s="438"/>
    </row>
    <row r="7" spans="1:9" x14ac:dyDescent="0.2">
      <c r="B7" s="437">
        <v>2004</v>
      </c>
      <c r="C7" s="435">
        <v>48731.224999999999</v>
      </c>
      <c r="D7" s="438">
        <f>(C7-C6)/C6</f>
        <v>7.6530538645182403E-2</v>
      </c>
    </row>
    <row r="8" spans="1:9" x14ac:dyDescent="0.2">
      <c r="B8" s="437">
        <v>2005</v>
      </c>
      <c r="C8" s="435">
        <v>46693.767</v>
      </c>
      <c r="D8" s="438">
        <f t="shared" ref="D8:D22" si="0">(C8-C7)/C7</f>
        <v>-4.1810112509997416E-2</v>
      </c>
    </row>
    <row r="9" spans="1:9" x14ac:dyDescent="0.2">
      <c r="B9" s="437">
        <v>2006</v>
      </c>
      <c r="C9" s="435">
        <v>50078.720000000001</v>
      </c>
      <c r="D9" s="438">
        <f t="shared" si="0"/>
        <v>7.2492609131321564E-2</v>
      </c>
    </row>
    <row r="10" spans="1:9" x14ac:dyDescent="0.2">
      <c r="B10" s="437">
        <v>2007</v>
      </c>
      <c r="C10" s="435">
        <v>53074.536999999997</v>
      </c>
      <c r="D10" s="438">
        <f t="shared" si="0"/>
        <v>5.9822155997597291E-2</v>
      </c>
    </row>
    <row r="11" spans="1:9" x14ac:dyDescent="0.2">
      <c r="B11" s="437">
        <v>2008</v>
      </c>
      <c r="C11" s="435">
        <v>53142.478000000003</v>
      </c>
      <c r="D11" s="438">
        <f t="shared" si="0"/>
        <v>1.2801053733168916E-3</v>
      </c>
    </row>
    <row r="12" spans="1:9" x14ac:dyDescent="0.2">
      <c r="B12" s="437">
        <v>2009</v>
      </c>
      <c r="C12" s="435">
        <v>50839.069000000003</v>
      </c>
      <c r="D12" s="438">
        <f t="shared" si="0"/>
        <v>-4.3344026975934383E-2</v>
      </c>
    </row>
    <row r="13" spans="1:9" x14ac:dyDescent="0.2">
      <c r="B13" s="437">
        <v>2010</v>
      </c>
      <c r="C13" s="435">
        <v>55802.036999999997</v>
      </c>
      <c r="D13" s="438">
        <f t="shared" si="0"/>
        <v>9.762114251148056E-2</v>
      </c>
    </row>
    <row r="14" spans="1:9" x14ac:dyDescent="0.2">
      <c r="B14" s="437">
        <v>2011</v>
      </c>
      <c r="C14" s="435">
        <v>52703.563000000002</v>
      </c>
      <c r="D14" s="438">
        <f t="shared" si="0"/>
        <v>-5.5526180881174551E-2</v>
      </c>
    </row>
    <row r="15" spans="1:9" x14ac:dyDescent="0.2">
      <c r="B15" s="437">
        <v>2012</v>
      </c>
      <c r="C15" s="435">
        <v>57514.461000000003</v>
      </c>
      <c r="D15" s="438">
        <f t="shared" si="0"/>
        <v>9.128221558758752E-2</v>
      </c>
    </row>
    <row r="16" spans="1:9" x14ac:dyDescent="0.2">
      <c r="B16" s="437">
        <v>2013</v>
      </c>
      <c r="C16" s="435">
        <v>57476.853000000003</v>
      </c>
      <c r="D16" s="438">
        <f t="shared" si="0"/>
        <v>-6.5388772399345224E-4</v>
      </c>
    </row>
    <row r="17" spans="2:4" x14ac:dyDescent="0.2">
      <c r="B17" s="437">
        <v>2014</v>
      </c>
      <c r="C17" s="435">
        <v>61023.777000000002</v>
      </c>
      <c r="D17" s="438">
        <f t="shared" si="0"/>
        <v>6.1710476737478981E-2</v>
      </c>
    </row>
    <row r="18" spans="2:4" x14ac:dyDescent="0.2">
      <c r="B18" s="437">
        <v>2015</v>
      </c>
      <c r="C18" s="435">
        <v>62310.447999999997</v>
      </c>
      <c r="D18" s="438">
        <f t="shared" si="0"/>
        <v>2.1084748654610394E-2</v>
      </c>
    </row>
    <row r="19" spans="2:4" x14ac:dyDescent="0.2">
      <c r="B19" s="437">
        <v>2016</v>
      </c>
      <c r="C19" s="435">
        <v>63564.394999999997</v>
      </c>
      <c r="D19" s="438">
        <f t="shared" si="0"/>
        <v>2.0124185273070097E-2</v>
      </c>
    </row>
    <row r="20" spans="2:4" x14ac:dyDescent="0.2">
      <c r="B20" s="437">
        <v>2017</v>
      </c>
      <c r="C20" s="435">
        <v>67405.231</v>
      </c>
      <c r="D20" s="438">
        <f t="shared" si="0"/>
        <v>6.0424330318883758E-2</v>
      </c>
    </row>
    <row r="21" spans="2:4" x14ac:dyDescent="0.2">
      <c r="B21" s="437">
        <v>2018</v>
      </c>
      <c r="C21" s="435">
        <v>69886.756999999998</v>
      </c>
      <c r="D21" s="438">
        <f t="shared" si="0"/>
        <v>3.6815035913162257E-2</v>
      </c>
    </row>
    <row r="22" spans="2:4" x14ac:dyDescent="0.2">
      <c r="B22" s="437">
        <v>2019</v>
      </c>
      <c r="C22" s="435">
        <v>71065.243000000002</v>
      </c>
      <c r="D22" s="438">
        <f t="shared" si="0"/>
        <v>1.6862794191466125E-2</v>
      </c>
    </row>
  </sheetData>
  <mergeCells count="1">
    <mergeCell ref="H1:I1"/>
  </mergeCells>
  <hyperlinks>
    <hyperlink ref="H1:I1" location="Index!A1" display="Regresar al Índice" xr:uid="{E033D796-7FC3-4956-9D84-95EC23E77C57}"/>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27829-EAAF-4C3C-8B63-906A78657207}">
  <sheetPr codeName="Hoja49"/>
  <dimension ref="A1:I282"/>
  <sheetViews>
    <sheetView workbookViewId="0">
      <selection activeCell="A9" sqref="A9"/>
    </sheetView>
  </sheetViews>
  <sheetFormatPr baseColWidth="10" defaultRowHeight="12.75" x14ac:dyDescent="0.2"/>
  <cols>
    <col min="1" max="2" width="11.42578125" style="170"/>
    <col min="3" max="3" width="11.42578125" style="95"/>
    <col min="4" max="16384" width="11.42578125" style="170"/>
  </cols>
  <sheetData>
    <row r="1" spans="1:9" ht="15" x14ac:dyDescent="0.25">
      <c r="A1" t="s">
        <v>1290</v>
      </c>
      <c r="H1" s="568" t="s">
        <v>39</v>
      </c>
      <c r="I1" s="568"/>
    </row>
    <row r="4" spans="1:9" x14ac:dyDescent="0.2">
      <c r="C4" s="95" t="s">
        <v>586</v>
      </c>
    </row>
    <row r="5" spans="1:9" x14ac:dyDescent="0.2">
      <c r="B5" s="436">
        <v>35796</v>
      </c>
      <c r="C5" s="95">
        <v>47932</v>
      </c>
    </row>
    <row r="6" spans="1:9" x14ac:dyDescent="0.2">
      <c r="B6" s="436">
        <v>35827</v>
      </c>
      <c r="C6" s="95">
        <v>49018</v>
      </c>
    </row>
    <row r="7" spans="1:9" x14ac:dyDescent="0.2">
      <c r="B7" s="436">
        <v>35855</v>
      </c>
      <c r="C7" s="95">
        <v>50231</v>
      </c>
    </row>
    <row r="8" spans="1:9" x14ac:dyDescent="0.2">
      <c r="B8" s="436">
        <v>35886</v>
      </c>
      <c r="C8" s="95">
        <v>51931</v>
      </c>
    </row>
    <row r="9" spans="1:9" x14ac:dyDescent="0.2">
      <c r="B9" s="436">
        <v>35916</v>
      </c>
      <c r="C9" s="95">
        <v>51316</v>
      </c>
    </row>
    <row r="10" spans="1:9" x14ac:dyDescent="0.2">
      <c r="B10" s="436">
        <v>35947</v>
      </c>
      <c r="C10" s="95">
        <v>48763</v>
      </c>
    </row>
    <row r="11" spans="1:9" x14ac:dyDescent="0.2">
      <c r="B11" s="436">
        <v>35977</v>
      </c>
      <c r="C11" s="95">
        <v>48809</v>
      </c>
    </row>
    <row r="12" spans="1:9" x14ac:dyDescent="0.2">
      <c r="B12" s="436">
        <v>36008</v>
      </c>
      <c r="C12" s="95">
        <v>48943</v>
      </c>
    </row>
    <row r="13" spans="1:9" x14ac:dyDescent="0.2">
      <c r="B13" s="436">
        <v>36039</v>
      </c>
      <c r="C13" s="95">
        <v>49090</v>
      </c>
    </row>
    <row r="14" spans="1:9" x14ac:dyDescent="0.2">
      <c r="B14" s="436">
        <v>36069</v>
      </c>
      <c r="C14" s="95">
        <v>49287</v>
      </c>
    </row>
    <row r="15" spans="1:9" x14ac:dyDescent="0.2">
      <c r="B15" s="436">
        <v>36100</v>
      </c>
      <c r="C15" s="95">
        <v>50586</v>
      </c>
    </row>
    <row r="16" spans="1:9" x14ac:dyDescent="0.2">
      <c r="B16" s="436">
        <v>36130</v>
      </c>
      <c r="C16" s="95">
        <v>53017</v>
      </c>
    </row>
    <row r="17" spans="2:3" x14ac:dyDescent="0.2">
      <c r="B17" s="436">
        <v>36161</v>
      </c>
      <c r="C17" s="95">
        <v>54863</v>
      </c>
    </row>
    <row r="18" spans="2:3" x14ac:dyDescent="0.2">
      <c r="B18" s="436">
        <v>36192</v>
      </c>
      <c r="C18" s="95">
        <v>56176</v>
      </c>
    </row>
    <row r="19" spans="2:3" x14ac:dyDescent="0.2">
      <c r="B19" s="436">
        <v>36220</v>
      </c>
      <c r="C19" s="95">
        <v>57021</v>
      </c>
    </row>
    <row r="20" spans="2:3" x14ac:dyDescent="0.2">
      <c r="B20" s="436">
        <v>36251</v>
      </c>
      <c r="C20" s="95">
        <v>56681</v>
      </c>
    </row>
    <row r="21" spans="2:3" x14ac:dyDescent="0.2">
      <c r="B21" s="436">
        <v>36281</v>
      </c>
      <c r="C21" s="95">
        <v>56768</v>
      </c>
    </row>
    <row r="22" spans="2:3" x14ac:dyDescent="0.2">
      <c r="B22" s="436">
        <v>36312</v>
      </c>
      <c r="C22" s="95">
        <v>52114</v>
      </c>
    </row>
    <row r="23" spans="2:3" x14ac:dyDescent="0.2">
      <c r="B23" s="436">
        <v>36342</v>
      </c>
      <c r="C23" s="95">
        <v>46112</v>
      </c>
    </row>
    <row r="24" spans="2:3" x14ac:dyDescent="0.2">
      <c r="B24" s="436">
        <v>36373</v>
      </c>
      <c r="C24" s="95">
        <v>45825</v>
      </c>
    </row>
    <row r="25" spans="2:3" x14ac:dyDescent="0.2">
      <c r="B25" s="436">
        <v>36404</v>
      </c>
      <c r="C25" s="95">
        <v>45368</v>
      </c>
    </row>
    <row r="26" spans="2:3" x14ac:dyDescent="0.2">
      <c r="B26" s="436">
        <v>36434</v>
      </c>
      <c r="C26" s="95">
        <v>45526</v>
      </c>
    </row>
    <row r="27" spans="2:3" x14ac:dyDescent="0.2">
      <c r="B27" s="436">
        <v>36465</v>
      </c>
      <c r="C27" s="95">
        <v>46494</v>
      </c>
    </row>
    <row r="28" spans="2:3" x14ac:dyDescent="0.2">
      <c r="B28" s="436">
        <v>36495</v>
      </c>
      <c r="C28" s="95">
        <v>48299</v>
      </c>
    </row>
    <row r="29" spans="2:3" x14ac:dyDescent="0.2">
      <c r="B29" s="436">
        <v>36526</v>
      </c>
      <c r="C29" s="95">
        <v>49559</v>
      </c>
    </row>
    <row r="30" spans="2:3" x14ac:dyDescent="0.2">
      <c r="B30" s="436">
        <v>36557</v>
      </c>
      <c r="C30" s="95">
        <v>50246</v>
      </c>
    </row>
    <row r="31" spans="2:3" x14ac:dyDescent="0.2">
      <c r="B31" s="436">
        <v>36586</v>
      </c>
      <c r="C31" s="95">
        <v>50536</v>
      </c>
    </row>
    <row r="32" spans="2:3" x14ac:dyDescent="0.2">
      <c r="B32" s="436">
        <v>36617</v>
      </c>
      <c r="C32" s="95">
        <v>50368</v>
      </c>
    </row>
    <row r="33" spans="2:3" x14ac:dyDescent="0.2">
      <c r="B33" s="436">
        <v>36647</v>
      </c>
      <c r="C33" s="95">
        <v>47551</v>
      </c>
    </row>
    <row r="34" spans="2:3" x14ac:dyDescent="0.2">
      <c r="B34" s="436">
        <v>36678</v>
      </c>
      <c r="C34" s="95">
        <v>44487</v>
      </c>
    </row>
    <row r="35" spans="2:3" x14ac:dyDescent="0.2">
      <c r="B35" s="436">
        <v>36708</v>
      </c>
      <c r="C35" s="95">
        <v>44941</v>
      </c>
    </row>
    <row r="36" spans="2:3" x14ac:dyDescent="0.2">
      <c r="B36" s="436">
        <v>36739</v>
      </c>
      <c r="C36" s="95">
        <v>45298</v>
      </c>
    </row>
    <row r="37" spans="2:3" x14ac:dyDescent="0.2">
      <c r="B37" s="436">
        <v>36770</v>
      </c>
      <c r="C37" s="95">
        <v>45058</v>
      </c>
    </row>
    <row r="38" spans="2:3" x14ac:dyDescent="0.2">
      <c r="B38" s="436">
        <v>36800</v>
      </c>
      <c r="C38" s="95">
        <v>45324</v>
      </c>
    </row>
    <row r="39" spans="2:3" x14ac:dyDescent="0.2">
      <c r="B39" s="436">
        <v>36831</v>
      </c>
      <c r="C39" s="95">
        <v>46456</v>
      </c>
    </row>
    <row r="40" spans="2:3" x14ac:dyDescent="0.2">
      <c r="B40" s="436">
        <v>36861</v>
      </c>
      <c r="C40" s="95">
        <v>46965</v>
      </c>
    </row>
    <row r="41" spans="2:3" x14ac:dyDescent="0.2">
      <c r="B41" s="436">
        <v>36892</v>
      </c>
      <c r="C41" s="95">
        <v>49496</v>
      </c>
    </row>
    <row r="42" spans="2:3" x14ac:dyDescent="0.2">
      <c r="B42" s="436">
        <v>36923</v>
      </c>
      <c r="C42" s="95">
        <v>50129</v>
      </c>
    </row>
    <row r="43" spans="2:3" x14ac:dyDescent="0.2">
      <c r="B43" s="436">
        <v>36951</v>
      </c>
      <c r="C43" s="95">
        <v>50120</v>
      </c>
    </row>
    <row r="44" spans="2:3" x14ac:dyDescent="0.2">
      <c r="B44" s="436">
        <v>36982</v>
      </c>
      <c r="C44" s="95">
        <v>50217</v>
      </c>
    </row>
    <row r="45" spans="2:3" x14ac:dyDescent="0.2">
      <c r="B45" s="436">
        <v>37012</v>
      </c>
      <c r="C45" s="95">
        <v>48171</v>
      </c>
    </row>
    <row r="46" spans="2:3" x14ac:dyDescent="0.2">
      <c r="B46" s="436">
        <v>37043</v>
      </c>
      <c r="C46" s="95">
        <v>45671</v>
      </c>
    </row>
    <row r="47" spans="2:3" x14ac:dyDescent="0.2">
      <c r="B47" s="436">
        <v>37073</v>
      </c>
      <c r="C47" s="95">
        <v>44407</v>
      </c>
    </row>
    <row r="48" spans="2:3" x14ac:dyDescent="0.2">
      <c r="B48" s="436">
        <v>37104</v>
      </c>
      <c r="C48" s="95">
        <v>44595</v>
      </c>
    </row>
    <row r="49" spans="2:3" x14ac:dyDescent="0.2">
      <c r="B49" s="436">
        <v>37135</v>
      </c>
      <c r="C49" s="95">
        <v>44586</v>
      </c>
    </row>
    <row r="50" spans="2:3" x14ac:dyDescent="0.2">
      <c r="B50" s="436">
        <v>37165</v>
      </c>
      <c r="C50" s="95">
        <v>45297</v>
      </c>
    </row>
    <row r="51" spans="2:3" x14ac:dyDescent="0.2">
      <c r="B51" s="436">
        <v>37196</v>
      </c>
      <c r="C51" s="95">
        <v>45696</v>
      </c>
    </row>
    <row r="52" spans="2:3" x14ac:dyDescent="0.2">
      <c r="B52" s="436">
        <v>37226</v>
      </c>
      <c r="C52" s="95">
        <v>46740</v>
      </c>
    </row>
    <row r="53" spans="2:3" x14ac:dyDescent="0.2">
      <c r="B53" s="436">
        <v>37257</v>
      </c>
      <c r="C53" s="95">
        <v>47829</v>
      </c>
    </row>
    <row r="54" spans="2:3" x14ac:dyDescent="0.2">
      <c r="B54" s="436">
        <v>37288</v>
      </c>
      <c r="C54" s="95">
        <v>48382</v>
      </c>
    </row>
    <row r="55" spans="2:3" x14ac:dyDescent="0.2">
      <c r="B55" s="436">
        <v>37316</v>
      </c>
      <c r="C55" s="95">
        <v>48091</v>
      </c>
    </row>
    <row r="56" spans="2:3" x14ac:dyDescent="0.2">
      <c r="B56" s="436">
        <v>37347</v>
      </c>
      <c r="C56" s="95">
        <v>48395</v>
      </c>
    </row>
    <row r="57" spans="2:3" x14ac:dyDescent="0.2">
      <c r="B57" s="436">
        <v>37377</v>
      </c>
      <c r="C57" s="95">
        <v>45095</v>
      </c>
    </row>
    <row r="58" spans="2:3" x14ac:dyDescent="0.2">
      <c r="B58" s="436">
        <v>37408</v>
      </c>
      <c r="C58" s="95">
        <v>42999</v>
      </c>
    </row>
    <row r="59" spans="2:3" x14ac:dyDescent="0.2">
      <c r="B59" s="436">
        <v>37438</v>
      </c>
      <c r="C59" s="95">
        <v>43844</v>
      </c>
    </row>
    <row r="60" spans="2:3" x14ac:dyDescent="0.2">
      <c r="B60" s="436">
        <v>37469</v>
      </c>
      <c r="C60" s="95">
        <v>43634</v>
      </c>
    </row>
    <row r="61" spans="2:3" x14ac:dyDescent="0.2">
      <c r="B61" s="436">
        <v>37500</v>
      </c>
      <c r="C61" s="95">
        <v>43177</v>
      </c>
    </row>
    <row r="62" spans="2:3" x14ac:dyDescent="0.2">
      <c r="B62" s="436">
        <v>37530</v>
      </c>
      <c r="C62" s="95">
        <v>44210</v>
      </c>
    </row>
    <row r="63" spans="2:3" x14ac:dyDescent="0.2">
      <c r="B63" s="436">
        <v>37561</v>
      </c>
      <c r="C63" s="95">
        <v>44726</v>
      </c>
    </row>
    <row r="64" spans="2:3" x14ac:dyDescent="0.2">
      <c r="B64" s="436">
        <v>37591</v>
      </c>
      <c r="C64" s="95">
        <v>45734</v>
      </c>
    </row>
    <row r="65" spans="2:3" x14ac:dyDescent="0.2">
      <c r="B65" s="436">
        <v>37622</v>
      </c>
      <c r="C65" s="95">
        <v>47058</v>
      </c>
    </row>
    <row r="66" spans="2:3" x14ac:dyDescent="0.2">
      <c r="B66" s="436">
        <v>37653</v>
      </c>
      <c r="C66" s="95">
        <v>48028</v>
      </c>
    </row>
    <row r="67" spans="2:3" x14ac:dyDescent="0.2">
      <c r="B67" s="436">
        <v>37681</v>
      </c>
      <c r="C67" s="95">
        <v>46878</v>
      </c>
    </row>
    <row r="68" spans="2:3" x14ac:dyDescent="0.2">
      <c r="B68" s="436">
        <v>37712</v>
      </c>
      <c r="C68" s="95">
        <v>47265</v>
      </c>
    </row>
    <row r="69" spans="2:3" x14ac:dyDescent="0.2">
      <c r="B69" s="436">
        <v>37742</v>
      </c>
      <c r="C69" s="95">
        <v>42997</v>
      </c>
    </row>
    <row r="70" spans="2:3" x14ac:dyDescent="0.2">
      <c r="B70" s="436">
        <v>37773</v>
      </c>
      <c r="C70" s="95">
        <v>41973</v>
      </c>
    </row>
    <row r="71" spans="2:3" x14ac:dyDescent="0.2">
      <c r="B71" s="436">
        <v>37803</v>
      </c>
      <c r="C71" s="95">
        <v>43816</v>
      </c>
    </row>
    <row r="72" spans="2:3" x14ac:dyDescent="0.2">
      <c r="B72" s="436">
        <v>37834</v>
      </c>
      <c r="C72" s="95">
        <v>43094</v>
      </c>
    </row>
    <row r="73" spans="2:3" x14ac:dyDescent="0.2">
      <c r="B73" s="436">
        <v>37865</v>
      </c>
      <c r="C73" s="95">
        <v>43422</v>
      </c>
    </row>
    <row r="74" spans="2:3" x14ac:dyDescent="0.2">
      <c r="B74" s="436">
        <v>37895</v>
      </c>
      <c r="C74" s="95">
        <v>43341</v>
      </c>
    </row>
    <row r="75" spans="2:3" x14ac:dyDescent="0.2">
      <c r="B75" s="436">
        <v>37926</v>
      </c>
      <c r="C75" s="95">
        <v>43977</v>
      </c>
    </row>
    <row r="76" spans="2:3" x14ac:dyDescent="0.2">
      <c r="B76" s="436">
        <v>37956</v>
      </c>
      <c r="C76" s="95">
        <v>46076</v>
      </c>
    </row>
    <row r="77" spans="2:3" x14ac:dyDescent="0.2">
      <c r="B77" s="436">
        <v>37987</v>
      </c>
      <c r="C77" s="95">
        <v>46539</v>
      </c>
    </row>
    <row r="78" spans="2:3" x14ac:dyDescent="0.2">
      <c r="B78" s="436">
        <v>38018</v>
      </c>
      <c r="C78" s="95">
        <v>47202</v>
      </c>
    </row>
    <row r="79" spans="2:3" x14ac:dyDescent="0.2">
      <c r="B79" s="436">
        <v>38047</v>
      </c>
      <c r="C79" s="95">
        <v>47633</v>
      </c>
    </row>
    <row r="80" spans="2:3" x14ac:dyDescent="0.2">
      <c r="B80" s="436">
        <v>38078</v>
      </c>
      <c r="C80" s="95">
        <v>47468</v>
      </c>
    </row>
    <row r="81" spans="2:3" x14ac:dyDescent="0.2">
      <c r="B81" s="436">
        <v>38108</v>
      </c>
      <c r="C81" s="95">
        <v>45859</v>
      </c>
    </row>
    <row r="82" spans="2:3" x14ac:dyDescent="0.2">
      <c r="B82" s="436">
        <v>38139</v>
      </c>
      <c r="C82" s="95">
        <v>42900</v>
      </c>
    </row>
    <row r="83" spans="2:3" x14ac:dyDescent="0.2">
      <c r="B83" s="436">
        <v>38169</v>
      </c>
      <c r="C83" s="95">
        <v>46131</v>
      </c>
    </row>
    <row r="84" spans="2:3" x14ac:dyDescent="0.2">
      <c r="B84" s="436">
        <v>38200</v>
      </c>
      <c r="C84" s="95">
        <v>45772</v>
      </c>
    </row>
    <row r="85" spans="2:3" x14ac:dyDescent="0.2">
      <c r="B85" s="436">
        <v>38231</v>
      </c>
      <c r="C85" s="95">
        <v>45382</v>
      </c>
    </row>
    <row r="86" spans="2:3" x14ac:dyDescent="0.2">
      <c r="B86" s="436">
        <v>38261</v>
      </c>
      <c r="C86" s="95">
        <v>45570</v>
      </c>
    </row>
    <row r="87" spans="2:3" x14ac:dyDescent="0.2">
      <c r="B87" s="436">
        <v>38292</v>
      </c>
      <c r="C87" s="95">
        <v>47585</v>
      </c>
    </row>
    <row r="88" spans="2:3" x14ac:dyDescent="0.2">
      <c r="B88" s="436">
        <v>38322</v>
      </c>
      <c r="C88" s="95">
        <v>49209</v>
      </c>
    </row>
    <row r="89" spans="2:3" x14ac:dyDescent="0.2">
      <c r="B89" s="436">
        <v>38353</v>
      </c>
      <c r="C89" s="95">
        <v>50297</v>
      </c>
    </row>
    <row r="90" spans="2:3" x14ac:dyDescent="0.2">
      <c r="B90" s="436">
        <v>38384</v>
      </c>
      <c r="C90" s="95">
        <v>50787</v>
      </c>
    </row>
    <row r="91" spans="2:3" x14ac:dyDescent="0.2">
      <c r="B91" s="436">
        <v>38412</v>
      </c>
      <c r="C91" s="95">
        <v>51295</v>
      </c>
    </row>
    <row r="92" spans="2:3" x14ac:dyDescent="0.2">
      <c r="B92" s="436">
        <v>38443</v>
      </c>
      <c r="C92" s="95">
        <v>50559</v>
      </c>
    </row>
    <row r="93" spans="2:3" x14ac:dyDescent="0.2">
      <c r="B93" s="436">
        <v>38473</v>
      </c>
      <c r="C93" s="95">
        <v>49218</v>
      </c>
    </row>
    <row r="94" spans="2:3" x14ac:dyDescent="0.2">
      <c r="B94" s="436">
        <v>38504</v>
      </c>
      <c r="C94" s="95">
        <v>46751</v>
      </c>
    </row>
    <row r="95" spans="2:3" x14ac:dyDescent="0.2">
      <c r="B95" s="436">
        <v>38534</v>
      </c>
      <c r="C95" s="95">
        <v>47335</v>
      </c>
    </row>
    <row r="96" spans="2:3" x14ac:dyDescent="0.2">
      <c r="B96" s="436">
        <v>38565</v>
      </c>
      <c r="C96" s="95">
        <v>47389</v>
      </c>
    </row>
    <row r="97" spans="2:3" x14ac:dyDescent="0.2">
      <c r="B97" s="436">
        <v>38596</v>
      </c>
      <c r="C97" s="95">
        <v>47426</v>
      </c>
    </row>
    <row r="98" spans="2:3" x14ac:dyDescent="0.2">
      <c r="B98" s="436">
        <v>38626</v>
      </c>
      <c r="C98" s="95">
        <v>47714</v>
      </c>
    </row>
    <row r="99" spans="2:3" x14ac:dyDescent="0.2">
      <c r="B99" s="436">
        <v>38657</v>
      </c>
      <c r="C99" s="95">
        <v>48462</v>
      </c>
    </row>
    <row r="100" spans="2:3" x14ac:dyDescent="0.2">
      <c r="B100" s="436">
        <v>38687</v>
      </c>
      <c r="C100" s="95">
        <v>50149</v>
      </c>
    </row>
    <row r="101" spans="2:3" x14ac:dyDescent="0.2">
      <c r="B101" s="436">
        <v>38718</v>
      </c>
      <c r="C101" s="95">
        <v>51716</v>
      </c>
    </row>
    <row r="102" spans="2:3" x14ac:dyDescent="0.2">
      <c r="B102" s="436">
        <v>38749</v>
      </c>
      <c r="C102" s="95">
        <v>52408</v>
      </c>
    </row>
    <row r="103" spans="2:3" x14ac:dyDescent="0.2">
      <c r="B103" s="436">
        <v>38777</v>
      </c>
      <c r="C103" s="95">
        <v>52755</v>
      </c>
    </row>
    <row r="104" spans="2:3" x14ac:dyDescent="0.2">
      <c r="B104" s="436">
        <v>38808</v>
      </c>
      <c r="C104" s="95">
        <v>50739</v>
      </c>
    </row>
    <row r="105" spans="2:3" x14ac:dyDescent="0.2">
      <c r="B105" s="436">
        <v>38838</v>
      </c>
      <c r="C105" s="95">
        <v>48175</v>
      </c>
    </row>
    <row r="106" spans="2:3" x14ac:dyDescent="0.2">
      <c r="B106" s="436">
        <v>38869</v>
      </c>
      <c r="C106" s="95">
        <v>47460</v>
      </c>
    </row>
    <row r="107" spans="2:3" x14ac:dyDescent="0.2">
      <c r="B107" s="436">
        <v>38899</v>
      </c>
      <c r="C107" s="95">
        <v>47911</v>
      </c>
    </row>
    <row r="108" spans="2:3" x14ac:dyDescent="0.2">
      <c r="B108" s="436">
        <v>38930</v>
      </c>
      <c r="C108" s="95">
        <v>48278</v>
      </c>
    </row>
    <row r="109" spans="2:3" x14ac:dyDescent="0.2">
      <c r="B109" s="436">
        <v>38961</v>
      </c>
      <c r="C109" s="95">
        <v>48638</v>
      </c>
    </row>
    <row r="110" spans="2:3" x14ac:dyDescent="0.2">
      <c r="B110" s="436">
        <v>38991</v>
      </c>
      <c r="C110" s="95">
        <v>49094</v>
      </c>
    </row>
    <row r="111" spans="2:3" x14ac:dyDescent="0.2">
      <c r="B111" s="436">
        <v>39022</v>
      </c>
      <c r="C111" s="95">
        <v>50512</v>
      </c>
    </row>
    <row r="112" spans="2:3" x14ac:dyDescent="0.2">
      <c r="B112" s="436">
        <v>39052</v>
      </c>
      <c r="C112" s="95">
        <v>52423</v>
      </c>
    </row>
    <row r="113" spans="2:3" x14ac:dyDescent="0.2">
      <c r="B113" s="436">
        <v>39083</v>
      </c>
      <c r="C113" s="95">
        <v>53995</v>
      </c>
    </row>
    <row r="114" spans="2:3" x14ac:dyDescent="0.2">
      <c r="B114" s="436">
        <v>39114</v>
      </c>
      <c r="C114" s="95">
        <v>54483</v>
      </c>
    </row>
    <row r="115" spans="2:3" x14ac:dyDescent="0.2">
      <c r="B115" s="436">
        <v>39142</v>
      </c>
      <c r="C115" s="95">
        <v>54567</v>
      </c>
    </row>
    <row r="116" spans="2:3" x14ac:dyDescent="0.2">
      <c r="B116" s="436">
        <v>39173</v>
      </c>
      <c r="C116" s="95">
        <v>53993</v>
      </c>
    </row>
    <row r="117" spans="2:3" x14ac:dyDescent="0.2">
      <c r="B117" s="436">
        <v>39203</v>
      </c>
      <c r="C117" s="95">
        <v>50569</v>
      </c>
    </row>
    <row r="118" spans="2:3" x14ac:dyDescent="0.2">
      <c r="B118" s="436">
        <v>39234</v>
      </c>
      <c r="C118" s="95">
        <v>49909</v>
      </c>
    </row>
    <row r="119" spans="2:3" x14ac:dyDescent="0.2">
      <c r="B119" s="436">
        <v>39264</v>
      </c>
      <c r="C119" s="95">
        <v>51409</v>
      </c>
    </row>
    <row r="120" spans="2:3" x14ac:dyDescent="0.2">
      <c r="B120" s="436">
        <v>39295</v>
      </c>
      <c r="C120" s="95">
        <v>51617</v>
      </c>
    </row>
    <row r="121" spans="2:3" x14ac:dyDescent="0.2">
      <c r="B121" s="436">
        <v>39326</v>
      </c>
      <c r="C121" s="95">
        <v>51318</v>
      </c>
    </row>
    <row r="122" spans="2:3" x14ac:dyDescent="0.2">
      <c r="B122" s="436">
        <v>39356</v>
      </c>
      <c r="C122" s="95">
        <v>52027</v>
      </c>
    </row>
    <row r="123" spans="2:3" x14ac:dyDescent="0.2">
      <c r="B123" s="436">
        <v>39387</v>
      </c>
      <c r="C123" s="95">
        <v>52961</v>
      </c>
    </row>
    <row r="124" spans="2:3" x14ac:dyDescent="0.2">
      <c r="B124" s="436">
        <v>39417</v>
      </c>
      <c r="C124" s="95">
        <v>53017</v>
      </c>
    </row>
    <row r="125" spans="2:3" x14ac:dyDescent="0.2">
      <c r="B125" s="436">
        <v>39448</v>
      </c>
      <c r="C125" s="95">
        <v>56720</v>
      </c>
    </row>
    <row r="126" spans="2:3" x14ac:dyDescent="0.2">
      <c r="B126" s="436">
        <v>39479</v>
      </c>
      <c r="C126" s="95">
        <v>57119</v>
      </c>
    </row>
    <row r="127" spans="2:3" x14ac:dyDescent="0.2">
      <c r="B127" s="436">
        <v>39508</v>
      </c>
      <c r="C127" s="95">
        <v>56810</v>
      </c>
    </row>
    <row r="128" spans="2:3" x14ac:dyDescent="0.2">
      <c r="B128" s="436">
        <v>39539</v>
      </c>
      <c r="C128" s="95">
        <v>57609</v>
      </c>
    </row>
    <row r="129" spans="2:3" x14ac:dyDescent="0.2">
      <c r="B129" s="436">
        <v>39569</v>
      </c>
      <c r="C129" s="95">
        <v>53978</v>
      </c>
    </row>
    <row r="130" spans="2:3" x14ac:dyDescent="0.2">
      <c r="B130" s="436">
        <v>39600</v>
      </c>
      <c r="C130" s="95">
        <v>52817</v>
      </c>
    </row>
    <row r="131" spans="2:3" x14ac:dyDescent="0.2">
      <c r="B131" s="436">
        <v>39630</v>
      </c>
      <c r="C131" s="95">
        <v>52711</v>
      </c>
    </row>
    <row r="132" spans="2:3" x14ac:dyDescent="0.2">
      <c r="B132" s="436">
        <v>39661</v>
      </c>
      <c r="C132" s="95">
        <v>52514</v>
      </c>
    </row>
    <row r="133" spans="2:3" x14ac:dyDescent="0.2">
      <c r="B133" s="436">
        <v>39692</v>
      </c>
      <c r="C133" s="95">
        <v>53359</v>
      </c>
    </row>
    <row r="134" spans="2:3" x14ac:dyDescent="0.2">
      <c r="B134" s="436">
        <v>39722</v>
      </c>
      <c r="C134" s="95">
        <v>52596</v>
      </c>
    </row>
    <row r="135" spans="2:3" x14ac:dyDescent="0.2">
      <c r="B135" s="436">
        <v>39753</v>
      </c>
      <c r="C135" s="95">
        <v>53622</v>
      </c>
    </row>
    <row r="136" spans="2:3" x14ac:dyDescent="0.2">
      <c r="B136" s="436">
        <v>39783</v>
      </c>
      <c r="C136" s="95">
        <v>55193</v>
      </c>
    </row>
    <row r="137" spans="2:3" x14ac:dyDescent="0.2">
      <c r="B137" s="436">
        <v>39814</v>
      </c>
      <c r="C137" s="95">
        <v>57518</v>
      </c>
    </row>
    <row r="138" spans="2:3" x14ac:dyDescent="0.2">
      <c r="B138" s="436">
        <v>39845</v>
      </c>
      <c r="C138" s="95">
        <v>57044</v>
      </c>
    </row>
    <row r="139" spans="2:3" x14ac:dyDescent="0.2">
      <c r="B139" s="436">
        <v>39873</v>
      </c>
      <c r="C139" s="95">
        <v>57201</v>
      </c>
    </row>
    <row r="140" spans="2:3" x14ac:dyDescent="0.2">
      <c r="B140" s="436">
        <v>39904</v>
      </c>
      <c r="C140" s="95">
        <v>53714</v>
      </c>
    </row>
    <row r="141" spans="2:3" x14ac:dyDescent="0.2">
      <c r="B141" s="436">
        <v>39934</v>
      </c>
      <c r="C141" s="95">
        <v>53883</v>
      </c>
    </row>
    <row r="142" spans="2:3" x14ac:dyDescent="0.2">
      <c r="B142" s="436">
        <v>39965</v>
      </c>
      <c r="C142" s="95">
        <v>54862</v>
      </c>
    </row>
    <row r="143" spans="2:3" x14ac:dyDescent="0.2">
      <c r="B143" s="436">
        <v>39995</v>
      </c>
      <c r="C143" s="95">
        <v>55189</v>
      </c>
    </row>
    <row r="144" spans="2:3" x14ac:dyDescent="0.2">
      <c r="B144" s="436">
        <v>40026</v>
      </c>
      <c r="C144" s="95">
        <v>53248</v>
      </c>
    </row>
    <row r="145" spans="2:3" x14ac:dyDescent="0.2">
      <c r="B145" s="436">
        <v>40057</v>
      </c>
      <c r="C145" s="95">
        <v>51774</v>
      </c>
    </row>
    <row r="146" spans="2:3" x14ac:dyDescent="0.2">
      <c r="B146" s="436">
        <v>40087</v>
      </c>
      <c r="C146" s="95">
        <v>54077</v>
      </c>
    </row>
    <row r="147" spans="2:3" x14ac:dyDescent="0.2">
      <c r="B147" s="436">
        <v>40118</v>
      </c>
      <c r="C147" s="95">
        <v>54981</v>
      </c>
    </row>
    <row r="148" spans="2:3" x14ac:dyDescent="0.2">
      <c r="B148" s="436">
        <v>40148</v>
      </c>
      <c r="C148" s="95">
        <v>56869</v>
      </c>
    </row>
    <row r="149" spans="2:3" x14ac:dyDescent="0.2">
      <c r="B149" s="436">
        <v>40179</v>
      </c>
      <c r="C149" s="95">
        <v>57441</v>
      </c>
    </row>
    <row r="150" spans="2:3" x14ac:dyDescent="0.2">
      <c r="B150" s="436">
        <v>40210</v>
      </c>
      <c r="C150" s="95">
        <v>56586</v>
      </c>
    </row>
    <row r="151" spans="2:3" x14ac:dyDescent="0.2">
      <c r="B151" s="436">
        <v>40238</v>
      </c>
      <c r="C151" s="95">
        <v>57171</v>
      </c>
    </row>
    <row r="152" spans="2:3" x14ac:dyDescent="0.2">
      <c r="B152" s="436">
        <v>40269</v>
      </c>
      <c r="C152" s="95">
        <v>58078</v>
      </c>
    </row>
    <row r="153" spans="2:3" x14ac:dyDescent="0.2">
      <c r="B153" s="436">
        <v>40299</v>
      </c>
      <c r="C153" s="95">
        <v>54776</v>
      </c>
    </row>
    <row r="154" spans="2:3" x14ac:dyDescent="0.2">
      <c r="B154" s="436">
        <v>40330</v>
      </c>
      <c r="C154" s="95">
        <v>53586</v>
      </c>
    </row>
    <row r="155" spans="2:3" x14ac:dyDescent="0.2">
      <c r="B155" s="436">
        <v>40360</v>
      </c>
      <c r="C155" s="95">
        <v>54004</v>
      </c>
    </row>
    <row r="156" spans="2:3" x14ac:dyDescent="0.2">
      <c r="B156" s="436">
        <v>40391</v>
      </c>
      <c r="C156" s="95">
        <v>56219</v>
      </c>
    </row>
    <row r="157" spans="2:3" x14ac:dyDescent="0.2">
      <c r="B157" s="436">
        <v>40422</v>
      </c>
      <c r="C157" s="95">
        <v>55562</v>
      </c>
    </row>
    <row r="158" spans="2:3" x14ac:dyDescent="0.2">
      <c r="B158" s="436">
        <v>40452</v>
      </c>
      <c r="C158" s="95">
        <v>57618</v>
      </c>
    </row>
    <row r="159" spans="2:3" x14ac:dyDescent="0.2">
      <c r="B159" s="436">
        <v>40483</v>
      </c>
      <c r="C159" s="95">
        <v>58688</v>
      </c>
    </row>
    <row r="160" spans="2:3" x14ac:dyDescent="0.2">
      <c r="B160" s="436">
        <v>40513</v>
      </c>
      <c r="C160" s="95">
        <v>59914</v>
      </c>
    </row>
    <row r="161" spans="2:3" x14ac:dyDescent="0.2">
      <c r="B161" s="436">
        <v>40544</v>
      </c>
      <c r="C161" s="95">
        <v>60546</v>
      </c>
    </row>
    <row r="162" spans="2:3" x14ac:dyDescent="0.2">
      <c r="B162" s="436">
        <v>40575</v>
      </c>
      <c r="C162" s="95">
        <v>62030</v>
      </c>
    </row>
    <row r="163" spans="2:3" x14ac:dyDescent="0.2">
      <c r="B163" s="436">
        <v>40603</v>
      </c>
      <c r="C163" s="95">
        <v>61826</v>
      </c>
    </row>
    <row r="164" spans="2:3" x14ac:dyDescent="0.2">
      <c r="B164" s="436">
        <v>40634</v>
      </c>
      <c r="C164" s="95">
        <v>59072</v>
      </c>
    </row>
    <row r="165" spans="2:3" x14ac:dyDescent="0.2">
      <c r="B165" s="436">
        <v>40664</v>
      </c>
      <c r="C165" s="95">
        <v>58123</v>
      </c>
    </row>
    <row r="166" spans="2:3" x14ac:dyDescent="0.2">
      <c r="B166" s="436">
        <v>40695</v>
      </c>
      <c r="C166" s="95">
        <v>58233</v>
      </c>
    </row>
    <row r="167" spans="2:3" x14ac:dyDescent="0.2">
      <c r="B167" s="436">
        <v>40725</v>
      </c>
      <c r="C167" s="95">
        <v>58684</v>
      </c>
    </row>
    <row r="168" spans="2:3" x14ac:dyDescent="0.2">
      <c r="B168" s="436">
        <v>40756</v>
      </c>
      <c r="C168" s="95">
        <v>59081</v>
      </c>
    </row>
    <row r="169" spans="2:3" x14ac:dyDescent="0.2">
      <c r="B169" s="436">
        <v>40787</v>
      </c>
      <c r="C169" s="95">
        <v>58663</v>
      </c>
    </row>
    <row r="170" spans="2:3" x14ac:dyDescent="0.2">
      <c r="B170" s="436">
        <v>40817</v>
      </c>
      <c r="C170" s="95">
        <v>59926</v>
      </c>
    </row>
    <row r="171" spans="2:3" x14ac:dyDescent="0.2">
      <c r="B171" s="436">
        <v>40848</v>
      </c>
      <c r="C171" s="95">
        <v>61549</v>
      </c>
    </row>
    <row r="172" spans="2:3" x14ac:dyDescent="0.2">
      <c r="B172" s="436">
        <v>40878</v>
      </c>
      <c r="C172" s="95">
        <v>64139</v>
      </c>
    </row>
    <row r="173" spans="2:3" x14ac:dyDescent="0.2">
      <c r="B173" s="436">
        <v>40909</v>
      </c>
      <c r="C173" s="95">
        <v>65578</v>
      </c>
    </row>
    <row r="174" spans="2:3" x14ac:dyDescent="0.2">
      <c r="B174" s="436">
        <v>40940</v>
      </c>
      <c r="C174" s="95">
        <v>64623</v>
      </c>
    </row>
    <row r="175" spans="2:3" x14ac:dyDescent="0.2">
      <c r="B175" s="436">
        <v>40969</v>
      </c>
      <c r="C175" s="95">
        <v>64988</v>
      </c>
    </row>
    <row r="176" spans="2:3" x14ac:dyDescent="0.2">
      <c r="B176" s="436">
        <v>41000</v>
      </c>
      <c r="C176" s="95">
        <v>64404</v>
      </c>
    </row>
    <row r="177" spans="2:3" x14ac:dyDescent="0.2">
      <c r="B177" s="436">
        <v>41030</v>
      </c>
      <c r="C177" s="95">
        <v>60786</v>
      </c>
    </row>
    <row r="178" spans="2:3" x14ac:dyDescent="0.2">
      <c r="B178" s="436">
        <v>41061</v>
      </c>
      <c r="C178" s="95">
        <v>60543</v>
      </c>
    </row>
    <row r="179" spans="2:3" x14ac:dyDescent="0.2">
      <c r="B179" s="436">
        <v>41091</v>
      </c>
      <c r="C179" s="95">
        <v>61594</v>
      </c>
    </row>
    <row r="180" spans="2:3" x14ac:dyDescent="0.2">
      <c r="B180" s="436">
        <v>41122</v>
      </c>
      <c r="C180" s="95">
        <v>61408</v>
      </c>
    </row>
    <row r="181" spans="2:3" x14ac:dyDescent="0.2">
      <c r="B181" s="436">
        <v>41153</v>
      </c>
      <c r="C181" s="95">
        <v>59677</v>
      </c>
    </row>
    <row r="182" spans="2:3" x14ac:dyDescent="0.2">
      <c r="B182" s="436">
        <v>41183</v>
      </c>
      <c r="C182" s="95">
        <v>63654</v>
      </c>
    </row>
    <row r="183" spans="2:3" x14ac:dyDescent="0.2">
      <c r="B183" s="436">
        <v>41214</v>
      </c>
      <c r="C183" s="95">
        <v>66587</v>
      </c>
    </row>
    <row r="184" spans="2:3" x14ac:dyDescent="0.2">
      <c r="B184" s="436">
        <v>41244</v>
      </c>
      <c r="C184" s="95">
        <v>69492</v>
      </c>
    </row>
    <row r="185" spans="2:3" x14ac:dyDescent="0.2">
      <c r="B185" s="436">
        <v>41275</v>
      </c>
      <c r="C185" s="95">
        <v>71078</v>
      </c>
    </row>
    <row r="186" spans="2:3" x14ac:dyDescent="0.2">
      <c r="B186" s="436">
        <v>41306</v>
      </c>
      <c r="C186" s="95">
        <v>71420</v>
      </c>
    </row>
    <row r="187" spans="2:3" x14ac:dyDescent="0.2">
      <c r="B187" s="436">
        <v>41334</v>
      </c>
      <c r="C187" s="95">
        <v>70703</v>
      </c>
    </row>
    <row r="188" spans="2:3" x14ac:dyDescent="0.2">
      <c r="B188" s="436">
        <v>41365</v>
      </c>
      <c r="C188" s="95">
        <v>71008</v>
      </c>
    </row>
    <row r="189" spans="2:3" x14ac:dyDescent="0.2">
      <c r="B189" s="436">
        <v>41395</v>
      </c>
      <c r="C189" s="95">
        <v>70430</v>
      </c>
    </row>
    <row r="190" spans="2:3" x14ac:dyDescent="0.2">
      <c r="B190" s="436">
        <v>41426</v>
      </c>
      <c r="C190" s="95">
        <v>67168</v>
      </c>
    </row>
    <row r="191" spans="2:3" x14ac:dyDescent="0.2">
      <c r="B191" s="436">
        <v>41456</v>
      </c>
      <c r="C191" s="95">
        <v>66087</v>
      </c>
    </row>
    <row r="192" spans="2:3" x14ac:dyDescent="0.2">
      <c r="B192" s="436">
        <v>41487</v>
      </c>
      <c r="C192" s="95">
        <v>63751</v>
      </c>
    </row>
    <row r="193" spans="2:3" x14ac:dyDescent="0.2">
      <c r="B193" s="436">
        <v>41518</v>
      </c>
      <c r="C193" s="95">
        <v>62530</v>
      </c>
    </row>
    <row r="194" spans="2:3" x14ac:dyDescent="0.2">
      <c r="B194" s="436">
        <v>41548</v>
      </c>
      <c r="C194" s="95">
        <v>64743</v>
      </c>
    </row>
    <row r="195" spans="2:3" x14ac:dyDescent="0.2">
      <c r="B195" s="436">
        <v>41579</v>
      </c>
      <c r="C195" s="95">
        <v>66693</v>
      </c>
    </row>
    <row r="196" spans="2:3" x14ac:dyDescent="0.2">
      <c r="B196" s="436">
        <v>41609</v>
      </c>
      <c r="C196" s="95">
        <v>70246</v>
      </c>
    </row>
    <row r="197" spans="2:3" x14ac:dyDescent="0.2">
      <c r="B197" s="436">
        <v>41640</v>
      </c>
      <c r="C197" s="95">
        <v>72621</v>
      </c>
    </row>
    <row r="198" spans="2:3" x14ac:dyDescent="0.2">
      <c r="B198" s="436">
        <v>41671</v>
      </c>
      <c r="C198" s="95">
        <v>72013</v>
      </c>
    </row>
    <row r="199" spans="2:3" x14ac:dyDescent="0.2">
      <c r="B199" s="436">
        <v>41699</v>
      </c>
      <c r="C199" s="95">
        <v>72987</v>
      </c>
    </row>
    <row r="200" spans="2:3" x14ac:dyDescent="0.2">
      <c r="B200" s="436">
        <v>41730</v>
      </c>
      <c r="C200" s="95">
        <v>72809</v>
      </c>
    </row>
    <row r="201" spans="2:3" x14ac:dyDescent="0.2">
      <c r="B201" s="436">
        <v>41760</v>
      </c>
      <c r="C201" s="95">
        <v>71155</v>
      </c>
    </row>
    <row r="202" spans="2:3" x14ac:dyDescent="0.2">
      <c r="B202" s="436">
        <v>41791</v>
      </c>
      <c r="C202" s="95">
        <v>66168</v>
      </c>
    </row>
    <row r="203" spans="2:3" x14ac:dyDescent="0.2">
      <c r="B203" s="436">
        <v>41821</v>
      </c>
      <c r="C203" s="95">
        <v>68529</v>
      </c>
    </row>
    <row r="204" spans="2:3" x14ac:dyDescent="0.2">
      <c r="B204" s="436">
        <v>41852</v>
      </c>
      <c r="C204" s="95">
        <v>66204</v>
      </c>
    </row>
    <row r="205" spans="2:3" x14ac:dyDescent="0.2">
      <c r="B205" s="436">
        <v>41883</v>
      </c>
      <c r="C205" s="95">
        <v>68589</v>
      </c>
    </row>
    <row r="206" spans="2:3" x14ac:dyDescent="0.2">
      <c r="B206" s="436">
        <v>41913</v>
      </c>
      <c r="C206" s="95">
        <v>72213</v>
      </c>
    </row>
    <row r="207" spans="2:3" x14ac:dyDescent="0.2">
      <c r="B207" s="436">
        <v>41944</v>
      </c>
      <c r="C207" s="95">
        <v>75265</v>
      </c>
    </row>
    <row r="208" spans="2:3" x14ac:dyDescent="0.2">
      <c r="B208" s="436">
        <v>41974</v>
      </c>
      <c r="C208" s="95">
        <v>77509</v>
      </c>
    </row>
    <row r="209" spans="2:3" x14ac:dyDescent="0.2">
      <c r="B209" s="436">
        <v>42005</v>
      </c>
      <c r="C209" s="95">
        <v>77550</v>
      </c>
    </row>
    <row r="210" spans="2:3" x14ac:dyDescent="0.2">
      <c r="B210" s="436">
        <v>42036</v>
      </c>
      <c r="C210" s="95">
        <v>78183</v>
      </c>
    </row>
    <row r="211" spans="2:3" x14ac:dyDescent="0.2">
      <c r="B211" s="436">
        <v>42064</v>
      </c>
      <c r="C211" s="95">
        <v>80221</v>
      </c>
    </row>
    <row r="212" spans="2:3" x14ac:dyDescent="0.2">
      <c r="B212" s="436">
        <v>42095</v>
      </c>
      <c r="C212" s="95">
        <v>80244</v>
      </c>
    </row>
    <row r="213" spans="2:3" x14ac:dyDescent="0.2">
      <c r="B213" s="436">
        <v>42125</v>
      </c>
      <c r="C213" s="95">
        <v>77477</v>
      </c>
    </row>
    <row r="214" spans="2:3" x14ac:dyDescent="0.2">
      <c r="B214" s="436">
        <v>42156</v>
      </c>
      <c r="C214" s="95">
        <v>70186</v>
      </c>
    </row>
    <row r="215" spans="2:3" x14ac:dyDescent="0.2">
      <c r="B215" s="436">
        <v>42186</v>
      </c>
      <c r="C215" s="95">
        <v>70669</v>
      </c>
    </row>
    <row r="216" spans="2:3" x14ac:dyDescent="0.2">
      <c r="B216" s="436">
        <v>42217</v>
      </c>
      <c r="C216" s="95">
        <v>68960</v>
      </c>
    </row>
    <row r="217" spans="2:3" x14ac:dyDescent="0.2">
      <c r="B217" s="436">
        <v>42248</v>
      </c>
      <c r="C217" s="95">
        <v>73726</v>
      </c>
    </row>
    <row r="218" spans="2:3" x14ac:dyDescent="0.2">
      <c r="B218" s="436">
        <v>42278</v>
      </c>
      <c r="C218" s="95">
        <v>76644</v>
      </c>
    </row>
    <row r="219" spans="2:3" x14ac:dyDescent="0.2">
      <c r="B219" s="436">
        <v>42309</v>
      </c>
      <c r="C219" s="95">
        <v>81728</v>
      </c>
    </row>
    <row r="220" spans="2:3" x14ac:dyDescent="0.2">
      <c r="B220" s="436">
        <v>42339</v>
      </c>
      <c r="C220" s="95">
        <v>82606</v>
      </c>
    </row>
    <row r="221" spans="2:3" x14ac:dyDescent="0.2">
      <c r="B221" s="436">
        <v>42370</v>
      </c>
      <c r="C221" s="95">
        <v>83317</v>
      </c>
    </row>
    <row r="222" spans="2:3" x14ac:dyDescent="0.2">
      <c r="B222" s="436">
        <v>42401</v>
      </c>
      <c r="C222" s="95">
        <v>83310</v>
      </c>
    </row>
    <row r="223" spans="2:3" x14ac:dyDescent="0.2">
      <c r="B223" s="436">
        <v>42430</v>
      </c>
      <c r="C223" s="95">
        <v>84944</v>
      </c>
    </row>
    <row r="224" spans="2:3" x14ac:dyDescent="0.2">
      <c r="B224" s="436">
        <v>42461</v>
      </c>
      <c r="C224" s="95">
        <v>85331</v>
      </c>
    </row>
    <row r="225" spans="2:3" x14ac:dyDescent="0.2">
      <c r="B225" s="436">
        <v>42491</v>
      </c>
      <c r="C225" s="95">
        <v>80006</v>
      </c>
    </row>
    <row r="226" spans="2:3" x14ac:dyDescent="0.2">
      <c r="B226" s="436">
        <v>42522</v>
      </c>
      <c r="C226" s="95">
        <v>78763</v>
      </c>
    </row>
    <row r="227" spans="2:3" x14ac:dyDescent="0.2">
      <c r="B227" s="436">
        <v>42552</v>
      </c>
      <c r="C227" s="95">
        <v>78155</v>
      </c>
    </row>
    <row r="228" spans="2:3" x14ac:dyDescent="0.2">
      <c r="B228" s="436">
        <v>42583</v>
      </c>
      <c r="C228" s="95">
        <v>78941</v>
      </c>
    </row>
    <row r="229" spans="2:3" x14ac:dyDescent="0.2">
      <c r="B229" s="436">
        <v>42614</v>
      </c>
      <c r="C229" s="95">
        <v>81634</v>
      </c>
    </row>
    <row r="230" spans="2:3" x14ac:dyDescent="0.2">
      <c r="B230" s="436">
        <v>42644</v>
      </c>
      <c r="C230" s="95">
        <v>86324</v>
      </c>
    </row>
    <row r="231" spans="2:3" x14ac:dyDescent="0.2">
      <c r="B231" s="436">
        <v>42675</v>
      </c>
      <c r="C231" s="95">
        <v>88366</v>
      </c>
    </row>
    <row r="232" spans="2:3" x14ac:dyDescent="0.2">
      <c r="B232" s="436">
        <v>42705</v>
      </c>
      <c r="C232" s="95">
        <v>89558</v>
      </c>
    </row>
    <row r="233" spans="2:3" x14ac:dyDescent="0.2">
      <c r="B233" s="436">
        <v>42736</v>
      </c>
      <c r="C233" s="95">
        <v>93257</v>
      </c>
    </row>
    <row r="234" spans="2:3" x14ac:dyDescent="0.2">
      <c r="B234" s="436">
        <v>42767</v>
      </c>
      <c r="C234" s="95">
        <v>92036</v>
      </c>
    </row>
    <row r="235" spans="2:3" x14ac:dyDescent="0.2">
      <c r="B235" s="436">
        <v>42795</v>
      </c>
      <c r="C235" s="95">
        <v>96225</v>
      </c>
    </row>
    <row r="236" spans="2:3" x14ac:dyDescent="0.2">
      <c r="B236" s="436">
        <v>42826</v>
      </c>
      <c r="C236" s="95">
        <v>93004</v>
      </c>
    </row>
    <row r="237" spans="2:3" x14ac:dyDescent="0.2">
      <c r="B237" s="436">
        <v>42856</v>
      </c>
      <c r="C237" s="95">
        <v>88840</v>
      </c>
    </row>
    <row r="238" spans="2:3" x14ac:dyDescent="0.2">
      <c r="B238" s="436">
        <v>42887</v>
      </c>
      <c r="C238" s="95">
        <v>87290</v>
      </c>
    </row>
    <row r="239" spans="2:3" x14ac:dyDescent="0.2">
      <c r="B239" s="436">
        <v>42917</v>
      </c>
      <c r="C239" s="95">
        <v>81330</v>
      </c>
    </row>
    <row r="240" spans="2:3" x14ac:dyDescent="0.2">
      <c r="B240" s="436">
        <v>42948</v>
      </c>
      <c r="C240" s="95">
        <v>88700</v>
      </c>
    </row>
    <row r="241" spans="2:3" x14ac:dyDescent="0.2">
      <c r="B241" s="436">
        <v>42979</v>
      </c>
      <c r="C241" s="95">
        <v>89360</v>
      </c>
    </row>
    <row r="242" spans="2:3" x14ac:dyDescent="0.2">
      <c r="B242" s="436">
        <v>43009</v>
      </c>
      <c r="C242" s="95">
        <v>92392</v>
      </c>
    </row>
    <row r="243" spans="2:3" x14ac:dyDescent="0.2">
      <c r="B243" s="436">
        <v>43040</v>
      </c>
      <c r="C243" s="95">
        <v>96397</v>
      </c>
    </row>
    <row r="244" spans="2:3" x14ac:dyDescent="0.2">
      <c r="B244" s="436">
        <v>43070</v>
      </c>
      <c r="C244" s="95">
        <v>96726</v>
      </c>
    </row>
    <row r="245" spans="2:3" x14ac:dyDescent="0.2">
      <c r="B245" s="436">
        <v>43101</v>
      </c>
      <c r="C245" s="95">
        <v>99238</v>
      </c>
    </row>
    <row r="246" spans="2:3" x14ac:dyDescent="0.2">
      <c r="B246" s="436">
        <v>43132</v>
      </c>
      <c r="C246" s="95">
        <v>101408</v>
      </c>
    </row>
    <row r="247" spans="2:3" x14ac:dyDescent="0.2">
      <c r="B247" s="436">
        <v>43160</v>
      </c>
      <c r="C247" s="95">
        <v>102385</v>
      </c>
    </row>
    <row r="248" spans="2:3" x14ac:dyDescent="0.2">
      <c r="B248" s="436">
        <v>43191</v>
      </c>
      <c r="C248" s="95">
        <v>100672</v>
      </c>
    </row>
    <row r="249" spans="2:3" x14ac:dyDescent="0.2">
      <c r="B249" s="436">
        <v>43221</v>
      </c>
      <c r="C249" s="95">
        <v>97253</v>
      </c>
    </row>
    <row r="250" spans="2:3" x14ac:dyDescent="0.2">
      <c r="B250" s="436">
        <v>43252</v>
      </c>
      <c r="C250" s="95">
        <v>93484</v>
      </c>
    </row>
    <row r="251" spans="2:3" x14ac:dyDescent="0.2">
      <c r="B251" s="436">
        <v>43282</v>
      </c>
      <c r="C251" s="95">
        <v>87393</v>
      </c>
    </row>
    <row r="252" spans="2:3" x14ac:dyDescent="0.2">
      <c r="B252" s="436">
        <v>43313</v>
      </c>
      <c r="C252" s="95">
        <v>95398</v>
      </c>
    </row>
    <row r="253" spans="2:3" x14ac:dyDescent="0.2">
      <c r="B253" s="436">
        <v>43344</v>
      </c>
      <c r="C253" s="95">
        <v>98188</v>
      </c>
    </row>
    <row r="254" spans="2:3" x14ac:dyDescent="0.2">
      <c r="B254" s="436">
        <v>43374</v>
      </c>
      <c r="C254" s="95">
        <v>101662</v>
      </c>
    </row>
    <row r="255" spans="2:3" x14ac:dyDescent="0.2">
      <c r="B255" s="436">
        <v>43405</v>
      </c>
      <c r="C255" s="95">
        <v>103180</v>
      </c>
    </row>
    <row r="256" spans="2:3" x14ac:dyDescent="0.2">
      <c r="B256" s="436">
        <v>43435</v>
      </c>
      <c r="C256" s="95">
        <v>104065</v>
      </c>
    </row>
    <row r="257" spans="2:3" x14ac:dyDescent="0.2">
      <c r="B257" s="436">
        <v>43466</v>
      </c>
      <c r="C257" s="95">
        <v>107717</v>
      </c>
    </row>
    <row r="258" spans="2:3" x14ac:dyDescent="0.2">
      <c r="B258" s="436">
        <v>43497</v>
      </c>
      <c r="C258" s="95">
        <v>109824</v>
      </c>
    </row>
    <row r="259" spans="2:3" x14ac:dyDescent="0.2">
      <c r="B259" s="436">
        <v>43525</v>
      </c>
      <c r="C259" s="95">
        <v>110474</v>
      </c>
    </row>
    <row r="260" spans="2:3" x14ac:dyDescent="0.2">
      <c r="B260" s="436">
        <v>43556</v>
      </c>
      <c r="C260" s="95">
        <v>110028</v>
      </c>
    </row>
    <row r="261" spans="2:3" x14ac:dyDescent="0.2">
      <c r="B261" s="436">
        <v>43586</v>
      </c>
      <c r="C261" s="95">
        <v>104719</v>
      </c>
    </row>
    <row r="262" spans="2:3" x14ac:dyDescent="0.2">
      <c r="B262" s="436">
        <v>43617</v>
      </c>
      <c r="C262" s="95">
        <v>100408</v>
      </c>
    </row>
    <row r="263" spans="2:3" x14ac:dyDescent="0.2">
      <c r="B263" s="436">
        <v>43647</v>
      </c>
      <c r="C263" s="95">
        <v>92077</v>
      </c>
    </row>
    <row r="264" spans="2:3" x14ac:dyDescent="0.2">
      <c r="B264" s="436">
        <v>43678</v>
      </c>
      <c r="C264" s="95">
        <v>100606</v>
      </c>
    </row>
    <row r="265" spans="2:3" x14ac:dyDescent="0.2">
      <c r="B265" s="436">
        <v>43709</v>
      </c>
      <c r="C265" s="95">
        <v>105050</v>
      </c>
    </row>
    <row r="266" spans="2:3" x14ac:dyDescent="0.2">
      <c r="B266" s="436">
        <v>43739</v>
      </c>
      <c r="C266" s="95">
        <v>108770</v>
      </c>
    </row>
    <row r="267" spans="2:3" x14ac:dyDescent="0.2">
      <c r="B267" s="436">
        <v>43770</v>
      </c>
      <c r="C267" s="95">
        <v>109812</v>
      </c>
    </row>
    <row r="268" spans="2:3" x14ac:dyDescent="0.2">
      <c r="B268" s="436">
        <v>43800</v>
      </c>
      <c r="C268" s="95">
        <v>109333</v>
      </c>
    </row>
    <row r="269" spans="2:3" x14ac:dyDescent="0.2">
      <c r="B269" s="436">
        <v>43831</v>
      </c>
      <c r="C269" s="95">
        <v>112151</v>
      </c>
    </row>
    <row r="270" spans="2:3" x14ac:dyDescent="0.2">
      <c r="B270" s="436">
        <v>43862</v>
      </c>
      <c r="C270" s="95">
        <v>112730</v>
      </c>
    </row>
    <row r="271" spans="2:3" x14ac:dyDescent="0.2">
      <c r="B271" s="436">
        <v>43891</v>
      </c>
      <c r="C271" s="95">
        <v>113150</v>
      </c>
    </row>
    <row r="272" spans="2:3" x14ac:dyDescent="0.2">
      <c r="B272" s="436">
        <v>43922</v>
      </c>
      <c r="C272" s="95">
        <v>115014</v>
      </c>
    </row>
    <row r="273" spans="2:3" x14ac:dyDescent="0.2">
      <c r="B273" s="436">
        <v>43952</v>
      </c>
      <c r="C273" s="95">
        <v>112715</v>
      </c>
    </row>
    <row r="274" spans="2:3" x14ac:dyDescent="0.2">
      <c r="B274" s="436">
        <v>43983</v>
      </c>
      <c r="C274" s="95">
        <v>105937</v>
      </c>
    </row>
    <row r="275" spans="2:3" x14ac:dyDescent="0.2">
      <c r="B275" s="436">
        <v>44013</v>
      </c>
      <c r="C275" s="95">
        <v>96061</v>
      </c>
    </row>
    <row r="276" spans="2:3" x14ac:dyDescent="0.2">
      <c r="B276" s="436">
        <v>44044</v>
      </c>
      <c r="C276" s="95">
        <v>105222</v>
      </c>
    </row>
    <row r="277" spans="2:3" x14ac:dyDescent="0.2">
      <c r="B277" s="436">
        <v>44075</v>
      </c>
      <c r="C277" s="95">
        <v>107865</v>
      </c>
    </row>
    <row r="278" spans="2:3" x14ac:dyDescent="0.2">
      <c r="B278" s="436">
        <v>44105</v>
      </c>
      <c r="C278" s="95">
        <v>110774</v>
      </c>
    </row>
    <row r="279" spans="2:3" x14ac:dyDescent="0.2">
      <c r="B279" s="436">
        <v>44136</v>
      </c>
      <c r="C279" s="95">
        <v>114437</v>
      </c>
    </row>
    <row r="280" spans="2:3" x14ac:dyDescent="0.2">
      <c r="B280" s="436">
        <v>44166</v>
      </c>
      <c r="C280" s="95">
        <v>111767</v>
      </c>
    </row>
    <row r="281" spans="2:3" x14ac:dyDescent="0.2">
      <c r="B281" s="436">
        <v>44197</v>
      </c>
      <c r="C281" s="95">
        <v>113465</v>
      </c>
    </row>
    <row r="282" spans="2:3" x14ac:dyDescent="0.2">
      <c r="B282" s="436">
        <v>44228</v>
      </c>
      <c r="C282" s="95">
        <v>114511</v>
      </c>
    </row>
  </sheetData>
  <mergeCells count="1">
    <mergeCell ref="H1:I1"/>
  </mergeCells>
  <hyperlinks>
    <hyperlink ref="H1:I1" location="Index!A1" display="Regresar al Índice" xr:uid="{B5247B8E-45AC-4AE3-89D1-514418725F14}"/>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16A9B-C6C4-4A6E-AC75-37E60187DF4E}">
  <sheetPr codeName="Hoja50"/>
  <dimension ref="A1:I15"/>
  <sheetViews>
    <sheetView zoomScale="85" zoomScaleNormal="85" workbookViewId="0">
      <selection activeCell="A2" sqref="A2"/>
    </sheetView>
  </sheetViews>
  <sheetFormatPr baseColWidth="10" defaultRowHeight="12.75" x14ac:dyDescent="0.2"/>
  <cols>
    <col min="1" max="1" width="11.42578125" style="170"/>
    <col min="2" max="2" width="29.140625" style="170" bestFit="1" customWidth="1"/>
    <col min="3" max="3" width="16.42578125" style="170" bestFit="1" customWidth="1"/>
    <col min="4" max="4" width="14.7109375" style="170" bestFit="1" customWidth="1"/>
    <col min="5" max="5" width="13.140625" style="170" bestFit="1" customWidth="1"/>
    <col min="6" max="6" width="14.85546875" style="170" bestFit="1" customWidth="1"/>
    <col min="7" max="16384" width="11.42578125" style="170"/>
  </cols>
  <sheetData>
    <row r="1" spans="1:9" ht="15" x14ac:dyDescent="0.25">
      <c r="A1" s="565" t="s">
        <v>1445</v>
      </c>
      <c r="H1" s="568" t="s">
        <v>39</v>
      </c>
      <c r="I1" s="568"/>
    </row>
    <row r="6" spans="1:9" x14ac:dyDescent="0.2">
      <c r="B6" s="170" t="s">
        <v>800</v>
      </c>
      <c r="C6" s="170" t="s">
        <v>471</v>
      </c>
      <c r="D6" s="170" t="s">
        <v>474</v>
      </c>
      <c r="E6" s="170" t="s">
        <v>473</v>
      </c>
      <c r="F6" s="170" t="s">
        <v>472</v>
      </c>
    </row>
    <row r="7" spans="1:9" x14ac:dyDescent="0.2">
      <c r="B7" s="170" t="s">
        <v>801</v>
      </c>
      <c r="C7" s="337">
        <v>38225</v>
      </c>
      <c r="D7" s="337">
        <v>442</v>
      </c>
      <c r="E7" s="337">
        <v>1336</v>
      </c>
      <c r="F7" s="337">
        <v>83913</v>
      </c>
      <c r="G7" s="337">
        <f>SUM(C7:F7)</f>
        <v>123916</v>
      </c>
    </row>
    <row r="8" spans="1:9" x14ac:dyDescent="0.2">
      <c r="B8" s="170" t="s">
        <v>802</v>
      </c>
      <c r="C8" s="337">
        <v>11341</v>
      </c>
      <c r="D8" s="337">
        <v>7</v>
      </c>
      <c r="E8" s="337">
        <v>29</v>
      </c>
      <c r="F8" s="337">
        <v>6277</v>
      </c>
      <c r="G8" s="337">
        <f>SUM(C8:F8)</f>
        <v>17654</v>
      </c>
    </row>
    <row r="9" spans="1:9" x14ac:dyDescent="0.2">
      <c r="B9" s="170" t="s">
        <v>391</v>
      </c>
      <c r="C9" s="337">
        <v>748496</v>
      </c>
      <c r="D9" s="337">
        <v>462</v>
      </c>
      <c r="E9" s="337">
        <v>1737</v>
      </c>
      <c r="F9" s="337">
        <v>326400</v>
      </c>
      <c r="G9" s="337">
        <f>SUM(C9:F9)</f>
        <v>1077095</v>
      </c>
    </row>
    <row r="12" spans="1:9" x14ac:dyDescent="0.2">
      <c r="B12" s="170" t="s">
        <v>800</v>
      </c>
      <c r="C12" s="170" t="s">
        <v>471</v>
      </c>
      <c r="D12" s="170" t="s">
        <v>474</v>
      </c>
      <c r="E12" s="170" t="s">
        <v>473</v>
      </c>
      <c r="F12" s="170" t="s">
        <v>472</v>
      </c>
    </row>
    <row r="13" spans="1:9" x14ac:dyDescent="0.2">
      <c r="B13" s="170" t="s">
        <v>801</v>
      </c>
      <c r="C13" s="89">
        <f>C7/$G7</f>
        <v>0.30847509603279644</v>
      </c>
      <c r="D13" s="89">
        <f>D7/$G7</f>
        <v>3.5669324381032313E-3</v>
      </c>
      <c r="E13" s="89">
        <f>E7/$G7</f>
        <v>1.0781497143226057E-2</v>
      </c>
      <c r="F13" s="89">
        <f>F7/$G7</f>
        <v>0.67717647438587425</v>
      </c>
      <c r="G13" s="89">
        <f>G7/$G7</f>
        <v>1</v>
      </c>
    </row>
    <row r="14" spans="1:9" x14ac:dyDescent="0.2">
      <c r="B14" s="170" t="s">
        <v>802</v>
      </c>
      <c r="C14" s="89">
        <f t="shared" ref="C14:G15" si="0">C8/$G8</f>
        <v>0.64240398776481256</v>
      </c>
      <c r="D14" s="89">
        <f t="shared" si="0"/>
        <v>3.9651070578905631E-4</v>
      </c>
      <c r="E14" s="89">
        <f t="shared" si="0"/>
        <v>1.642687209697519E-3</v>
      </c>
      <c r="F14" s="89">
        <f t="shared" si="0"/>
        <v>0.35555681431970093</v>
      </c>
      <c r="G14" s="89">
        <f t="shared" si="0"/>
        <v>1</v>
      </c>
    </row>
    <row r="15" spans="1:9" x14ac:dyDescent="0.2">
      <c r="B15" s="170" t="s">
        <v>391</v>
      </c>
      <c r="C15" s="89">
        <f t="shared" si="0"/>
        <v>0.69492106081636251</v>
      </c>
      <c r="D15" s="89">
        <f t="shared" si="0"/>
        <v>4.2893152414596672E-4</v>
      </c>
      <c r="E15" s="89">
        <f t="shared" si="0"/>
        <v>1.6126711200033423E-3</v>
      </c>
      <c r="F15" s="89">
        <f t="shared" si="0"/>
        <v>0.30303733653948817</v>
      </c>
      <c r="G15" s="89">
        <f t="shared" si="0"/>
        <v>1</v>
      </c>
    </row>
  </sheetData>
  <mergeCells count="1">
    <mergeCell ref="H1:I1"/>
  </mergeCells>
  <hyperlinks>
    <hyperlink ref="H1:I1" location="Index!A1" display="Regresar al Índice" xr:uid="{3C9DE150-EE2B-4419-B332-B93EE67C7941}"/>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53C43-1FD2-4C7D-BF37-FD497113E24E}">
  <sheetPr codeName="Hoja51"/>
  <dimension ref="A1:I17"/>
  <sheetViews>
    <sheetView workbookViewId="0">
      <selection activeCell="A9" sqref="A9"/>
    </sheetView>
  </sheetViews>
  <sheetFormatPr baseColWidth="10" defaultRowHeight="12.75" x14ac:dyDescent="0.2"/>
  <cols>
    <col min="1" max="2" width="11.42578125" style="170"/>
    <col min="3" max="3" width="11.42578125" style="95"/>
    <col min="4" max="16384" width="11.42578125" style="170"/>
  </cols>
  <sheetData>
    <row r="1" spans="1:9" ht="15" x14ac:dyDescent="0.25">
      <c r="A1" t="s">
        <v>1295</v>
      </c>
      <c r="H1" s="568" t="s">
        <v>39</v>
      </c>
      <c r="I1" s="568"/>
    </row>
    <row r="5" spans="1:9" x14ac:dyDescent="0.2">
      <c r="B5" s="170" t="s">
        <v>781</v>
      </c>
      <c r="C5" s="95" t="s">
        <v>441</v>
      </c>
    </row>
    <row r="6" spans="1:9" x14ac:dyDescent="0.2">
      <c r="A6" s="170">
        <v>2018</v>
      </c>
      <c r="B6" s="434" t="s">
        <v>803</v>
      </c>
      <c r="C6" s="435">
        <v>159438</v>
      </c>
    </row>
    <row r="7" spans="1:9" x14ac:dyDescent="0.2">
      <c r="B7" s="434" t="s">
        <v>804</v>
      </c>
      <c r="C7" s="435">
        <v>133568</v>
      </c>
    </row>
    <row r="8" spans="1:9" x14ac:dyDescent="0.2">
      <c r="B8" s="434" t="s">
        <v>805</v>
      </c>
      <c r="C8" s="435">
        <v>93532</v>
      </c>
    </row>
    <row r="9" spans="1:9" x14ac:dyDescent="0.2">
      <c r="B9" s="434" t="s">
        <v>806</v>
      </c>
      <c r="C9" s="435">
        <v>222556</v>
      </c>
    </row>
    <row r="10" spans="1:9" x14ac:dyDescent="0.2">
      <c r="A10" s="170">
        <v>2019</v>
      </c>
      <c r="B10" s="434" t="s">
        <v>803</v>
      </c>
      <c r="C10" s="435">
        <v>158786</v>
      </c>
    </row>
    <row r="11" spans="1:9" x14ac:dyDescent="0.2">
      <c r="B11" s="434" t="s">
        <v>804</v>
      </c>
      <c r="C11" s="435">
        <v>135260</v>
      </c>
    </row>
    <row r="12" spans="1:9" x14ac:dyDescent="0.2">
      <c r="B12" s="434" t="s">
        <v>805</v>
      </c>
      <c r="C12" s="435">
        <v>104120</v>
      </c>
    </row>
    <row r="13" spans="1:9" x14ac:dyDescent="0.2">
      <c r="B13" s="434" t="s">
        <v>806</v>
      </c>
      <c r="C13" s="435">
        <v>259990</v>
      </c>
    </row>
    <row r="14" spans="1:9" x14ac:dyDescent="0.2">
      <c r="A14" s="170">
        <v>2020</v>
      </c>
      <c r="B14" s="434" t="s">
        <v>803</v>
      </c>
      <c r="C14" s="435">
        <v>200927</v>
      </c>
    </row>
    <row r="15" spans="1:9" x14ac:dyDescent="0.2">
      <c r="B15" s="434" t="s">
        <v>804</v>
      </c>
      <c r="C15" s="435">
        <v>132969</v>
      </c>
    </row>
    <row r="16" spans="1:9" x14ac:dyDescent="0.2">
      <c r="B16" s="434" t="s">
        <v>805</v>
      </c>
      <c r="C16" s="435">
        <v>105960</v>
      </c>
    </row>
    <row r="17" spans="2:2" x14ac:dyDescent="0.2">
      <c r="B17" s="434" t="s">
        <v>806</v>
      </c>
    </row>
  </sheetData>
  <mergeCells count="1">
    <mergeCell ref="H1:I1"/>
  </mergeCells>
  <hyperlinks>
    <hyperlink ref="H1:I1" location="Index!A1" display="Regresar al Índice" xr:uid="{336A8646-C655-4045-8296-524C2A695F02}"/>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604CD-D367-4BAE-93DF-54E3AAF03A95}">
  <sheetPr codeName="Hoja52"/>
  <dimension ref="A1:I9"/>
  <sheetViews>
    <sheetView workbookViewId="0">
      <selection activeCell="A9" sqref="A9"/>
    </sheetView>
  </sheetViews>
  <sheetFormatPr baseColWidth="10" defaultRowHeight="12.75" x14ac:dyDescent="0.2"/>
  <cols>
    <col min="1" max="1" width="11.42578125" style="170"/>
    <col min="2" max="2" width="39.85546875" style="170" bestFit="1" customWidth="1"/>
    <col min="3" max="4" width="13.140625" style="170" bestFit="1" customWidth="1"/>
    <col min="5" max="16384" width="11.42578125" style="170"/>
  </cols>
  <sheetData>
    <row r="1" spans="1:9" ht="15" x14ac:dyDescent="0.25">
      <c r="A1" t="s">
        <v>1297</v>
      </c>
      <c r="H1" s="568" t="s">
        <v>39</v>
      </c>
      <c r="I1" s="568"/>
    </row>
    <row r="5" spans="1:9" x14ac:dyDescent="0.2">
      <c r="B5" s="170" t="s">
        <v>876</v>
      </c>
      <c r="C5" s="170" t="s">
        <v>877</v>
      </c>
    </row>
    <row r="6" spans="1:9" x14ac:dyDescent="0.2">
      <c r="B6" s="170" t="s">
        <v>878</v>
      </c>
      <c r="C6" s="95">
        <v>1495200</v>
      </c>
    </row>
    <row r="7" spans="1:9" x14ac:dyDescent="0.2">
      <c r="B7" s="170" t="s">
        <v>879</v>
      </c>
      <c r="C7" s="95">
        <v>1847107</v>
      </c>
      <c r="D7" s="95"/>
    </row>
    <row r="8" spans="1:9" x14ac:dyDescent="0.2">
      <c r="B8" s="170" t="s">
        <v>880</v>
      </c>
      <c r="C8" s="337">
        <f>SUM(C6:C7)</f>
        <v>3342307</v>
      </c>
      <c r="D8" s="95"/>
    </row>
    <row r="9" spans="1:9" x14ac:dyDescent="0.2">
      <c r="C9" s="95"/>
      <c r="D9" s="95"/>
    </row>
  </sheetData>
  <mergeCells count="1">
    <mergeCell ref="H1:I1"/>
  </mergeCells>
  <hyperlinks>
    <hyperlink ref="H1:I1" location="Index!A1" display="Regresar al Índice" xr:uid="{DA6D780C-B5B7-4FAE-9086-F2B09C8F0FBE}"/>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B95E0-333F-4C0A-BAAE-A195CFAD054E}">
  <sheetPr codeName="Hoja7"/>
  <dimension ref="A1:I10"/>
  <sheetViews>
    <sheetView workbookViewId="0">
      <selection activeCell="A9" sqref="A9"/>
    </sheetView>
  </sheetViews>
  <sheetFormatPr baseColWidth="10" defaultRowHeight="12.75" x14ac:dyDescent="0.2"/>
  <cols>
    <col min="1" max="1" width="11.42578125" style="170"/>
    <col min="2" max="2" width="80.42578125" style="170" bestFit="1" customWidth="1"/>
    <col min="3" max="3" width="54.140625" style="170" bestFit="1" customWidth="1"/>
    <col min="4" max="4" width="24.42578125" style="170" bestFit="1" customWidth="1"/>
    <col min="5" max="16384" width="11.42578125" style="170"/>
  </cols>
  <sheetData>
    <row r="1" spans="1:9" ht="15" x14ac:dyDescent="0.25">
      <c r="A1" s="3" t="s">
        <v>1283</v>
      </c>
      <c r="H1" s="568" t="s">
        <v>39</v>
      </c>
      <c r="I1" s="568"/>
    </row>
    <row r="4" spans="1:9" x14ac:dyDescent="0.2">
      <c r="B4" s="522" t="s">
        <v>764</v>
      </c>
      <c r="C4" s="522" t="s">
        <v>791</v>
      </c>
      <c r="D4" s="522" t="s">
        <v>792</v>
      </c>
      <c r="E4" s="523" t="s">
        <v>793</v>
      </c>
    </row>
    <row r="5" spans="1:9" x14ac:dyDescent="0.2">
      <c r="B5" s="99" t="s">
        <v>794</v>
      </c>
      <c r="C5" s="170" t="s">
        <v>795</v>
      </c>
      <c r="D5" s="385">
        <v>128</v>
      </c>
      <c r="E5" s="89">
        <f t="shared" ref="E5:E10" si="0">D5/$D$10</f>
        <v>0.31761786600496278</v>
      </c>
    </row>
    <row r="6" spans="1:9" x14ac:dyDescent="0.2">
      <c r="B6" s="99"/>
      <c r="C6" s="170" t="s">
        <v>348</v>
      </c>
      <c r="D6" s="385">
        <v>205</v>
      </c>
      <c r="E6" s="89">
        <f t="shared" si="0"/>
        <v>0.50868486352357323</v>
      </c>
    </row>
    <row r="7" spans="1:9" x14ac:dyDescent="0.2">
      <c r="B7" s="99"/>
      <c r="C7" s="170" t="s">
        <v>796</v>
      </c>
      <c r="D7" s="385">
        <v>1</v>
      </c>
      <c r="E7" s="89">
        <f t="shared" si="0"/>
        <v>2.4813895781637717E-3</v>
      </c>
    </row>
    <row r="8" spans="1:9" x14ac:dyDescent="0.2">
      <c r="B8" s="99"/>
      <c r="C8" s="170" t="s">
        <v>797</v>
      </c>
      <c r="D8" s="385">
        <v>61</v>
      </c>
      <c r="E8" s="89">
        <f t="shared" si="0"/>
        <v>0.15136476426799009</v>
      </c>
    </row>
    <row r="9" spans="1:9" x14ac:dyDescent="0.2">
      <c r="B9" s="524"/>
      <c r="C9" s="170" t="s">
        <v>798</v>
      </c>
      <c r="D9" s="385">
        <v>8</v>
      </c>
      <c r="E9" s="89">
        <f t="shared" si="0"/>
        <v>1.9851116625310174E-2</v>
      </c>
    </row>
    <row r="10" spans="1:9" x14ac:dyDescent="0.2">
      <c r="B10" s="525" t="s">
        <v>799</v>
      </c>
      <c r="C10" s="525"/>
      <c r="D10" s="526">
        <v>403</v>
      </c>
      <c r="E10" s="89">
        <f t="shared" si="0"/>
        <v>1</v>
      </c>
    </row>
  </sheetData>
  <mergeCells count="1">
    <mergeCell ref="H1:I1"/>
  </mergeCells>
  <hyperlinks>
    <hyperlink ref="H1:I1" location="Index!A1" display="Regresar al Índice" xr:uid="{04C4EB9B-4430-4366-8E49-7BB89E56558E}"/>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75BC0-5F12-4E98-A10F-CE5D00D8D65C}">
  <sheetPr codeName="Hoja53"/>
  <dimension ref="A1:I8"/>
  <sheetViews>
    <sheetView workbookViewId="0">
      <selection activeCell="A9" sqref="A9"/>
    </sheetView>
  </sheetViews>
  <sheetFormatPr baseColWidth="10" defaultRowHeight="12.75" x14ac:dyDescent="0.2"/>
  <cols>
    <col min="1" max="1" width="11.42578125" style="170"/>
    <col min="2" max="2" width="64.85546875" style="170" bestFit="1" customWidth="1"/>
    <col min="3" max="3" width="39.85546875" style="170" bestFit="1" customWidth="1"/>
    <col min="4" max="4" width="29" style="170" bestFit="1" customWidth="1"/>
    <col min="5" max="16384" width="11.42578125" style="170"/>
  </cols>
  <sheetData>
    <row r="1" spans="1:9" ht="15" x14ac:dyDescent="0.25">
      <c r="A1" t="s">
        <v>1299</v>
      </c>
      <c r="H1" s="568" t="s">
        <v>39</v>
      </c>
      <c r="I1" s="568"/>
    </row>
    <row r="5" spans="1:9" x14ac:dyDescent="0.2">
      <c r="B5" s="170" t="s">
        <v>881</v>
      </c>
      <c r="C5" s="170" t="s">
        <v>877</v>
      </c>
    </row>
    <row r="6" spans="1:9" x14ac:dyDescent="0.2">
      <c r="B6" s="170" t="s">
        <v>814</v>
      </c>
      <c r="C6" s="95">
        <v>1440627</v>
      </c>
    </row>
    <row r="7" spans="1:9" x14ac:dyDescent="0.2">
      <c r="B7" s="170" t="s">
        <v>815</v>
      </c>
      <c r="C7" s="95">
        <v>54573</v>
      </c>
    </row>
    <row r="8" spans="1:9" x14ac:dyDescent="0.2">
      <c r="C8" s="95">
        <f>SUM(C6:C7)</f>
        <v>1495200</v>
      </c>
    </row>
  </sheetData>
  <mergeCells count="1">
    <mergeCell ref="H1:I1"/>
  </mergeCells>
  <hyperlinks>
    <hyperlink ref="H1:I1" location="Index!A1" display="Regresar al Índice" xr:uid="{8C6275A3-ADEB-46EE-A6A0-0B6567751081}"/>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68AD5-05BC-4BB2-967B-8BAAF70B770C}">
  <sheetPr codeName="Hoja54"/>
  <dimension ref="A1:P49"/>
  <sheetViews>
    <sheetView topLeftCell="L1" zoomScaleNormal="100" workbookViewId="0">
      <selection activeCell="A9" sqref="A9"/>
    </sheetView>
  </sheetViews>
  <sheetFormatPr baseColWidth="10" defaultRowHeight="12.75" x14ac:dyDescent="0.2"/>
  <cols>
    <col min="1" max="1" width="11.42578125" style="170"/>
    <col min="2" max="2" width="27.140625" style="170" bestFit="1" customWidth="1"/>
    <col min="3" max="3" width="48.7109375" style="170" bestFit="1" customWidth="1"/>
    <col min="4" max="4" width="29.28515625" style="170" bestFit="1" customWidth="1"/>
    <col min="5" max="5" width="29.140625" style="170" bestFit="1" customWidth="1"/>
    <col min="6" max="6" width="29.28515625" style="170" bestFit="1" customWidth="1"/>
    <col min="7" max="8" width="11.5703125" style="170" bestFit="1" customWidth="1"/>
    <col min="9" max="9" width="11.42578125" style="170"/>
    <col min="10" max="11" width="12.5703125" style="170" bestFit="1" customWidth="1"/>
    <col min="12" max="13" width="11.42578125" style="170"/>
    <col min="14" max="14" width="27.140625" style="170" bestFit="1" customWidth="1"/>
    <col min="15" max="16" width="11.5703125" style="170" bestFit="1" customWidth="1"/>
    <col min="17" max="16384" width="11.42578125" style="170"/>
  </cols>
  <sheetData>
    <row r="1" spans="1:16" ht="15" x14ac:dyDescent="0.25">
      <c r="A1" t="s">
        <v>1301</v>
      </c>
      <c r="H1" s="568" t="s">
        <v>39</v>
      </c>
      <c r="I1" s="568"/>
    </row>
    <row r="7" spans="1:16" x14ac:dyDescent="0.2">
      <c r="B7" s="170" t="s">
        <v>34</v>
      </c>
      <c r="C7" s="170" t="s">
        <v>882</v>
      </c>
    </row>
    <row r="8" spans="1:16" x14ac:dyDescent="0.2">
      <c r="C8" s="170" t="s">
        <v>819</v>
      </c>
      <c r="D8" s="170" t="s">
        <v>883</v>
      </c>
      <c r="E8" s="170" t="s">
        <v>818</v>
      </c>
      <c r="F8" s="170" t="s">
        <v>883</v>
      </c>
      <c r="J8" s="170" t="s">
        <v>819</v>
      </c>
      <c r="K8" s="170" t="s">
        <v>818</v>
      </c>
    </row>
    <row r="9" spans="1:16" x14ac:dyDescent="0.2">
      <c r="B9" s="170" t="s">
        <v>2</v>
      </c>
      <c r="C9" s="170" t="s">
        <v>878</v>
      </c>
      <c r="D9" s="170" t="s">
        <v>879</v>
      </c>
      <c r="E9" s="170" t="s">
        <v>878</v>
      </c>
      <c r="F9" s="170" t="s">
        <v>879</v>
      </c>
      <c r="J9" s="170" t="s">
        <v>622</v>
      </c>
      <c r="K9" s="170" t="s">
        <v>622</v>
      </c>
      <c r="N9" s="170" t="s">
        <v>2</v>
      </c>
      <c r="O9" s="170" t="s">
        <v>294</v>
      </c>
      <c r="P9" s="170" t="s">
        <v>293</v>
      </c>
    </row>
    <row r="10" spans="1:16" x14ac:dyDescent="0.2">
      <c r="B10" s="170" t="s">
        <v>3</v>
      </c>
      <c r="C10" s="95">
        <v>355491</v>
      </c>
      <c r="D10" s="95">
        <v>134291</v>
      </c>
      <c r="E10" s="95">
        <v>235754</v>
      </c>
      <c r="F10" s="95">
        <v>299110</v>
      </c>
      <c r="G10" s="95">
        <f>(C10+D10)</f>
        <v>489782</v>
      </c>
      <c r="H10" s="95">
        <f>E10+F10</f>
        <v>534864</v>
      </c>
      <c r="J10" s="89">
        <f>C10/G10</f>
        <v>0.72581475023581921</v>
      </c>
      <c r="K10" s="89">
        <f>E10/H10</f>
        <v>0.44077372939663167</v>
      </c>
      <c r="N10" s="170" t="s">
        <v>7</v>
      </c>
      <c r="O10" s="89">
        <v>0.30258983933570066</v>
      </c>
      <c r="P10" s="89">
        <v>0.81601352180104403</v>
      </c>
    </row>
    <row r="11" spans="1:16" x14ac:dyDescent="0.2">
      <c r="B11" s="170" t="s">
        <v>4</v>
      </c>
      <c r="C11" s="95">
        <v>1044340</v>
      </c>
      <c r="D11" s="95">
        <v>398169</v>
      </c>
      <c r="E11" s="95">
        <v>660674</v>
      </c>
      <c r="F11" s="95">
        <v>766698</v>
      </c>
      <c r="G11" s="95">
        <f t="shared" ref="G11:G41" si="0">(C11+D11)</f>
        <v>1442509</v>
      </c>
      <c r="H11" s="95">
        <f t="shared" ref="H11:H41" si="1">E11+F11</f>
        <v>1427372</v>
      </c>
      <c r="J11" s="89">
        <f t="shared" ref="J11:J41" si="2">C11/G11</f>
        <v>0.72397468577319102</v>
      </c>
      <c r="K11" s="89">
        <f t="shared" ref="K11:K41" si="3">E11/H11</f>
        <v>0.4628604176066225</v>
      </c>
      <c r="N11" s="170" t="s">
        <v>28</v>
      </c>
      <c r="O11" s="89">
        <v>0.35666618100032216</v>
      </c>
      <c r="P11" s="89">
        <v>0.71967712073129486</v>
      </c>
    </row>
    <row r="12" spans="1:16" x14ac:dyDescent="0.2">
      <c r="B12" s="170" t="s">
        <v>5</v>
      </c>
      <c r="C12" s="95">
        <v>260300</v>
      </c>
      <c r="D12" s="95">
        <v>82610</v>
      </c>
      <c r="E12" s="95">
        <v>164257</v>
      </c>
      <c r="F12" s="95">
        <v>170277</v>
      </c>
      <c r="G12" s="95">
        <f t="shared" si="0"/>
        <v>342910</v>
      </c>
      <c r="H12" s="95">
        <f t="shared" si="1"/>
        <v>334534</v>
      </c>
      <c r="J12" s="89">
        <f t="shared" si="2"/>
        <v>0.75909130675687497</v>
      </c>
      <c r="K12" s="89">
        <f t="shared" si="3"/>
        <v>0.49100240932162353</v>
      </c>
      <c r="N12" s="170" t="s">
        <v>31</v>
      </c>
      <c r="O12" s="89">
        <v>0.36928634361233481</v>
      </c>
      <c r="P12" s="89">
        <v>0.72450206375017279</v>
      </c>
    </row>
    <row r="13" spans="1:16" x14ac:dyDescent="0.2">
      <c r="B13" s="170" t="s">
        <v>6</v>
      </c>
      <c r="C13" s="95">
        <v>277743</v>
      </c>
      <c r="D13" s="95">
        <v>74256</v>
      </c>
      <c r="E13" s="95">
        <v>158968</v>
      </c>
      <c r="F13" s="95">
        <v>221089</v>
      </c>
      <c r="G13" s="95">
        <f t="shared" si="0"/>
        <v>351999</v>
      </c>
      <c r="H13" s="95">
        <f t="shared" si="1"/>
        <v>380057</v>
      </c>
      <c r="J13" s="89">
        <f t="shared" si="2"/>
        <v>0.78904485524106605</v>
      </c>
      <c r="K13" s="89">
        <f t="shared" si="3"/>
        <v>0.41827410099011464</v>
      </c>
      <c r="N13" s="170" t="s">
        <v>17</v>
      </c>
      <c r="O13" s="89">
        <v>0.38288778893141662</v>
      </c>
      <c r="P13" s="89">
        <v>0.77769951127226866</v>
      </c>
    </row>
    <row r="14" spans="1:16" x14ac:dyDescent="0.2">
      <c r="B14" s="170" t="s">
        <v>647</v>
      </c>
      <c r="C14" s="95">
        <v>887206</v>
      </c>
      <c r="D14" s="95">
        <v>278224</v>
      </c>
      <c r="E14" s="95">
        <v>523174</v>
      </c>
      <c r="F14" s="95">
        <v>677527</v>
      </c>
      <c r="G14" s="95">
        <f t="shared" si="0"/>
        <v>1165430</v>
      </c>
      <c r="H14" s="95">
        <f t="shared" si="1"/>
        <v>1200701</v>
      </c>
      <c r="J14" s="89">
        <f t="shared" si="2"/>
        <v>0.76126923109925093</v>
      </c>
      <c r="K14" s="89">
        <f t="shared" si="3"/>
        <v>0.43572379801465977</v>
      </c>
      <c r="N14" s="170" t="s">
        <v>16</v>
      </c>
      <c r="O14" s="89">
        <v>0.4003772249434967</v>
      </c>
      <c r="P14" s="89">
        <v>0.71927858228263231</v>
      </c>
    </row>
    <row r="15" spans="1:16" x14ac:dyDescent="0.2">
      <c r="B15" s="170" t="s">
        <v>11</v>
      </c>
      <c r="C15" s="95">
        <v>220843</v>
      </c>
      <c r="D15" s="95">
        <v>69132</v>
      </c>
      <c r="E15" s="95">
        <v>150731</v>
      </c>
      <c r="F15" s="95">
        <v>166956</v>
      </c>
      <c r="G15" s="95">
        <f t="shared" si="0"/>
        <v>289975</v>
      </c>
      <c r="H15" s="95">
        <f t="shared" si="1"/>
        <v>317687</v>
      </c>
      <c r="J15" s="89">
        <f t="shared" si="2"/>
        <v>0.76159324079662039</v>
      </c>
      <c r="K15" s="89">
        <f t="shared" si="3"/>
        <v>0.47446385908142291</v>
      </c>
      <c r="N15" s="170" t="s">
        <v>26</v>
      </c>
      <c r="O15" s="89">
        <v>0.40079563447502536</v>
      </c>
      <c r="P15" s="89">
        <v>0.70875768482322754</v>
      </c>
    </row>
    <row r="16" spans="1:16" x14ac:dyDescent="0.2">
      <c r="B16" s="170" t="s">
        <v>7</v>
      </c>
      <c r="C16" s="95">
        <v>1483595</v>
      </c>
      <c r="D16" s="95">
        <v>334506</v>
      </c>
      <c r="E16" s="95">
        <v>624694</v>
      </c>
      <c r="F16" s="95">
        <v>1439797</v>
      </c>
      <c r="G16" s="95">
        <f t="shared" si="0"/>
        <v>1818101</v>
      </c>
      <c r="H16" s="95">
        <f t="shared" si="1"/>
        <v>2064491</v>
      </c>
      <c r="J16" s="89">
        <f t="shared" si="2"/>
        <v>0.81601352180104403</v>
      </c>
      <c r="K16" s="89">
        <f t="shared" si="3"/>
        <v>0.30258983933570066</v>
      </c>
      <c r="N16" s="170" t="s">
        <v>52</v>
      </c>
      <c r="O16" s="89">
        <v>0.407334128949432</v>
      </c>
      <c r="P16" s="89">
        <v>0.70807914456810783</v>
      </c>
    </row>
    <row r="17" spans="2:16" x14ac:dyDescent="0.2">
      <c r="B17" s="170" t="s">
        <v>8</v>
      </c>
      <c r="C17" s="95">
        <v>1078470</v>
      </c>
      <c r="D17" s="95">
        <v>341972</v>
      </c>
      <c r="E17" s="95">
        <v>685527</v>
      </c>
      <c r="F17" s="95">
        <v>836800</v>
      </c>
      <c r="G17" s="95">
        <f t="shared" si="0"/>
        <v>1420442</v>
      </c>
      <c r="H17" s="95">
        <f t="shared" si="1"/>
        <v>1522327</v>
      </c>
      <c r="J17" s="89">
        <f t="shared" si="2"/>
        <v>0.7592495856923408</v>
      </c>
      <c r="K17" s="89">
        <f t="shared" si="3"/>
        <v>0.45031520823055754</v>
      </c>
      <c r="N17" s="170" t="s">
        <v>25</v>
      </c>
      <c r="O17" s="89">
        <v>0.40752182661350483</v>
      </c>
      <c r="P17" s="89">
        <v>0.75640977607932758</v>
      </c>
    </row>
    <row r="18" spans="2:16" x14ac:dyDescent="0.2">
      <c r="B18" s="170" t="s">
        <v>884</v>
      </c>
      <c r="C18" s="95">
        <v>2206935</v>
      </c>
      <c r="D18" s="95">
        <v>1153604</v>
      </c>
      <c r="E18" s="95">
        <v>1728817</v>
      </c>
      <c r="F18" s="95">
        <v>2152858</v>
      </c>
      <c r="G18" s="95">
        <f t="shared" si="0"/>
        <v>3360539</v>
      </c>
      <c r="H18" s="95">
        <f t="shared" si="1"/>
        <v>3881675</v>
      </c>
      <c r="J18" s="89">
        <f t="shared" si="2"/>
        <v>0.65672054393655299</v>
      </c>
      <c r="K18" s="89">
        <f t="shared" si="3"/>
        <v>0.44537912112683314</v>
      </c>
      <c r="N18" s="170" t="s">
        <v>33</v>
      </c>
      <c r="O18" s="89">
        <v>0.41170788192685404</v>
      </c>
      <c r="P18" s="89">
        <v>0.79780696534637396</v>
      </c>
    </row>
    <row r="19" spans="2:16" x14ac:dyDescent="0.2">
      <c r="B19" s="170" t="s">
        <v>12</v>
      </c>
      <c r="C19" s="95">
        <v>504296</v>
      </c>
      <c r="D19" s="95">
        <v>154802</v>
      </c>
      <c r="E19" s="95">
        <v>294180</v>
      </c>
      <c r="F19" s="95">
        <v>403925</v>
      </c>
      <c r="G19" s="95">
        <f t="shared" si="0"/>
        <v>659098</v>
      </c>
      <c r="H19" s="95">
        <f t="shared" si="1"/>
        <v>698105</v>
      </c>
      <c r="J19" s="89">
        <f t="shared" si="2"/>
        <v>0.76513052687157301</v>
      </c>
      <c r="K19" s="89">
        <f t="shared" si="3"/>
        <v>0.42139792724590142</v>
      </c>
      <c r="N19" s="170" t="s">
        <v>6</v>
      </c>
      <c r="O19" s="89">
        <v>0.41827410099011464</v>
      </c>
      <c r="P19" s="89">
        <v>0.78904485524106605</v>
      </c>
    </row>
    <row r="20" spans="2:16" x14ac:dyDescent="0.2">
      <c r="B20" s="170" t="s">
        <v>14</v>
      </c>
      <c r="C20" s="95">
        <v>1585275</v>
      </c>
      <c r="D20" s="95">
        <v>478196</v>
      </c>
      <c r="E20" s="95">
        <v>1071608</v>
      </c>
      <c r="F20" s="95">
        <v>1319318</v>
      </c>
      <c r="G20" s="95">
        <f t="shared" si="0"/>
        <v>2063471</v>
      </c>
      <c r="H20" s="95">
        <f t="shared" si="1"/>
        <v>2390926</v>
      </c>
      <c r="J20" s="89">
        <f t="shared" si="2"/>
        <v>0.76825649597207812</v>
      </c>
      <c r="K20" s="89">
        <f t="shared" si="3"/>
        <v>0.44819789487420353</v>
      </c>
      <c r="N20" s="170" t="s">
        <v>23</v>
      </c>
      <c r="O20" s="89">
        <v>0.41847420899758569</v>
      </c>
      <c r="P20" s="89">
        <v>0.73501280543378089</v>
      </c>
    </row>
    <row r="21" spans="2:16" x14ac:dyDescent="0.2">
      <c r="B21" s="170" t="s">
        <v>15</v>
      </c>
      <c r="C21" s="95">
        <v>984738</v>
      </c>
      <c r="D21" s="95">
        <v>296130</v>
      </c>
      <c r="E21" s="95">
        <v>579798</v>
      </c>
      <c r="F21" s="95">
        <v>799658</v>
      </c>
      <c r="G21" s="95">
        <f t="shared" si="0"/>
        <v>1280868</v>
      </c>
      <c r="H21" s="95">
        <f t="shared" si="1"/>
        <v>1379456</v>
      </c>
      <c r="J21" s="89">
        <f t="shared" si="2"/>
        <v>0.76880521646258626</v>
      </c>
      <c r="K21" s="89">
        <f t="shared" si="3"/>
        <v>0.4203091653521388</v>
      </c>
      <c r="N21" s="170" t="s">
        <v>15</v>
      </c>
      <c r="O21" s="89">
        <v>0.4203091653521388</v>
      </c>
      <c r="P21" s="89">
        <v>0.76880521646258626</v>
      </c>
    </row>
    <row r="22" spans="2:16" x14ac:dyDescent="0.2">
      <c r="B22" s="170" t="s">
        <v>16</v>
      </c>
      <c r="C22" s="95">
        <v>772024</v>
      </c>
      <c r="D22" s="95">
        <v>301307</v>
      </c>
      <c r="E22" s="95">
        <v>497785</v>
      </c>
      <c r="F22" s="95">
        <v>745505</v>
      </c>
      <c r="G22" s="95">
        <f t="shared" si="0"/>
        <v>1073331</v>
      </c>
      <c r="H22" s="95">
        <f t="shared" si="1"/>
        <v>1243290</v>
      </c>
      <c r="J22" s="89">
        <f t="shared" si="2"/>
        <v>0.71927858228263231</v>
      </c>
      <c r="K22" s="89">
        <f t="shared" si="3"/>
        <v>0.4003772249434967</v>
      </c>
      <c r="N22" s="170" t="s">
        <v>18</v>
      </c>
      <c r="O22" s="89">
        <v>0.42108031292014686</v>
      </c>
      <c r="P22" s="89">
        <v>0.68731245354963855</v>
      </c>
    </row>
    <row r="23" spans="2:16" x14ac:dyDescent="0.2">
      <c r="B23" s="170" t="s">
        <v>0</v>
      </c>
      <c r="C23" s="95">
        <v>2315666</v>
      </c>
      <c r="D23" s="95">
        <v>722997</v>
      </c>
      <c r="E23" s="95">
        <v>1495200</v>
      </c>
      <c r="F23" s="95">
        <v>1847107</v>
      </c>
      <c r="G23" s="95">
        <f t="shared" si="0"/>
        <v>3038663</v>
      </c>
      <c r="H23" s="95">
        <f t="shared" si="1"/>
        <v>3342307</v>
      </c>
      <c r="J23" s="89">
        <f t="shared" si="2"/>
        <v>0.76206739608834539</v>
      </c>
      <c r="K23" s="89">
        <f t="shared" si="3"/>
        <v>0.44735567379058838</v>
      </c>
      <c r="N23" s="170" t="s">
        <v>12</v>
      </c>
      <c r="O23" s="89">
        <v>0.42139792724590142</v>
      </c>
      <c r="P23" s="89">
        <v>0.76513052687157301</v>
      </c>
    </row>
    <row r="24" spans="2:16" x14ac:dyDescent="0.2">
      <c r="B24" s="170" t="s">
        <v>52</v>
      </c>
      <c r="C24" s="95">
        <v>4798270</v>
      </c>
      <c r="D24" s="95">
        <v>1978190</v>
      </c>
      <c r="E24" s="95">
        <v>3019618</v>
      </c>
      <c r="F24" s="95">
        <v>4393505</v>
      </c>
      <c r="G24" s="95">
        <f t="shared" si="0"/>
        <v>6776460</v>
      </c>
      <c r="H24" s="95">
        <f t="shared" si="1"/>
        <v>7413123</v>
      </c>
      <c r="J24" s="89">
        <f t="shared" si="2"/>
        <v>0.70807914456810783</v>
      </c>
      <c r="K24" s="89">
        <f t="shared" si="3"/>
        <v>0.407334128949432</v>
      </c>
      <c r="N24" s="170" t="s">
        <v>1</v>
      </c>
      <c r="O24" s="89">
        <v>0.42428997707230381</v>
      </c>
      <c r="P24" s="89">
        <v>0.74152290661067777</v>
      </c>
    </row>
    <row r="25" spans="2:16" x14ac:dyDescent="0.2">
      <c r="B25" s="170" t="s">
        <v>648</v>
      </c>
      <c r="C25" s="95">
        <v>1233237</v>
      </c>
      <c r="D25" s="95">
        <v>352513</v>
      </c>
      <c r="E25" s="95">
        <v>704154</v>
      </c>
      <c r="F25" s="95">
        <v>1134907</v>
      </c>
      <c r="G25" s="95">
        <f t="shared" si="0"/>
        <v>1585750</v>
      </c>
      <c r="H25" s="95">
        <f t="shared" si="1"/>
        <v>1839061</v>
      </c>
      <c r="J25" s="89">
        <f t="shared" si="2"/>
        <v>0.77769951127226866</v>
      </c>
      <c r="K25" s="89">
        <f t="shared" si="3"/>
        <v>0.38288778893141662</v>
      </c>
      <c r="N25" s="170" t="s">
        <v>10</v>
      </c>
      <c r="O25" s="89">
        <v>0.43572379801465977</v>
      </c>
      <c r="P25" s="89">
        <v>0.76126923109925093</v>
      </c>
    </row>
    <row r="26" spans="2:16" x14ac:dyDescent="0.2">
      <c r="B26" s="170" t="s">
        <v>18</v>
      </c>
      <c r="C26" s="95">
        <v>516960</v>
      </c>
      <c r="D26" s="95">
        <v>235187</v>
      </c>
      <c r="E26" s="95">
        <v>362679</v>
      </c>
      <c r="F26" s="95">
        <v>498627</v>
      </c>
      <c r="G26" s="95">
        <f t="shared" si="0"/>
        <v>752147</v>
      </c>
      <c r="H26" s="95">
        <f t="shared" si="1"/>
        <v>861306</v>
      </c>
      <c r="J26" s="89">
        <f t="shared" si="2"/>
        <v>0.68731245354963855</v>
      </c>
      <c r="K26" s="89">
        <f t="shared" si="3"/>
        <v>0.42108031292014686</v>
      </c>
      <c r="N26" s="170" t="s">
        <v>29</v>
      </c>
      <c r="O26" s="89">
        <v>0.43981267134511443</v>
      </c>
      <c r="P26" s="89">
        <v>0.74649646095211042</v>
      </c>
    </row>
    <row r="27" spans="2:16" x14ac:dyDescent="0.2">
      <c r="B27" s="170" t="s">
        <v>19</v>
      </c>
      <c r="C27" s="95">
        <v>399383</v>
      </c>
      <c r="D27" s="95">
        <v>75068</v>
      </c>
      <c r="E27" s="95">
        <v>284004</v>
      </c>
      <c r="F27" s="95">
        <v>212623</v>
      </c>
      <c r="G27" s="95">
        <f t="shared" si="0"/>
        <v>474451</v>
      </c>
      <c r="H27" s="95">
        <f t="shared" si="1"/>
        <v>496627</v>
      </c>
      <c r="J27" s="89">
        <f t="shared" si="2"/>
        <v>0.841779235368879</v>
      </c>
      <c r="K27" s="89">
        <f t="shared" si="3"/>
        <v>0.57186580673221554</v>
      </c>
      <c r="N27" s="170" t="s">
        <v>3</v>
      </c>
      <c r="O27" s="89">
        <v>0.44077372939663167</v>
      </c>
      <c r="P27" s="89">
        <v>0.72581475023581921</v>
      </c>
    </row>
    <row r="28" spans="2:16" x14ac:dyDescent="0.2">
      <c r="B28" s="170" t="s">
        <v>20</v>
      </c>
      <c r="C28" s="95">
        <v>1581154</v>
      </c>
      <c r="D28" s="95">
        <v>561373</v>
      </c>
      <c r="E28" s="95">
        <v>994671</v>
      </c>
      <c r="F28" s="95">
        <v>1213875</v>
      </c>
      <c r="G28" s="95">
        <f t="shared" si="0"/>
        <v>2142527</v>
      </c>
      <c r="H28" s="95">
        <f t="shared" si="1"/>
        <v>2208546</v>
      </c>
      <c r="J28" s="89">
        <f t="shared" si="2"/>
        <v>0.73798556564281337</v>
      </c>
      <c r="K28" s="89">
        <f t="shared" si="3"/>
        <v>0.45037368476816875</v>
      </c>
      <c r="N28" s="170" t="s">
        <v>884</v>
      </c>
      <c r="O28" s="89">
        <v>0.44537912112683314</v>
      </c>
      <c r="P28" s="89">
        <v>0.65672054393655299</v>
      </c>
    </row>
    <row r="29" spans="2:16" x14ac:dyDescent="0.2">
      <c r="B29" s="170" t="s">
        <v>21</v>
      </c>
      <c r="C29" s="95">
        <v>1098637</v>
      </c>
      <c r="D29" s="95">
        <v>291821</v>
      </c>
      <c r="E29" s="95">
        <v>781761</v>
      </c>
      <c r="F29" s="95">
        <v>891183</v>
      </c>
      <c r="G29" s="95">
        <f t="shared" si="0"/>
        <v>1390458</v>
      </c>
      <c r="H29" s="95">
        <f t="shared" si="1"/>
        <v>1672944</v>
      </c>
      <c r="J29" s="89">
        <f t="shared" si="2"/>
        <v>0.7901259872646279</v>
      </c>
      <c r="K29" s="89">
        <f t="shared" si="3"/>
        <v>0.46729657418299714</v>
      </c>
      <c r="N29" s="170" t="s">
        <v>0</v>
      </c>
      <c r="O29" s="89">
        <v>0.44735567379058838</v>
      </c>
      <c r="P29" s="89">
        <v>0.76206739608834539</v>
      </c>
    </row>
    <row r="30" spans="2:16" x14ac:dyDescent="0.2">
      <c r="B30" s="170" t="s">
        <v>22</v>
      </c>
      <c r="C30" s="95">
        <v>1746681</v>
      </c>
      <c r="D30" s="95">
        <v>568222</v>
      </c>
      <c r="E30" s="95">
        <v>1153013</v>
      </c>
      <c r="F30" s="95">
        <v>1424013</v>
      </c>
      <c r="G30" s="95">
        <f t="shared" si="0"/>
        <v>2314903</v>
      </c>
      <c r="H30" s="95">
        <f t="shared" si="1"/>
        <v>2577026</v>
      </c>
      <c r="J30" s="89">
        <f t="shared" si="2"/>
        <v>0.75453744714141369</v>
      </c>
      <c r="K30" s="89">
        <f t="shared" si="3"/>
        <v>0.44742001050823699</v>
      </c>
      <c r="N30" s="170" t="s">
        <v>22</v>
      </c>
      <c r="O30" s="89">
        <v>0.44742001050823699</v>
      </c>
      <c r="P30" s="89">
        <v>0.75453744714141369</v>
      </c>
    </row>
    <row r="31" spans="2:16" x14ac:dyDescent="0.2">
      <c r="B31" s="170" t="s">
        <v>23</v>
      </c>
      <c r="C31" s="95">
        <v>577429</v>
      </c>
      <c r="D31" s="95">
        <v>208175</v>
      </c>
      <c r="E31" s="95">
        <v>372142</v>
      </c>
      <c r="F31" s="95">
        <v>517141</v>
      </c>
      <c r="G31" s="95">
        <f t="shared" si="0"/>
        <v>785604</v>
      </c>
      <c r="H31" s="95">
        <f t="shared" si="1"/>
        <v>889283</v>
      </c>
      <c r="J31" s="89">
        <f t="shared" si="2"/>
        <v>0.73501280543378089</v>
      </c>
      <c r="K31" s="89">
        <f t="shared" si="3"/>
        <v>0.41847420899758569</v>
      </c>
      <c r="N31" s="170" t="s">
        <v>14</v>
      </c>
      <c r="O31" s="89">
        <v>0.44819789487420353</v>
      </c>
      <c r="P31" s="89">
        <v>0.76825649597207812</v>
      </c>
    </row>
    <row r="32" spans="2:16" x14ac:dyDescent="0.2">
      <c r="B32" s="170" t="s">
        <v>24</v>
      </c>
      <c r="C32" s="95">
        <v>527686</v>
      </c>
      <c r="D32" s="95">
        <v>150959</v>
      </c>
      <c r="E32" s="95">
        <v>317321</v>
      </c>
      <c r="F32" s="95">
        <v>378904</v>
      </c>
      <c r="G32" s="95">
        <f t="shared" si="0"/>
        <v>678645</v>
      </c>
      <c r="H32" s="95">
        <f t="shared" si="1"/>
        <v>696225</v>
      </c>
      <c r="J32" s="89">
        <f t="shared" si="2"/>
        <v>0.77755822263480912</v>
      </c>
      <c r="K32" s="89">
        <f t="shared" si="3"/>
        <v>0.45577363639627994</v>
      </c>
      <c r="N32" s="170" t="s">
        <v>8</v>
      </c>
      <c r="O32" s="89">
        <v>0.45031520823055754</v>
      </c>
      <c r="P32" s="89">
        <v>0.7592495856923408</v>
      </c>
    </row>
    <row r="33" spans="2:16" x14ac:dyDescent="0.2">
      <c r="B33" s="170" t="s">
        <v>25</v>
      </c>
      <c r="C33" s="95">
        <v>787384</v>
      </c>
      <c r="D33" s="95">
        <v>253565</v>
      </c>
      <c r="E33" s="95">
        <v>472513</v>
      </c>
      <c r="F33" s="95">
        <v>686966</v>
      </c>
      <c r="G33" s="95">
        <f t="shared" si="0"/>
        <v>1040949</v>
      </c>
      <c r="H33" s="95">
        <f t="shared" si="1"/>
        <v>1159479</v>
      </c>
      <c r="J33" s="89">
        <f t="shared" si="2"/>
        <v>0.75640977607932758</v>
      </c>
      <c r="K33" s="89">
        <f t="shared" si="3"/>
        <v>0.40752182661350483</v>
      </c>
      <c r="N33" s="170" t="s">
        <v>20</v>
      </c>
      <c r="O33" s="89">
        <v>0.45037368476816875</v>
      </c>
      <c r="P33" s="89">
        <v>0.73798556564281337</v>
      </c>
    </row>
    <row r="34" spans="2:16" x14ac:dyDescent="0.2">
      <c r="B34" s="170" t="s">
        <v>26</v>
      </c>
      <c r="C34" s="95">
        <v>823137</v>
      </c>
      <c r="D34" s="95">
        <v>338243</v>
      </c>
      <c r="E34" s="95">
        <v>497900</v>
      </c>
      <c r="F34" s="95">
        <v>744379</v>
      </c>
      <c r="G34" s="95">
        <f t="shared" si="0"/>
        <v>1161380</v>
      </c>
      <c r="H34" s="95">
        <f t="shared" si="1"/>
        <v>1242279</v>
      </c>
      <c r="J34" s="89">
        <f t="shared" si="2"/>
        <v>0.70875768482322754</v>
      </c>
      <c r="K34" s="89">
        <f t="shared" si="3"/>
        <v>0.40079563447502536</v>
      </c>
      <c r="N34" s="170" t="s">
        <v>30</v>
      </c>
      <c r="O34" s="89">
        <v>0.45164050733182054</v>
      </c>
      <c r="P34" s="89">
        <v>0.7668655810660463</v>
      </c>
    </row>
    <row r="35" spans="2:16" x14ac:dyDescent="0.2">
      <c r="B35" s="170" t="s">
        <v>27</v>
      </c>
      <c r="C35" s="95">
        <v>888407</v>
      </c>
      <c r="D35" s="95">
        <v>298336</v>
      </c>
      <c r="E35" s="95">
        <v>590310</v>
      </c>
      <c r="F35" s="95">
        <v>643232</v>
      </c>
      <c r="G35" s="95">
        <f t="shared" si="0"/>
        <v>1186743</v>
      </c>
      <c r="H35" s="95">
        <f t="shared" si="1"/>
        <v>1233542</v>
      </c>
      <c r="J35" s="89">
        <f t="shared" si="2"/>
        <v>0.74860942933727015</v>
      </c>
      <c r="K35" s="89">
        <f t="shared" si="3"/>
        <v>0.47854876445228456</v>
      </c>
      <c r="N35" s="170" t="s">
        <v>24</v>
      </c>
      <c r="O35" s="89">
        <v>0.45577363639627994</v>
      </c>
      <c r="P35" s="89">
        <v>0.77755822263480912</v>
      </c>
    </row>
    <row r="36" spans="2:16" x14ac:dyDescent="0.2">
      <c r="B36" s="170" t="s">
        <v>28</v>
      </c>
      <c r="C36" s="95">
        <v>632037</v>
      </c>
      <c r="D36" s="95">
        <v>246186</v>
      </c>
      <c r="E36" s="95">
        <v>347609</v>
      </c>
      <c r="F36" s="95">
        <v>626997</v>
      </c>
      <c r="G36" s="95">
        <f t="shared" si="0"/>
        <v>878223</v>
      </c>
      <c r="H36" s="95">
        <f t="shared" si="1"/>
        <v>974606</v>
      </c>
      <c r="J36" s="89">
        <f t="shared" si="2"/>
        <v>0.71967712073129486</v>
      </c>
      <c r="K36" s="89">
        <f t="shared" si="3"/>
        <v>0.35666618100032216</v>
      </c>
      <c r="N36" s="170" t="s">
        <v>4</v>
      </c>
      <c r="O36" s="89">
        <v>0.4628604176066225</v>
      </c>
      <c r="P36" s="89">
        <v>0.72397468577319102</v>
      </c>
    </row>
    <row r="37" spans="2:16" x14ac:dyDescent="0.2">
      <c r="B37" s="170" t="s">
        <v>29</v>
      </c>
      <c r="C37" s="95">
        <v>1009096</v>
      </c>
      <c r="D37" s="95">
        <v>342680</v>
      </c>
      <c r="E37" s="95">
        <v>676358</v>
      </c>
      <c r="F37" s="95">
        <v>861474</v>
      </c>
      <c r="G37" s="95">
        <f t="shared" si="0"/>
        <v>1351776</v>
      </c>
      <c r="H37" s="95">
        <f t="shared" si="1"/>
        <v>1537832</v>
      </c>
      <c r="J37" s="89">
        <f t="shared" si="2"/>
        <v>0.74649646095211042</v>
      </c>
      <c r="K37" s="89">
        <f t="shared" si="3"/>
        <v>0.43981267134511443</v>
      </c>
      <c r="N37" s="170" t="s">
        <v>21</v>
      </c>
      <c r="O37" s="89">
        <v>0.46729657418299714</v>
      </c>
      <c r="P37" s="89">
        <v>0.7901259872646279</v>
      </c>
    </row>
    <row r="38" spans="2:16" x14ac:dyDescent="0.2">
      <c r="B38" s="170" t="s">
        <v>30</v>
      </c>
      <c r="C38" s="95">
        <v>363936</v>
      </c>
      <c r="D38" s="95">
        <v>110640</v>
      </c>
      <c r="E38" s="95">
        <v>248587</v>
      </c>
      <c r="F38" s="95">
        <v>301822</v>
      </c>
      <c r="G38" s="95">
        <f t="shared" si="0"/>
        <v>474576</v>
      </c>
      <c r="H38" s="95">
        <f t="shared" si="1"/>
        <v>550409</v>
      </c>
      <c r="J38" s="89">
        <f t="shared" si="2"/>
        <v>0.7668655810660463</v>
      </c>
      <c r="K38" s="89">
        <f t="shared" si="3"/>
        <v>0.45164050733182054</v>
      </c>
      <c r="N38" s="170" t="s">
        <v>11</v>
      </c>
      <c r="O38" s="89">
        <v>0.47446385908142291</v>
      </c>
      <c r="P38" s="89">
        <v>0.76159324079662039</v>
      </c>
    </row>
    <row r="39" spans="2:16" x14ac:dyDescent="0.2">
      <c r="B39" s="170" t="s">
        <v>885</v>
      </c>
      <c r="C39" s="95">
        <v>2123041</v>
      </c>
      <c r="D39" s="95">
        <v>807304</v>
      </c>
      <c r="E39" s="95">
        <v>1278377</v>
      </c>
      <c r="F39" s="95">
        <v>2183373</v>
      </c>
      <c r="G39" s="95">
        <f t="shared" si="0"/>
        <v>2930345</v>
      </c>
      <c r="H39" s="95">
        <f t="shared" si="1"/>
        <v>3461750</v>
      </c>
      <c r="J39" s="89">
        <f t="shared" si="2"/>
        <v>0.72450206375017279</v>
      </c>
      <c r="K39" s="89">
        <f t="shared" si="3"/>
        <v>0.36928634361233481</v>
      </c>
      <c r="N39" s="170" t="s">
        <v>27</v>
      </c>
      <c r="O39" s="89">
        <v>0.47854876445228456</v>
      </c>
      <c r="P39" s="89">
        <v>0.74860942933727015</v>
      </c>
    </row>
    <row r="40" spans="2:16" x14ac:dyDescent="0.2">
      <c r="B40" s="170" t="s">
        <v>32</v>
      </c>
      <c r="C40" s="95">
        <v>698013</v>
      </c>
      <c r="D40" s="95">
        <v>178825</v>
      </c>
      <c r="E40" s="95">
        <v>423195</v>
      </c>
      <c r="F40" s="95">
        <v>452439</v>
      </c>
      <c r="G40" s="95">
        <f t="shared" si="0"/>
        <v>876838</v>
      </c>
      <c r="H40" s="95">
        <f t="shared" si="1"/>
        <v>875634</v>
      </c>
      <c r="J40" s="89">
        <f t="shared" si="2"/>
        <v>0.79605696833394535</v>
      </c>
      <c r="K40" s="89">
        <f t="shared" si="3"/>
        <v>0.48330124229986499</v>
      </c>
      <c r="N40" s="170" t="s">
        <v>32</v>
      </c>
      <c r="O40" s="89">
        <v>0.48330124229986499</v>
      </c>
      <c r="P40" s="89">
        <v>0.79605696833394535</v>
      </c>
    </row>
    <row r="41" spans="2:16" x14ac:dyDescent="0.2">
      <c r="B41" s="170" t="s">
        <v>33</v>
      </c>
      <c r="C41" s="95">
        <v>442443</v>
      </c>
      <c r="D41" s="95">
        <v>112131</v>
      </c>
      <c r="E41" s="95">
        <v>261684</v>
      </c>
      <c r="F41" s="95">
        <v>373922</v>
      </c>
      <c r="G41" s="95">
        <f t="shared" si="0"/>
        <v>554574</v>
      </c>
      <c r="H41" s="95">
        <f t="shared" si="1"/>
        <v>635606</v>
      </c>
      <c r="J41" s="89">
        <f t="shared" si="2"/>
        <v>0.79780696534637396</v>
      </c>
      <c r="K41" s="89">
        <f t="shared" si="3"/>
        <v>0.41170788192685404</v>
      </c>
      <c r="N41" s="170" t="s">
        <v>5</v>
      </c>
      <c r="O41" s="89">
        <v>0.49100240932162353</v>
      </c>
      <c r="P41" s="89">
        <v>0.75909130675687497</v>
      </c>
    </row>
    <row r="42" spans="2:16" x14ac:dyDescent="0.2">
      <c r="B42" s="170" t="s">
        <v>1</v>
      </c>
      <c r="J42" s="89">
        <f>C47/C49</f>
        <v>0.74152290661067777</v>
      </c>
      <c r="K42" s="89">
        <f>D47/D49</f>
        <v>0.42428997707230381</v>
      </c>
      <c r="N42" s="170" t="s">
        <v>19</v>
      </c>
      <c r="O42" s="89">
        <v>0.57186580673221554</v>
      </c>
      <c r="P42" s="89">
        <v>0.841779235368879</v>
      </c>
    </row>
    <row r="45" spans="2:16" x14ac:dyDescent="0.2">
      <c r="C45" s="170" t="s">
        <v>817</v>
      </c>
    </row>
    <row r="46" spans="2:16" x14ac:dyDescent="0.2">
      <c r="B46" s="170" t="s">
        <v>876</v>
      </c>
      <c r="C46" s="170" t="s">
        <v>819</v>
      </c>
      <c r="D46" s="170" t="s">
        <v>818</v>
      </c>
    </row>
    <row r="47" spans="2:16" x14ac:dyDescent="0.2">
      <c r="B47" s="170" t="s">
        <v>878</v>
      </c>
      <c r="C47" s="95">
        <v>34223853</v>
      </c>
      <c r="D47" s="95">
        <v>21657063</v>
      </c>
    </row>
    <row r="48" spans="2:16" x14ac:dyDescent="0.2">
      <c r="B48" s="170" t="s">
        <v>879</v>
      </c>
      <c r="C48" s="95">
        <v>11929614</v>
      </c>
      <c r="D48" s="95">
        <v>29386007</v>
      </c>
    </row>
    <row r="49" spans="3:4" x14ac:dyDescent="0.2">
      <c r="C49" s="337">
        <f>SUM(C47:C48)</f>
        <v>46153467</v>
      </c>
      <c r="D49" s="337">
        <f>SUM(D47:D48)</f>
        <v>51043070</v>
      </c>
    </row>
  </sheetData>
  <mergeCells count="1">
    <mergeCell ref="H1:I1"/>
  </mergeCells>
  <hyperlinks>
    <hyperlink ref="H1:I1" location="Index!A1" display="Regresar al Índice" xr:uid="{A94A4B98-76E0-48FE-BF68-EF5B80C80340}"/>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4A989-5D3B-4EAE-B9D7-68749395A6EA}">
  <sheetPr codeName="Hoja55"/>
  <dimension ref="A1:I11"/>
  <sheetViews>
    <sheetView workbookViewId="0">
      <selection activeCell="A9" sqref="A9"/>
    </sheetView>
  </sheetViews>
  <sheetFormatPr baseColWidth="10" defaultRowHeight="12.75" x14ac:dyDescent="0.2"/>
  <cols>
    <col min="1" max="1" width="11.42578125" style="170"/>
    <col min="2" max="2" width="64.85546875" style="170" bestFit="1" customWidth="1"/>
    <col min="3" max="4" width="9" style="170" bestFit="1" customWidth="1"/>
    <col min="5" max="16384" width="11.42578125" style="170"/>
  </cols>
  <sheetData>
    <row r="1" spans="1:9" ht="15" x14ac:dyDescent="0.25">
      <c r="A1" t="s">
        <v>1303</v>
      </c>
      <c r="H1" s="568" t="s">
        <v>39</v>
      </c>
      <c r="I1" s="568"/>
    </row>
    <row r="5" spans="1:9" x14ac:dyDescent="0.2">
      <c r="C5" s="170" t="s">
        <v>817</v>
      </c>
    </row>
    <row r="6" spans="1:9" x14ac:dyDescent="0.2">
      <c r="B6" s="170" t="s">
        <v>881</v>
      </c>
      <c r="C6" s="170" t="s">
        <v>819</v>
      </c>
      <c r="D6" s="170" t="s">
        <v>818</v>
      </c>
    </row>
    <row r="7" spans="1:9" x14ac:dyDescent="0.2">
      <c r="B7" s="170" t="s">
        <v>814</v>
      </c>
      <c r="C7" s="170">
        <v>2213903</v>
      </c>
      <c r="D7" s="170">
        <v>1440627</v>
      </c>
    </row>
    <row r="9" spans="1:9" x14ac:dyDescent="0.2">
      <c r="B9" s="170" t="s">
        <v>815</v>
      </c>
      <c r="C9" s="170">
        <v>101763</v>
      </c>
      <c r="D9" s="170">
        <v>54573</v>
      </c>
    </row>
    <row r="10" spans="1:9" x14ac:dyDescent="0.2">
      <c r="B10" s="170" t="s">
        <v>886</v>
      </c>
      <c r="C10" s="170">
        <v>141589</v>
      </c>
      <c r="D10" s="170">
        <v>142523</v>
      </c>
    </row>
    <row r="11" spans="1:9" x14ac:dyDescent="0.2">
      <c r="B11" s="170" t="s">
        <v>887</v>
      </c>
      <c r="C11" s="170">
        <v>581408</v>
      </c>
      <c r="D11" s="170">
        <v>1704584</v>
      </c>
    </row>
  </sheetData>
  <mergeCells count="1">
    <mergeCell ref="H1:I1"/>
  </mergeCells>
  <hyperlinks>
    <hyperlink ref="H1:I1" location="Index!A1" display="Regresar al Índice" xr:uid="{21E4DE3A-E502-4752-8A0E-0F39C4D8B775}"/>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12A3E-5C2A-46D3-A944-F41A7C6757CE}">
  <sheetPr codeName="Hoja56"/>
  <dimension ref="A1:I90"/>
  <sheetViews>
    <sheetView zoomScale="85" zoomScaleNormal="85" workbookViewId="0">
      <selection activeCell="A9" sqref="A9"/>
    </sheetView>
  </sheetViews>
  <sheetFormatPr baseColWidth="10" defaultRowHeight="12.75" x14ac:dyDescent="0.2"/>
  <cols>
    <col min="1" max="1" width="11.42578125" style="170"/>
    <col min="2" max="2" width="5.28515625" style="170" bestFit="1" customWidth="1"/>
    <col min="3" max="3" width="64.85546875" style="170" bestFit="1" customWidth="1"/>
    <col min="4" max="4" width="11.42578125" style="170"/>
    <col min="5" max="5" width="13.85546875" style="170" customWidth="1"/>
    <col min="6" max="16384" width="11.42578125" style="170"/>
  </cols>
  <sheetData>
    <row r="1" spans="1:9" ht="15" x14ac:dyDescent="0.25">
      <c r="A1" t="s">
        <v>1305</v>
      </c>
      <c r="H1" s="568" t="s">
        <v>39</v>
      </c>
      <c r="I1" s="568"/>
    </row>
    <row r="5" spans="1:9" x14ac:dyDescent="0.2">
      <c r="C5" s="170" t="s">
        <v>881</v>
      </c>
    </row>
    <row r="6" spans="1:9" x14ac:dyDescent="0.2">
      <c r="B6" s="170" t="s">
        <v>840</v>
      </c>
      <c r="C6" s="170" t="s">
        <v>814</v>
      </c>
    </row>
    <row r="7" spans="1:9" x14ac:dyDescent="0.2">
      <c r="B7" s="170" t="s">
        <v>888</v>
      </c>
      <c r="C7" s="95">
        <v>8408</v>
      </c>
      <c r="E7" s="170" t="s">
        <v>889</v>
      </c>
      <c r="F7" s="337">
        <f>SUM(C7:C11)</f>
        <v>81294</v>
      </c>
    </row>
    <row r="8" spans="1:9" x14ac:dyDescent="0.2">
      <c r="B8" s="170" t="s">
        <v>890</v>
      </c>
      <c r="C8" s="95">
        <v>7661</v>
      </c>
      <c r="E8" s="170" t="s">
        <v>891</v>
      </c>
      <c r="F8" s="337">
        <f>SUM(C12:C21)</f>
        <v>351205</v>
      </c>
    </row>
    <row r="9" spans="1:9" x14ac:dyDescent="0.2">
      <c r="B9" s="170" t="s">
        <v>892</v>
      </c>
      <c r="C9" s="95">
        <v>19564</v>
      </c>
      <c r="E9" s="170" t="s">
        <v>893</v>
      </c>
      <c r="F9" s="337">
        <f>SUM(C22:C51)</f>
        <v>911499</v>
      </c>
    </row>
    <row r="10" spans="1:9" x14ac:dyDescent="0.2">
      <c r="B10" s="170" t="s">
        <v>894</v>
      </c>
      <c r="C10" s="95">
        <v>21191</v>
      </c>
      <c r="E10" s="170" t="s">
        <v>895</v>
      </c>
      <c r="F10" s="337">
        <f>SUM(C52:C90)</f>
        <v>96629</v>
      </c>
    </row>
    <row r="11" spans="1:9" x14ac:dyDescent="0.2">
      <c r="B11" s="170" t="s">
        <v>896</v>
      </c>
      <c r="C11" s="95">
        <v>24470</v>
      </c>
    </row>
    <row r="12" spans="1:9" x14ac:dyDescent="0.2">
      <c r="B12" s="170" t="s">
        <v>897</v>
      </c>
      <c r="C12" s="95">
        <v>30907</v>
      </c>
    </row>
    <row r="13" spans="1:9" x14ac:dyDescent="0.2">
      <c r="B13" s="170" t="s">
        <v>898</v>
      </c>
      <c r="C13" s="95">
        <v>36227</v>
      </c>
    </row>
    <row r="14" spans="1:9" x14ac:dyDescent="0.2">
      <c r="B14" s="170" t="s">
        <v>899</v>
      </c>
      <c r="C14" s="95">
        <v>26322</v>
      </c>
    </row>
    <row r="15" spans="1:9" x14ac:dyDescent="0.2">
      <c r="B15" s="170" t="s">
        <v>900</v>
      </c>
      <c r="C15" s="95">
        <v>28777</v>
      </c>
    </row>
    <row r="16" spans="1:9" x14ac:dyDescent="0.2">
      <c r="B16" s="170" t="s">
        <v>901</v>
      </c>
      <c r="C16" s="95">
        <v>32326</v>
      </c>
    </row>
    <row r="17" spans="2:3" x14ac:dyDescent="0.2">
      <c r="B17" s="170" t="s">
        <v>902</v>
      </c>
      <c r="C17" s="95">
        <v>44959</v>
      </c>
    </row>
    <row r="18" spans="2:3" x14ac:dyDescent="0.2">
      <c r="B18" s="170" t="s">
        <v>903</v>
      </c>
      <c r="C18" s="95">
        <v>39397</v>
      </c>
    </row>
    <row r="19" spans="2:3" x14ac:dyDescent="0.2">
      <c r="B19" s="170" t="s">
        <v>904</v>
      </c>
      <c r="C19" s="95">
        <v>40717</v>
      </c>
    </row>
    <row r="20" spans="2:3" x14ac:dyDescent="0.2">
      <c r="B20" s="170" t="s">
        <v>905</v>
      </c>
      <c r="C20" s="95">
        <v>47050</v>
      </c>
    </row>
    <row r="21" spans="2:3" x14ac:dyDescent="0.2">
      <c r="B21" s="170" t="s">
        <v>906</v>
      </c>
      <c r="C21" s="95">
        <v>24523</v>
      </c>
    </row>
    <row r="22" spans="2:3" x14ac:dyDescent="0.2">
      <c r="B22" s="170" t="s">
        <v>907</v>
      </c>
      <c r="C22" s="95">
        <v>37631</v>
      </c>
    </row>
    <row r="23" spans="2:3" x14ac:dyDescent="0.2">
      <c r="B23" s="170" t="s">
        <v>908</v>
      </c>
      <c r="C23" s="95">
        <v>37206</v>
      </c>
    </row>
    <row r="24" spans="2:3" x14ac:dyDescent="0.2">
      <c r="B24" s="170" t="s">
        <v>909</v>
      </c>
      <c r="C24" s="95">
        <v>51904</v>
      </c>
    </row>
    <row r="25" spans="2:3" x14ac:dyDescent="0.2">
      <c r="B25" s="170" t="s">
        <v>910</v>
      </c>
      <c r="C25" s="95">
        <v>38439</v>
      </c>
    </row>
    <row r="26" spans="2:3" x14ac:dyDescent="0.2">
      <c r="B26" s="170" t="s">
        <v>911</v>
      </c>
      <c r="C26" s="95">
        <v>26407</v>
      </c>
    </row>
    <row r="27" spans="2:3" x14ac:dyDescent="0.2">
      <c r="B27" s="170" t="s">
        <v>912</v>
      </c>
      <c r="C27" s="95">
        <v>50440</v>
      </c>
    </row>
    <row r="28" spans="2:3" x14ac:dyDescent="0.2">
      <c r="B28" s="170" t="s">
        <v>913</v>
      </c>
      <c r="C28" s="95">
        <v>41808</v>
      </c>
    </row>
    <row r="29" spans="2:3" x14ac:dyDescent="0.2">
      <c r="B29" s="170" t="s">
        <v>914</v>
      </c>
      <c r="C29" s="95">
        <v>22648</v>
      </c>
    </row>
    <row r="30" spans="2:3" x14ac:dyDescent="0.2">
      <c r="B30" s="170" t="s">
        <v>915</v>
      </c>
      <c r="C30" s="95">
        <v>36985</v>
      </c>
    </row>
    <row r="31" spans="2:3" x14ac:dyDescent="0.2">
      <c r="B31" s="170" t="s">
        <v>916</v>
      </c>
      <c r="C31" s="95">
        <v>22628</v>
      </c>
    </row>
    <row r="32" spans="2:3" x14ac:dyDescent="0.2">
      <c r="B32" s="170" t="s">
        <v>917</v>
      </c>
      <c r="C32" s="95">
        <v>38202</v>
      </c>
    </row>
    <row r="33" spans="2:3" x14ac:dyDescent="0.2">
      <c r="B33" s="170" t="s">
        <v>918</v>
      </c>
      <c r="C33" s="95">
        <v>32582</v>
      </c>
    </row>
    <row r="34" spans="2:3" x14ac:dyDescent="0.2">
      <c r="B34" s="170" t="s">
        <v>919</v>
      </c>
      <c r="C34" s="95">
        <v>28568</v>
      </c>
    </row>
    <row r="35" spans="2:3" x14ac:dyDescent="0.2">
      <c r="B35" s="170" t="s">
        <v>920</v>
      </c>
      <c r="C35" s="95">
        <v>34375</v>
      </c>
    </row>
    <row r="36" spans="2:3" x14ac:dyDescent="0.2">
      <c r="B36" s="170" t="s">
        <v>921</v>
      </c>
      <c r="C36" s="95">
        <v>33495</v>
      </c>
    </row>
    <row r="37" spans="2:3" x14ac:dyDescent="0.2">
      <c r="B37" s="170" t="s">
        <v>922</v>
      </c>
      <c r="C37" s="95">
        <v>35331</v>
      </c>
    </row>
    <row r="38" spans="2:3" x14ac:dyDescent="0.2">
      <c r="B38" s="170" t="s">
        <v>923</v>
      </c>
      <c r="C38" s="95">
        <v>33636</v>
      </c>
    </row>
    <row r="39" spans="2:3" x14ac:dyDescent="0.2">
      <c r="B39" s="170" t="s">
        <v>924</v>
      </c>
      <c r="C39" s="95">
        <v>22627</v>
      </c>
    </row>
    <row r="40" spans="2:3" x14ac:dyDescent="0.2">
      <c r="B40" s="170" t="s">
        <v>925</v>
      </c>
      <c r="C40" s="95">
        <v>37046</v>
      </c>
    </row>
    <row r="41" spans="2:3" x14ac:dyDescent="0.2">
      <c r="B41" s="170" t="s">
        <v>926</v>
      </c>
      <c r="C41" s="95">
        <v>25747</v>
      </c>
    </row>
    <row r="42" spans="2:3" x14ac:dyDescent="0.2">
      <c r="B42" s="170" t="s">
        <v>927</v>
      </c>
      <c r="C42" s="95">
        <v>36793</v>
      </c>
    </row>
    <row r="43" spans="2:3" x14ac:dyDescent="0.2">
      <c r="B43" s="170" t="s">
        <v>928</v>
      </c>
      <c r="C43" s="95">
        <v>24945</v>
      </c>
    </row>
    <row r="44" spans="2:3" x14ac:dyDescent="0.2">
      <c r="B44" s="170" t="s">
        <v>929</v>
      </c>
      <c r="C44" s="95">
        <v>28952</v>
      </c>
    </row>
    <row r="45" spans="2:3" x14ac:dyDescent="0.2">
      <c r="B45" s="170" t="s">
        <v>930</v>
      </c>
      <c r="C45" s="95">
        <v>18440</v>
      </c>
    </row>
    <row r="46" spans="2:3" x14ac:dyDescent="0.2">
      <c r="B46" s="170" t="s">
        <v>931</v>
      </c>
      <c r="C46" s="95">
        <v>21298</v>
      </c>
    </row>
    <row r="47" spans="2:3" x14ac:dyDescent="0.2">
      <c r="B47" s="170" t="s">
        <v>932</v>
      </c>
      <c r="C47" s="95">
        <v>21345</v>
      </c>
    </row>
    <row r="48" spans="2:3" x14ac:dyDescent="0.2">
      <c r="B48" s="170" t="s">
        <v>933</v>
      </c>
      <c r="C48" s="95">
        <v>26473</v>
      </c>
    </row>
    <row r="49" spans="2:3" x14ac:dyDescent="0.2">
      <c r="B49" s="170" t="s">
        <v>934</v>
      </c>
      <c r="C49" s="95">
        <v>14592</v>
      </c>
    </row>
    <row r="50" spans="2:3" x14ac:dyDescent="0.2">
      <c r="B50" s="170" t="s">
        <v>935</v>
      </c>
      <c r="C50" s="95">
        <v>18644</v>
      </c>
    </row>
    <row r="51" spans="2:3" x14ac:dyDescent="0.2">
      <c r="B51" s="170" t="s">
        <v>936</v>
      </c>
      <c r="C51" s="95">
        <v>12312</v>
      </c>
    </row>
    <row r="52" spans="2:3" x14ac:dyDescent="0.2">
      <c r="B52" s="170" t="s">
        <v>937</v>
      </c>
      <c r="C52" s="95">
        <v>16711</v>
      </c>
    </row>
    <row r="53" spans="2:3" x14ac:dyDescent="0.2">
      <c r="B53" s="170" t="s">
        <v>938</v>
      </c>
      <c r="C53" s="95">
        <v>8946</v>
      </c>
    </row>
    <row r="54" spans="2:3" x14ac:dyDescent="0.2">
      <c r="B54" s="170" t="s">
        <v>939</v>
      </c>
      <c r="C54" s="95">
        <v>13482</v>
      </c>
    </row>
    <row r="55" spans="2:3" x14ac:dyDescent="0.2">
      <c r="B55" s="170" t="s">
        <v>940</v>
      </c>
      <c r="C55" s="95">
        <v>6631</v>
      </c>
    </row>
    <row r="56" spans="2:3" x14ac:dyDescent="0.2">
      <c r="B56" s="170" t="s">
        <v>941</v>
      </c>
      <c r="C56" s="95">
        <v>3464</v>
      </c>
    </row>
    <row r="57" spans="2:3" x14ac:dyDescent="0.2">
      <c r="B57" s="170" t="s">
        <v>942</v>
      </c>
      <c r="C57" s="95">
        <v>8044</v>
      </c>
    </row>
    <row r="58" spans="2:3" x14ac:dyDescent="0.2">
      <c r="B58" s="170" t="s">
        <v>943</v>
      </c>
      <c r="C58" s="95">
        <v>3272</v>
      </c>
    </row>
    <row r="59" spans="2:3" x14ac:dyDescent="0.2">
      <c r="B59" s="170" t="s">
        <v>944</v>
      </c>
      <c r="C59" s="95">
        <v>3187</v>
      </c>
    </row>
    <row r="60" spans="2:3" x14ac:dyDescent="0.2">
      <c r="B60" s="170" t="s">
        <v>945</v>
      </c>
      <c r="C60" s="95">
        <v>4179</v>
      </c>
    </row>
    <row r="61" spans="2:3" x14ac:dyDescent="0.2">
      <c r="B61" s="170" t="s">
        <v>946</v>
      </c>
      <c r="C61" s="95">
        <v>2353</v>
      </c>
    </row>
    <row r="62" spans="2:3" x14ac:dyDescent="0.2">
      <c r="B62" s="170" t="s">
        <v>947</v>
      </c>
      <c r="C62" s="95">
        <v>5577</v>
      </c>
    </row>
    <row r="63" spans="2:3" x14ac:dyDescent="0.2">
      <c r="B63" s="170" t="s">
        <v>948</v>
      </c>
      <c r="C63" s="95">
        <v>1130</v>
      </c>
    </row>
    <row r="64" spans="2:3" x14ac:dyDescent="0.2">
      <c r="B64" s="170" t="s">
        <v>949</v>
      </c>
      <c r="C64" s="95">
        <v>863</v>
      </c>
    </row>
    <row r="65" spans="2:3" x14ac:dyDescent="0.2">
      <c r="B65" s="170" t="s">
        <v>950</v>
      </c>
      <c r="C65" s="95">
        <v>1813</v>
      </c>
    </row>
    <row r="66" spans="2:3" x14ac:dyDescent="0.2">
      <c r="B66" s="170" t="s">
        <v>951</v>
      </c>
      <c r="C66" s="95">
        <v>376</v>
      </c>
    </row>
    <row r="67" spans="2:3" x14ac:dyDescent="0.2">
      <c r="B67" s="170" t="s">
        <v>952</v>
      </c>
      <c r="C67" s="95">
        <v>1668</v>
      </c>
    </row>
    <row r="68" spans="2:3" x14ac:dyDescent="0.2">
      <c r="B68" s="170" t="s">
        <v>953</v>
      </c>
      <c r="C68" s="95">
        <v>2442</v>
      </c>
    </row>
    <row r="69" spans="2:3" x14ac:dyDescent="0.2">
      <c r="B69" s="170" t="s">
        <v>954</v>
      </c>
      <c r="C69" s="95">
        <v>464</v>
      </c>
    </row>
    <row r="70" spans="2:3" x14ac:dyDescent="0.2">
      <c r="B70" s="170" t="s">
        <v>955</v>
      </c>
      <c r="C70" s="95">
        <v>1656</v>
      </c>
    </row>
    <row r="71" spans="2:3" x14ac:dyDescent="0.2">
      <c r="B71" s="170" t="s">
        <v>956</v>
      </c>
      <c r="C71" s="95"/>
    </row>
    <row r="72" spans="2:3" x14ac:dyDescent="0.2">
      <c r="B72" s="170" t="s">
        <v>957</v>
      </c>
      <c r="C72" s="95">
        <v>2894</v>
      </c>
    </row>
    <row r="73" spans="2:3" x14ac:dyDescent="0.2">
      <c r="B73" s="170" t="s">
        <v>958</v>
      </c>
      <c r="C73" s="95"/>
    </row>
    <row r="74" spans="2:3" x14ac:dyDescent="0.2">
      <c r="B74" s="170" t="s">
        <v>959</v>
      </c>
      <c r="C74" s="95">
        <v>2458</v>
      </c>
    </row>
    <row r="75" spans="2:3" x14ac:dyDescent="0.2">
      <c r="B75" s="170" t="s">
        <v>960</v>
      </c>
      <c r="C75" s="95">
        <v>758</v>
      </c>
    </row>
    <row r="76" spans="2:3" x14ac:dyDescent="0.2">
      <c r="B76" s="170" t="s">
        <v>961</v>
      </c>
      <c r="C76" s="95">
        <v>478</v>
      </c>
    </row>
    <row r="77" spans="2:3" x14ac:dyDescent="0.2">
      <c r="B77" s="170" t="s">
        <v>962</v>
      </c>
      <c r="C77" s="95"/>
    </row>
    <row r="78" spans="2:3" x14ac:dyDescent="0.2">
      <c r="B78" s="170" t="s">
        <v>963</v>
      </c>
      <c r="C78" s="95"/>
    </row>
    <row r="79" spans="2:3" x14ac:dyDescent="0.2">
      <c r="B79" s="170" t="s">
        <v>964</v>
      </c>
      <c r="C79" s="95"/>
    </row>
    <row r="80" spans="2:3" x14ac:dyDescent="0.2">
      <c r="B80" s="170" t="s">
        <v>965</v>
      </c>
      <c r="C80" s="95"/>
    </row>
    <row r="81" spans="2:3" x14ac:dyDescent="0.2">
      <c r="B81" s="170" t="s">
        <v>966</v>
      </c>
      <c r="C81" s="95"/>
    </row>
    <row r="82" spans="2:3" x14ac:dyDescent="0.2">
      <c r="B82" s="170" t="s">
        <v>967</v>
      </c>
      <c r="C82" s="95"/>
    </row>
    <row r="83" spans="2:3" x14ac:dyDescent="0.2">
      <c r="B83" s="170" t="s">
        <v>968</v>
      </c>
      <c r="C83" s="95"/>
    </row>
    <row r="84" spans="2:3" x14ac:dyDescent="0.2">
      <c r="B84" s="170" t="s">
        <v>969</v>
      </c>
      <c r="C84" s="95"/>
    </row>
    <row r="85" spans="2:3" x14ac:dyDescent="0.2">
      <c r="B85" s="170" t="s">
        <v>970</v>
      </c>
      <c r="C85" s="95"/>
    </row>
    <row r="86" spans="2:3" x14ac:dyDescent="0.2">
      <c r="B86" s="170" t="s">
        <v>971</v>
      </c>
      <c r="C86" s="95"/>
    </row>
    <row r="87" spans="2:3" x14ac:dyDescent="0.2">
      <c r="B87" s="170" t="s">
        <v>972</v>
      </c>
      <c r="C87" s="95"/>
    </row>
    <row r="88" spans="2:3" x14ac:dyDescent="0.2">
      <c r="B88" s="170" t="s">
        <v>973</v>
      </c>
      <c r="C88" s="95"/>
    </row>
    <row r="89" spans="2:3" x14ac:dyDescent="0.2">
      <c r="B89" s="170" t="s">
        <v>974</v>
      </c>
      <c r="C89" s="95"/>
    </row>
    <row r="90" spans="2:3" x14ac:dyDescent="0.2">
      <c r="B90" s="170" t="s">
        <v>975</v>
      </c>
      <c r="C90" s="95">
        <v>3783</v>
      </c>
    </row>
  </sheetData>
  <mergeCells count="1">
    <mergeCell ref="H1:I1"/>
  </mergeCells>
  <hyperlinks>
    <hyperlink ref="H1:I1" location="Index!A1" display="Regresar al Índice" xr:uid="{29ED8B4D-8DC8-4144-AACE-C09B25CCE09F}"/>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53526-705F-472F-B51C-CCED7288316C}">
  <sheetPr codeName="Hoja57"/>
  <dimension ref="A1:I21"/>
  <sheetViews>
    <sheetView workbookViewId="0">
      <selection activeCell="A9" sqref="A9"/>
    </sheetView>
  </sheetViews>
  <sheetFormatPr baseColWidth="10" defaultRowHeight="12.75" x14ac:dyDescent="0.2"/>
  <cols>
    <col min="1" max="1" width="11.42578125" style="170"/>
    <col min="2" max="2" width="65.5703125" style="170" bestFit="1" customWidth="1"/>
    <col min="3" max="4" width="11.5703125" style="95" bestFit="1" customWidth="1"/>
    <col min="5" max="16384" width="11.42578125" style="170"/>
  </cols>
  <sheetData>
    <row r="1" spans="1:9" ht="15" x14ac:dyDescent="0.25">
      <c r="A1" t="s">
        <v>1307</v>
      </c>
      <c r="H1" s="568" t="s">
        <v>39</v>
      </c>
      <c r="I1" s="568"/>
    </row>
    <row r="4" spans="1:9" x14ac:dyDescent="0.2">
      <c r="C4" s="95" t="s">
        <v>817</v>
      </c>
    </row>
    <row r="5" spans="1:9" x14ac:dyDescent="0.2">
      <c r="B5" s="170" t="s">
        <v>873</v>
      </c>
      <c r="C5" s="95" t="s">
        <v>293</v>
      </c>
      <c r="D5" s="95" t="s">
        <v>294</v>
      </c>
    </row>
    <row r="6" spans="1:9" x14ac:dyDescent="0.2">
      <c r="B6" s="170" t="s">
        <v>361</v>
      </c>
      <c r="C6" s="95">
        <v>10235</v>
      </c>
      <c r="D6" s="95">
        <v>1462</v>
      </c>
      <c r="E6" s="337">
        <f>SUM(C6:D6)</f>
        <v>11697</v>
      </c>
    </row>
    <row r="7" spans="1:9" x14ac:dyDescent="0.2">
      <c r="B7" s="170" t="s">
        <v>866</v>
      </c>
      <c r="C7" s="95">
        <v>17123</v>
      </c>
      <c r="D7" s="95">
        <v>1952</v>
      </c>
      <c r="E7" s="337">
        <f t="shared" ref="E7:E12" si="0">SUM(C7:D7)</f>
        <v>19075</v>
      </c>
    </row>
    <row r="8" spans="1:9" x14ac:dyDescent="0.2">
      <c r="B8" s="170" t="s">
        <v>285</v>
      </c>
      <c r="C8" s="95">
        <v>306705</v>
      </c>
      <c r="D8" s="95">
        <v>13973</v>
      </c>
      <c r="E8" s="337">
        <f t="shared" si="0"/>
        <v>320678</v>
      </c>
    </row>
    <row r="9" spans="1:9" x14ac:dyDescent="0.2">
      <c r="B9" s="170" t="s">
        <v>875</v>
      </c>
      <c r="C9" s="95">
        <v>257914</v>
      </c>
      <c r="D9" s="95">
        <v>40920</v>
      </c>
      <c r="E9" s="337">
        <f t="shared" si="0"/>
        <v>298834</v>
      </c>
    </row>
    <row r="10" spans="1:9" x14ac:dyDescent="0.2">
      <c r="B10" s="170" t="s">
        <v>874</v>
      </c>
      <c r="C10" s="95">
        <v>424972</v>
      </c>
      <c r="D10" s="95">
        <v>210337</v>
      </c>
      <c r="E10" s="337">
        <f t="shared" si="0"/>
        <v>635309</v>
      </c>
    </row>
    <row r="11" spans="1:9" x14ac:dyDescent="0.2">
      <c r="B11" s="170" t="s">
        <v>284</v>
      </c>
      <c r="C11" s="95">
        <v>408306</v>
      </c>
      <c r="D11" s="95">
        <v>431932</v>
      </c>
      <c r="E11" s="337">
        <f t="shared" si="0"/>
        <v>840238</v>
      </c>
    </row>
    <row r="12" spans="1:9" x14ac:dyDescent="0.2">
      <c r="B12" s="170" t="s">
        <v>289</v>
      </c>
      <c r="C12" s="95">
        <v>788648</v>
      </c>
      <c r="D12" s="95">
        <v>740051</v>
      </c>
      <c r="E12" s="337">
        <f t="shared" si="0"/>
        <v>1528699</v>
      </c>
    </row>
    <row r="14" spans="1:9" x14ac:dyDescent="0.2">
      <c r="B14" s="170" t="s">
        <v>873</v>
      </c>
      <c r="C14" s="95" t="s">
        <v>294</v>
      </c>
      <c r="D14" s="95" t="s">
        <v>293</v>
      </c>
    </row>
    <row r="15" spans="1:9" x14ac:dyDescent="0.2">
      <c r="B15" s="170" t="s">
        <v>361</v>
      </c>
      <c r="C15" s="89">
        <f t="shared" ref="C15:C21" si="1">D6/$E6</f>
        <v>0.12498931349918782</v>
      </c>
      <c r="D15" s="89">
        <f t="shared" ref="D15:D21" si="2">C6/$E6</f>
        <v>0.87501068650081215</v>
      </c>
    </row>
    <row r="16" spans="1:9" x14ac:dyDescent="0.2">
      <c r="B16" s="170" t="s">
        <v>866</v>
      </c>
      <c r="C16" s="89">
        <f t="shared" si="1"/>
        <v>0.10233289646133682</v>
      </c>
      <c r="D16" s="89">
        <f t="shared" si="2"/>
        <v>0.89766710353866319</v>
      </c>
    </row>
    <row r="17" spans="2:4" x14ac:dyDescent="0.2">
      <c r="B17" s="170" t="s">
        <v>285</v>
      </c>
      <c r="C17" s="89">
        <f t="shared" si="1"/>
        <v>4.3573304062018599E-2</v>
      </c>
      <c r="D17" s="89">
        <f t="shared" si="2"/>
        <v>0.95642669593798135</v>
      </c>
    </row>
    <row r="18" spans="2:4" x14ac:dyDescent="0.2">
      <c r="B18" s="170" t="s">
        <v>875</v>
      </c>
      <c r="C18" s="89">
        <f t="shared" si="1"/>
        <v>0.13693220985563892</v>
      </c>
      <c r="D18" s="89">
        <f t="shared" si="2"/>
        <v>0.86306779014436108</v>
      </c>
    </row>
    <row r="19" spans="2:4" x14ac:dyDescent="0.2">
      <c r="B19" s="170" t="s">
        <v>874</v>
      </c>
      <c r="C19" s="89">
        <f t="shared" si="1"/>
        <v>0.33107826270366075</v>
      </c>
      <c r="D19" s="89">
        <f t="shared" si="2"/>
        <v>0.6689217372963393</v>
      </c>
    </row>
    <row r="20" spans="2:4" x14ac:dyDescent="0.2">
      <c r="B20" s="170" t="s">
        <v>284</v>
      </c>
      <c r="C20" s="89">
        <f t="shared" si="1"/>
        <v>0.51405911182307873</v>
      </c>
      <c r="D20" s="89">
        <f t="shared" si="2"/>
        <v>0.48594088817692133</v>
      </c>
    </row>
    <row r="21" spans="2:4" x14ac:dyDescent="0.2">
      <c r="B21" s="170" t="s">
        <v>289</v>
      </c>
      <c r="C21" s="89">
        <f t="shared" si="1"/>
        <v>0.48410511160143366</v>
      </c>
      <c r="D21" s="89">
        <f t="shared" si="2"/>
        <v>0.51589488839856634</v>
      </c>
    </row>
  </sheetData>
  <mergeCells count="1">
    <mergeCell ref="H1:I1"/>
  </mergeCells>
  <hyperlinks>
    <hyperlink ref="H1:I1" location="Index!A1" display="Regresar al Índice" xr:uid="{0F4E8BC6-CFE6-4AD8-B25F-773FE0F1C2F5}"/>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F260-8E81-4C01-8AD6-9553DE85D77D}">
  <sheetPr codeName="Hoja58"/>
  <dimension ref="A1:I13"/>
  <sheetViews>
    <sheetView workbookViewId="0">
      <selection activeCell="A9" sqref="A9"/>
    </sheetView>
  </sheetViews>
  <sheetFormatPr baseColWidth="10" defaultRowHeight="12.75" x14ac:dyDescent="0.2"/>
  <cols>
    <col min="1" max="1" width="11.42578125" style="170"/>
    <col min="2" max="2" width="52.85546875" style="170" bestFit="1" customWidth="1"/>
    <col min="3" max="3" width="9.85546875" style="170" bestFit="1" customWidth="1"/>
    <col min="4" max="4" width="11.5703125" style="170" bestFit="1" customWidth="1"/>
    <col min="5" max="16384" width="11.42578125" style="170"/>
  </cols>
  <sheetData>
    <row r="1" spans="1:9" ht="15" x14ac:dyDescent="0.25">
      <c r="A1" t="s">
        <v>1309</v>
      </c>
      <c r="H1" s="568" t="s">
        <v>39</v>
      </c>
      <c r="I1" s="568"/>
    </row>
    <row r="5" spans="1:9" x14ac:dyDescent="0.2">
      <c r="B5" s="170" t="s">
        <v>976</v>
      </c>
      <c r="C5" s="170" t="s">
        <v>977</v>
      </c>
      <c r="D5" s="170" t="s">
        <v>978</v>
      </c>
    </row>
    <row r="6" spans="1:9" x14ac:dyDescent="0.2">
      <c r="B6" s="170" t="s">
        <v>860</v>
      </c>
      <c r="C6" s="95">
        <v>256348</v>
      </c>
      <c r="D6" s="95">
        <v>244955</v>
      </c>
    </row>
    <row r="7" spans="1:9" x14ac:dyDescent="0.2">
      <c r="B7" s="170" t="s">
        <v>861</v>
      </c>
      <c r="C7" s="95">
        <v>583820</v>
      </c>
      <c r="D7" s="95">
        <v>522574</v>
      </c>
    </row>
    <row r="8" spans="1:9" x14ac:dyDescent="0.2">
      <c r="B8" s="170" t="s">
        <v>862</v>
      </c>
      <c r="C8" s="95">
        <v>285455</v>
      </c>
      <c r="D8" s="95">
        <v>295923</v>
      </c>
    </row>
    <row r="9" spans="1:9" x14ac:dyDescent="0.2">
      <c r="B9" s="170" t="s">
        <v>863</v>
      </c>
      <c r="C9" s="95">
        <v>121880</v>
      </c>
      <c r="D9" s="95">
        <v>161095</v>
      </c>
    </row>
    <row r="10" spans="1:9" x14ac:dyDescent="0.2">
      <c r="B10" s="170" t="s">
        <v>864</v>
      </c>
      <c r="C10" s="95">
        <v>37174</v>
      </c>
      <c r="D10" s="95">
        <v>47876</v>
      </c>
    </row>
    <row r="11" spans="1:9" x14ac:dyDescent="0.2">
      <c r="B11" s="170" t="s">
        <v>865</v>
      </c>
      <c r="C11" s="95">
        <v>67257</v>
      </c>
      <c r="D11" s="95">
        <v>84050</v>
      </c>
    </row>
    <row r="12" spans="1:9" x14ac:dyDescent="0.2">
      <c r="B12" s="170" t="s">
        <v>866</v>
      </c>
      <c r="C12" s="95">
        <v>88693</v>
      </c>
      <c r="D12" s="95">
        <v>135867</v>
      </c>
    </row>
    <row r="13" spans="1:9" x14ac:dyDescent="0.2">
      <c r="D13" s="95"/>
    </row>
  </sheetData>
  <mergeCells count="1">
    <mergeCell ref="H1:I1"/>
  </mergeCells>
  <hyperlinks>
    <hyperlink ref="H1:I1" location="Index!A1" display="Regresar al Índice" xr:uid="{0BECFADB-D08F-4357-88EF-6BF9AA38094C}"/>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FF6CF-FF75-49E0-A922-6A5BB1F49092}">
  <sheetPr codeName="Hoja59"/>
  <dimension ref="A1:Q47"/>
  <sheetViews>
    <sheetView topLeftCell="J1" zoomScale="85" zoomScaleNormal="85" workbookViewId="0">
      <selection activeCell="A9" sqref="A9"/>
    </sheetView>
  </sheetViews>
  <sheetFormatPr baseColWidth="10" defaultRowHeight="12.75" x14ac:dyDescent="0.2"/>
  <cols>
    <col min="1" max="1" width="11.42578125" style="170"/>
    <col min="2" max="2" width="27.140625" style="170" bestFit="1" customWidth="1"/>
    <col min="3" max="3" width="73.42578125" style="170" bestFit="1" customWidth="1"/>
    <col min="4" max="4" width="14" style="170" bestFit="1" customWidth="1"/>
    <col min="5" max="5" width="15.7109375" style="170" bestFit="1" customWidth="1"/>
    <col min="6" max="6" width="14" style="170" bestFit="1" customWidth="1"/>
    <col min="7" max="9" width="14" style="170" customWidth="1"/>
    <col min="10" max="16384" width="11.42578125" style="170"/>
  </cols>
  <sheetData>
    <row r="1" spans="1:17" ht="15" x14ac:dyDescent="0.25">
      <c r="A1" t="s">
        <v>1311</v>
      </c>
      <c r="H1" s="568" t="s">
        <v>39</v>
      </c>
      <c r="I1" s="568"/>
    </row>
    <row r="5" spans="1:17" x14ac:dyDescent="0.2">
      <c r="B5" s="170" t="s">
        <v>34</v>
      </c>
      <c r="C5" s="170" t="s">
        <v>979</v>
      </c>
    </row>
    <row r="6" spans="1:17" x14ac:dyDescent="0.2">
      <c r="C6" s="170" t="s">
        <v>819</v>
      </c>
      <c r="D6" s="170" t="s">
        <v>883</v>
      </c>
      <c r="E6" s="170" t="s">
        <v>818</v>
      </c>
      <c r="F6" s="170" t="s">
        <v>883</v>
      </c>
      <c r="K6" s="170" t="s">
        <v>819</v>
      </c>
      <c r="L6" s="170" t="s">
        <v>818</v>
      </c>
    </row>
    <row r="7" spans="1:17" x14ac:dyDescent="0.2">
      <c r="B7" s="170" t="s">
        <v>2</v>
      </c>
      <c r="C7" s="170" t="s">
        <v>980</v>
      </c>
      <c r="D7" s="170" t="s">
        <v>981</v>
      </c>
      <c r="E7" s="170" t="s">
        <v>980</v>
      </c>
      <c r="F7" s="170" t="s">
        <v>981</v>
      </c>
      <c r="K7" s="170" t="s">
        <v>982</v>
      </c>
      <c r="O7" s="170" t="s">
        <v>2</v>
      </c>
      <c r="P7" s="170" t="s">
        <v>294</v>
      </c>
      <c r="Q7" s="170" t="s">
        <v>293</v>
      </c>
    </row>
    <row r="8" spans="1:17" x14ac:dyDescent="0.2">
      <c r="B8" s="170" t="s">
        <v>3</v>
      </c>
      <c r="C8" s="170">
        <v>126735</v>
      </c>
      <c r="D8" s="170">
        <v>208367</v>
      </c>
      <c r="E8" s="170">
        <v>88404</v>
      </c>
      <c r="F8" s="170">
        <v>136981</v>
      </c>
      <c r="G8" s="170">
        <f>C8+D8</f>
        <v>335102</v>
      </c>
      <c r="H8" s="170">
        <f>E8+F8</f>
        <v>225385</v>
      </c>
      <c r="K8" s="89">
        <f>C8/G8</f>
        <v>0.3781982799267089</v>
      </c>
      <c r="L8" s="89">
        <f>E8/H8</f>
        <v>0.39223550813053221</v>
      </c>
      <c r="O8" s="170" t="s">
        <v>21</v>
      </c>
      <c r="P8" s="89">
        <v>0.79128984221367826</v>
      </c>
      <c r="Q8" s="89">
        <v>0.78041726935091948</v>
      </c>
    </row>
    <row r="9" spans="1:17" x14ac:dyDescent="0.2">
      <c r="B9" s="170" t="s">
        <v>4</v>
      </c>
      <c r="C9" s="170">
        <v>389429</v>
      </c>
      <c r="D9" s="170">
        <v>620357</v>
      </c>
      <c r="E9" s="170">
        <v>235864</v>
      </c>
      <c r="F9" s="170">
        <v>409853</v>
      </c>
      <c r="G9" s="170">
        <f t="shared" ref="G9:G39" si="0">C9+D9</f>
        <v>1009786</v>
      </c>
      <c r="H9" s="170">
        <f t="shared" ref="H9:H39" si="1">E9+F9</f>
        <v>645717</v>
      </c>
      <c r="K9" s="89">
        <f t="shared" ref="K9:K39" si="2">C9/G9</f>
        <v>0.38565498036217577</v>
      </c>
      <c r="L9" s="89">
        <f t="shared" ref="L9:L39" si="3">E9/H9</f>
        <v>0.36527457074848579</v>
      </c>
      <c r="O9" s="170" t="s">
        <v>15</v>
      </c>
      <c r="P9" s="89">
        <v>0.76538644491816565</v>
      </c>
      <c r="Q9" s="89">
        <v>0.77733132132454696</v>
      </c>
    </row>
    <row r="10" spans="1:17" x14ac:dyDescent="0.2">
      <c r="B10" s="170" t="s">
        <v>5</v>
      </c>
      <c r="C10" s="170">
        <v>94633</v>
      </c>
      <c r="D10" s="170">
        <v>153630</v>
      </c>
      <c r="E10" s="170">
        <v>58963</v>
      </c>
      <c r="F10" s="170">
        <v>95315</v>
      </c>
      <c r="G10" s="170">
        <f t="shared" si="0"/>
        <v>248263</v>
      </c>
      <c r="H10" s="170">
        <f t="shared" si="1"/>
        <v>154278</v>
      </c>
      <c r="K10" s="89">
        <f t="shared" si="2"/>
        <v>0.38118044170899407</v>
      </c>
      <c r="L10" s="89">
        <f t="shared" si="3"/>
        <v>0.382186701927689</v>
      </c>
      <c r="O10" s="170" t="s">
        <v>22</v>
      </c>
      <c r="P10" s="89">
        <v>0.76375038571143339</v>
      </c>
      <c r="Q10" s="89">
        <v>0.71880205621268922</v>
      </c>
    </row>
    <row r="11" spans="1:17" x14ac:dyDescent="0.2">
      <c r="B11" s="170" t="s">
        <v>6</v>
      </c>
      <c r="C11" s="170">
        <v>164029</v>
      </c>
      <c r="D11" s="170">
        <v>103525</v>
      </c>
      <c r="E11" s="170">
        <v>93391</v>
      </c>
      <c r="F11" s="170">
        <v>60980</v>
      </c>
      <c r="G11" s="170">
        <f t="shared" si="0"/>
        <v>267554</v>
      </c>
      <c r="H11" s="170">
        <f t="shared" si="1"/>
        <v>154371</v>
      </c>
      <c r="K11" s="89">
        <f t="shared" si="2"/>
        <v>0.61306876368882546</v>
      </c>
      <c r="L11" s="89">
        <f t="shared" si="3"/>
        <v>0.60497761885328205</v>
      </c>
      <c r="O11" s="170" t="s">
        <v>7</v>
      </c>
      <c r="P11" s="89">
        <v>0.73353814695128128</v>
      </c>
      <c r="Q11" s="89">
        <v>0.77704836251224718</v>
      </c>
    </row>
    <row r="12" spans="1:17" x14ac:dyDescent="0.2">
      <c r="B12" s="170" t="s">
        <v>647</v>
      </c>
      <c r="C12" s="170">
        <v>291179</v>
      </c>
      <c r="D12" s="170">
        <v>533168</v>
      </c>
      <c r="E12" s="170">
        <v>194126</v>
      </c>
      <c r="F12" s="170">
        <v>304745</v>
      </c>
      <c r="G12" s="170">
        <f t="shared" si="0"/>
        <v>824347</v>
      </c>
      <c r="H12" s="170">
        <f t="shared" si="1"/>
        <v>498871</v>
      </c>
      <c r="K12" s="89">
        <f t="shared" si="2"/>
        <v>0.35322382443315742</v>
      </c>
      <c r="L12" s="89">
        <f t="shared" si="3"/>
        <v>0.3891306570235592</v>
      </c>
      <c r="O12" s="170" t="s">
        <v>30</v>
      </c>
      <c r="P12" s="89">
        <v>0.71600056976859627</v>
      </c>
      <c r="Q12" s="89">
        <v>0.72240294383979609</v>
      </c>
    </row>
    <row r="13" spans="1:17" x14ac:dyDescent="0.2">
      <c r="B13" s="170" t="s">
        <v>11</v>
      </c>
      <c r="C13" s="170">
        <v>100249</v>
      </c>
      <c r="D13" s="170">
        <v>113191</v>
      </c>
      <c r="E13" s="170">
        <v>78541</v>
      </c>
      <c r="F13" s="170">
        <v>65569</v>
      </c>
      <c r="G13" s="170">
        <f t="shared" si="0"/>
        <v>213440</v>
      </c>
      <c r="H13" s="170">
        <f t="shared" si="1"/>
        <v>144110</v>
      </c>
      <c r="K13" s="89">
        <f t="shared" si="2"/>
        <v>0.46968234632683659</v>
      </c>
      <c r="L13" s="89">
        <f t="shared" si="3"/>
        <v>0.54500728610089511</v>
      </c>
      <c r="O13" s="170" t="s">
        <v>16</v>
      </c>
      <c r="P13" s="89">
        <v>0.7052433097051567</v>
      </c>
      <c r="Q13" s="89">
        <v>0.73325846462849598</v>
      </c>
    </row>
    <row r="14" spans="1:17" x14ac:dyDescent="0.2">
      <c r="B14" s="170" t="s">
        <v>7</v>
      </c>
      <c r="C14" s="170">
        <v>1124605</v>
      </c>
      <c r="D14" s="170">
        <v>322673</v>
      </c>
      <c r="E14" s="170">
        <v>441956</v>
      </c>
      <c r="F14" s="170">
        <v>160543</v>
      </c>
      <c r="G14" s="170">
        <f t="shared" si="0"/>
        <v>1447278</v>
      </c>
      <c r="H14" s="170">
        <f t="shared" si="1"/>
        <v>602499</v>
      </c>
      <c r="K14" s="89">
        <f t="shared" si="2"/>
        <v>0.77704836251224718</v>
      </c>
      <c r="L14" s="89">
        <f t="shared" si="3"/>
        <v>0.73353814695128128</v>
      </c>
      <c r="O14" s="170" t="s">
        <v>17</v>
      </c>
      <c r="P14" s="89">
        <v>0.67238043294765415</v>
      </c>
      <c r="Q14" s="89">
        <v>0.663315469721386</v>
      </c>
    </row>
    <row r="15" spans="1:17" x14ac:dyDescent="0.2">
      <c r="B15" s="170" t="s">
        <v>8</v>
      </c>
      <c r="C15" s="170">
        <v>424548</v>
      </c>
      <c r="D15" s="170">
        <v>620545</v>
      </c>
      <c r="E15" s="170">
        <v>208341</v>
      </c>
      <c r="F15" s="170">
        <v>445520</v>
      </c>
      <c r="G15" s="170">
        <f t="shared" si="0"/>
        <v>1045093</v>
      </c>
      <c r="H15" s="170">
        <f t="shared" si="1"/>
        <v>653861</v>
      </c>
      <c r="K15" s="89">
        <f t="shared" si="2"/>
        <v>0.4062298761928364</v>
      </c>
      <c r="L15" s="89">
        <f t="shared" si="3"/>
        <v>0.31863194165120723</v>
      </c>
      <c r="O15" s="170" t="s">
        <v>31</v>
      </c>
      <c r="P15" s="89">
        <v>0.65994010963643102</v>
      </c>
      <c r="Q15" s="89">
        <v>0.69418056157777863</v>
      </c>
    </row>
    <row r="16" spans="1:17" x14ac:dyDescent="0.2">
      <c r="B16" s="170" t="s">
        <v>884</v>
      </c>
      <c r="C16" s="170">
        <v>954531</v>
      </c>
      <c r="D16" s="170">
        <v>1082666</v>
      </c>
      <c r="E16" s="170">
        <v>774181</v>
      </c>
      <c r="F16" s="170">
        <v>862909</v>
      </c>
      <c r="G16" s="170">
        <f t="shared" si="0"/>
        <v>2037197</v>
      </c>
      <c r="H16" s="170">
        <f t="shared" si="1"/>
        <v>1637090</v>
      </c>
      <c r="K16" s="89">
        <f t="shared" si="2"/>
        <v>0.46855115141049197</v>
      </c>
      <c r="L16" s="89">
        <f t="shared" si="3"/>
        <v>0.47290069574672133</v>
      </c>
      <c r="O16" s="170" t="s">
        <v>28</v>
      </c>
      <c r="P16" s="89">
        <v>0.63601031440288303</v>
      </c>
      <c r="Q16" s="89">
        <v>0.64456831528752523</v>
      </c>
    </row>
    <row r="17" spans="2:17" x14ac:dyDescent="0.2">
      <c r="B17" s="170" t="s">
        <v>12</v>
      </c>
      <c r="C17" s="170">
        <v>249208</v>
      </c>
      <c r="D17" s="170">
        <v>229829</v>
      </c>
      <c r="E17" s="170">
        <v>147506</v>
      </c>
      <c r="F17" s="170">
        <v>133370</v>
      </c>
      <c r="G17" s="170">
        <f t="shared" si="0"/>
        <v>479037</v>
      </c>
      <c r="H17" s="170">
        <f t="shared" si="1"/>
        <v>280876</v>
      </c>
      <c r="K17" s="89">
        <f t="shared" si="2"/>
        <v>0.520227038829986</v>
      </c>
      <c r="L17" s="89">
        <f t="shared" si="3"/>
        <v>0.52516412936669565</v>
      </c>
      <c r="O17" s="170" t="s">
        <v>18</v>
      </c>
      <c r="P17" s="89">
        <v>0.63171911195279074</v>
      </c>
      <c r="Q17" s="89">
        <v>0.65454213014764484</v>
      </c>
    </row>
    <row r="18" spans="2:17" x14ac:dyDescent="0.2">
      <c r="B18" s="170" t="s">
        <v>14</v>
      </c>
      <c r="C18" s="170">
        <v>801392</v>
      </c>
      <c r="D18" s="170">
        <v>700246</v>
      </c>
      <c r="E18" s="170">
        <v>580865</v>
      </c>
      <c r="F18" s="170">
        <v>434738</v>
      </c>
      <c r="G18" s="170">
        <f t="shared" si="0"/>
        <v>1501638</v>
      </c>
      <c r="H18" s="170">
        <f t="shared" si="1"/>
        <v>1015603</v>
      </c>
      <c r="K18" s="89">
        <f t="shared" si="2"/>
        <v>0.53367855634979933</v>
      </c>
      <c r="L18" s="89">
        <f t="shared" si="3"/>
        <v>0.57194100450668228</v>
      </c>
      <c r="O18" s="170" t="s">
        <v>19</v>
      </c>
      <c r="P18" s="89">
        <v>0.62436011230866773</v>
      </c>
      <c r="Q18" s="89">
        <v>0.52970637078287963</v>
      </c>
    </row>
    <row r="19" spans="2:17" x14ac:dyDescent="0.2">
      <c r="B19" s="170" t="s">
        <v>15</v>
      </c>
      <c r="C19" s="170">
        <v>745390</v>
      </c>
      <c r="D19" s="170">
        <v>213519</v>
      </c>
      <c r="E19" s="170">
        <v>434441</v>
      </c>
      <c r="F19" s="170">
        <v>133169</v>
      </c>
      <c r="G19" s="170">
        <f t="shared" si="0"/>
        <v>958909</v>
      </c>
      <c r="H19" s="170">
        <f t="shared" si="1"/>
        <v>567610</v>
      </c>
      <c r="K19" s="89">
        <f t="shared" si="2"/>
        <v>0.77733132132454696</v>
      </c>
      <c r="L19" s="89">
        <f t="shared" si="3"/>
        <v>0.76538644491816565</v>
      </c>
      <c r="O19" s="170" t="s">
        <v>32</v>
      </c>
      <c r="P19" s="89">
        <v>0.6205864576631378</v>
      </c>
      <c r="Q19" s="89">
        <v>0.5315253172638188</v>
      </c>
    </row>
    <row r="20" spans="2:17" x14ac:dyDescent="0.2">
      <c r="B20" s="170" t="s">
        <v>16</v>
      </c>
      <c r="C20" s="170">
        <v>555642</v>
      </c>
      <c r="D20" s="170">
        <v>202129</v>
      </c>
      <c r="E20" s="170">
        <v>341854</v>
      </c>
      <c r="F20" s="170">
        <v>142878</v>
      </c>
      <c r="G20" s="170">
        <f t="shared" si="0"/>
        <v>757771</v>
      </c>
      <c r="H20" s="170">
        <f t="shared" si="1"/>
        <v>484732</v>
      </c>
      <c r="K20" s="89">
        <f t="shared" si="2"/>
        <v>0.73325846462849598</v>
      </c>
      <c r="L20" s="89">
        <f t="shared" si="3"/>
        <v>0.7052433097051567</v>
      </c>
      <c r="O20" s="170" t="s">
        <v>6</v>
      </c>
      <c r="P20" s="89">
        <v>0.60497761885328205</v>
      </c>
      <c r="Q20" s="89">
        <v>0.61306876368882546</v>
      </c>
    </row>
    <row r="21" spans="2:17" x14ac:dyDescent="0.2">
      <c r="B21" s="170" t="s">
        <v>0</v>
      </c>
      <c r="C21" s="170">
        <v>1025051</v>
      </c>
      <c r="D21" s="170">
        <v>1188852</v>
      </c>
      <c r="E21" s="170">
        <v>695805</v>
      </c>
      <c r="F21" s="170">
        <v>744822</v>
      </c>
      <c r="G21" s="170">
        <f t="shared" si="0"/>
        <v>2213903</v>
      </c>
      <c r="H21" s="170">
        <f t="shared" si="1"/>
        <v>1440627</v>
      </c>
      <c r="K21" s="89">
        <f t="shared" si="2"/>
        <v>0.46300628347312417</v>
      </c>
      <c r="L21" s="89">
        <f t="shared" si="3"/>
        <v>0.48298761580894983</v>
      </c>
      <c r="O21" s="170" t="s">
        <v>33</v>
      </c>
      <c r="P21" s="89">
        <v>0.60290192789930741</v>
      </c>
      <c r="Q21" s="89">
        <v>0.64436775527309587</v>
      </c>
    </row>
    <row r="22" spans="2:17" x14ac:dyDescent="0.2">
      <c r="B22" s="170" t="s">
        <v>52</v>
      </c>
      <c r="C22" s="170">
        <v>2430518</v>
      </c>
      <c r="D22" s="170">
        <v>2043553</v>
      </c>
      <c r="E22" s="170">
        <v>1562874</v>
      </c>
      <c r="F22" s="170">
        <v>1269936</v>
      </c>
      <c r="G22" s="170">
        <f t="shared" si="0"/>
        <v>4474071</v>
      </c>
      <c r="H22" s="170">
        <f t="shared" si="1"/>
        <v>2832810</v>
      </c>
      <c r="K22" s="89">
        <f t="shared" si="2"/>
        <v>0.54324529047482706</v>
      </c>
      <c r="L22" s="89">
        <f t="shared" si="3"/>
        <v>0.55170449130015775</v>
      </c>
      <c r="O22" s="170" t="s">
        <v>14</v>
      </c>
      <c r="P22" s="89">
        <v>0.57194100450668228</v>
      </c>
      <c r="Q22" s="89">
        <v>0.53367855634979933</v>
      </c>
    </row>
    <row r="23" spans="2:17" x14ac:dyDescent="0.2">
      <c r="B23" s="170" t="s">
        <v>648</v>
      </c>
      <c r="C23" s="170">
        <v>796486</v>
      </c>
      <c r="D23" s="170">
        <v>404279</v>
      </c>
      <c r="E23" s="170">
        <v>466002</v>
      </c>
      <c r="F23" s="170">
        <v>227061</v>
      </c>
      <c r="G23" s="170">
        <f t="shared" si="0"/>
        <v>1200765</v>
      </c>
      <c r="H23" s="170">
        <f t="shared" si="1"/>
        <v>693063</v>
      </c>
      <c r="K23" s="89">
        <f t="shared" si="2"/>
        <v>0.663315469721386</v>
      </c>
      <c r="L23" s="89">
        <f t="shared" si="3"/>
        <v>0.67238043294765415</v>
      </c>
      <c r="O23" s="170" t="s">
        <v>1</v>
      </c>
      <c r="P23" s="89">
        <v>0.55539462755439162</v>
      </c>
      <c r="Q23" s="89">
        <v>0.55618909966086916</v>
      </c>
    </row>
    <row r="24" spans="2:17" x14ac:dyDescent="0.2">
      <c r="B24" s="170" t="s">
        <v>18</v>
      </c>
      <c r="C24" s="170">
        <v>329344</v>
      </c>
      <c r="D24" s="170">
        <v>173823</v>
      </c>
      <c r="E24" s="170">
        <v>224163</v>
      </c>
      <c r="F24" s="170">
        <v>130683</v>
      </c>
      <c r="G24" s="170">
        <f t="shared" si="0"/>
        <v>503167</v>
      </c>
      <c r="H24" s="170">
        <f t="shared" si="1"/>
        <v>354846</v>
      </c>
      <c r="K24" s="89">
        <f t="shared" si="2"/>
        <v>0.65454213014764484</v>
      </c>
      <c r="L24" s="89">
        <f t="shared" si="3"/>
        <v>0.63171911195279074</v>
      </c>
      <c r="O24" s="170" t="s">
        <v>25</v>
      </c>
      <c r="P24" s="89">
        <v>0.55520925218073114</v>
      </c>
      <c r="Q24" s="89">
        <v>0.55515698957521398</v>
      </c>
    </row>
    <row r="25" spans="2:17" x14ac:dyDescent="0.2">
      <c r="B25" s="170" t="s">
        <v>19</v>
      </c>
      <c r="C25" s="170">
        <v>201272</v>
      </c>
      <c r="D25" s="170">
        <v>178697</v>
      </c>
      <c r="E25" s="170">
        <v>172339</v>
      </c>
      <c r="F25" s="170">
        <v>103686</v>
      </c>
      <c r="G25" s="170">
        <f t="shared" si="0"/>
        <v>379969</v>
      </c>
      <c r="H25" s="170">
        <f t="shared" si="1"/>
        <v>276025</v>
      </c>
      <c r="K25" s="89">
        <f t="shared" si="2"/>
        <v>0.52970637078287963</v>
      </c>
      <c r="L25" s="89">
        <f t="shared" si="3"/>
        <v>0.62436011230866773</v>
      </c>
      <c r="O25" s="170" t="s">
        <v>52</v>
      </c>
      <c r="P25" s="89">
        <v>0.55170449130015775</v>
      </c>
      <c r="Q25" s="89">
        <v>0.54324529047482706</v>
      </c>
    </row>
    <row r="26" spans="2:17" x14ac:dyDescent="0.2">
      <c r="B26" s="170" t="s">
        <v>20</v>
      </c>
      <c r="C26" s="170">
        <v>520433</v>
      </c>
      <c r="D26" s="170">
        <v>997955</v>
      </c>
      <c r="E26" s="170">
        <v>356474</v>
      </c>
      <c r="F26" s="170">
        <v>589987</v>
      </c>
      <c r="G26" s="170">
        <f t="shared" si="0"/>
        <v>1518388</v>
      </c>
      <c r="H26" s="170">
        <f t="shared" si="1"/>
        <v>946461</v>
      </c>
      <c r="K26" s="89">
        <f t="shared" si="2"/>
        <v>0.34275363082426891</v>
      </c>
      <c r="L26" s="89">
        <f t="shared" si="3"/>
        <v>0.37663886837386856</v>
      </c>
      <c r="O26" s="170" t="s">
        <v>11</v>
      </c>
      <c r="P26" s="89">
        <v>0.54500728610089511</v>
      </c>
      <c r="Q26" s="89">
        <v>0.46968234632683659</v>
      </c>
    </row>
    <row r="27" spans="2:17" x14ac:dyDescent="0.2">
      <c r="B27" s="170" t="s">
        <v>21</v>
      </c>
      <c r="C27" s="170">
        <v>841147</v>
      </c>
      <c r="D27" s="170">
        <v>236670</v>
      </c>
      <c r="E27" s="170">
        <v>610018</v>
      </c>
      <c r="F27" s="170">
        <v>160898</v>
      </c>
      <c r="G27" s="170">
        <f t="shared" si="0"/>
        <v>1077817</v>
      </c>
      <c r="H27" s="170">
        <f t="shared" si="1"/>
        <v>770916</v>
      </c>
      <c r="K27" s="89">
        <f t="shared" si="2"/>
        <v>0.78041726935091948</v>
      </c>
      <c r="L27" s="89">
        <f t="shared" si="3"/>
        <v>0.79128984221367826</v>
      </c>
      <c r="O27" s="170" t="s">
        <v>12</v>
      </c>
      <c r="P27" s="89">
        <v>0.52516412936669565</v>
      </c>
      <c r="Q27" s="89">
        <v>0.520227038829986</v>
      </c>
    </row>
    <row r="28" spans="2:17" x14ac:dyDescent="0.2">
      <c r="B28" s="170" t="s">
        <v>22</v>
      </c>
      <c r="C28" s="170">
        <v>1165066</v>
      </c>
      <c r="D28" s="170">
        <v>455778</v>
      </c>
      <c r="E28" s="170">
        <v>841546</v>
      </c>
      <c r="F28" s="170">
        <v>260314</v>
      </c>
      <c r="G28" s="170">
        <f t="shared" si="0"/>
        <v>1620844</v>
      </c>
      <c r="H28" s="170">
        <f t="shared" si="1"/>
        <v>1101860</v>
      </c>
      <c r="K28" s="89">
        <f t="shared" si="2"/>
        <v>0.71880205621268922</v>
      </c>
      <c r="L28" s="89">
        <f t="shared" si="3"/>
        <v>0.76375038571143339</v>
      </c>
      <c r="O28" s="170" t="s">
        <v>24</v>
      </c>
      <c r="P28" s="89">
        <v>0.502565205476601</v>
      </c>
      <c r="Q28" s="89">
        <v>0.5161087181555698</v>
      </c>
    </row>
    <row r="29" spans="2:17" x14ac:dyDescent="0.2">
      <c r="B29" s="170" t="s">
        <v>23</v>
      </c>
      <c r="C29" s="170">
        <v>223954</v>
      </c>
      <c r="D29" s="170">
        <v>307663</v>
      </c>
      <c r="E29" s="170">
        <v>154003</v>
      </c>
      <c r="F29" s="170">
        <v>197461</v>
      </c>
      <c r="G29" s="170">
        <f t="shared" si="0"/>
        <v>531617</v>
      </c>
      <c r="H29" s="170">
        <f t="shared" si="1"/>
        <v>351464</v>
      </c>
      <c r="K29" s="89">
        <f t="shared" si="2"/>
        <v>0.42126944774151315</v>
      </c>
      <c r="L29" s="89">
        <f t="shared" si="3"/>
        <v>0.43817574488425559</v>
      </c>
      <c r="O29" s="170" t="s">
        <v>0</v>
      </c>
      <c r="P29" s="89">
        <v>0.48298761580894983</v>
      </c>
      <c r="Q29" s="89">
        <v>0.46300628347312417</v>
      </c>
    </row>
    <row r="30" spans="2:17" x14ac:dyDescent="0.2">
      <c r="B30" s="170" t="s">
        <v>24</v>
      </c>
      <c r="C30" s="170">
        <v>250786</v>
      </c>
      <c r="D30" s="170">
        <v>235131</v>
      </c>
      <c r="E30" s="170">
        <v>144880</v>
      </c>
      <c r="F30" s="170">
        <v>143401</v>
      </c>
      <c r="G30" s="170">
        <f t="shared" si="0"/>
        <v>485917</v>
      </c>
      <c r="H30" s="170">
        <f t="shared" si="1"/>
        <v>288281</v>
      </c>
      <c r="K30" s="89">
        <f t="shared" si="2"/>
        <v>0.5161087181555698</v>
      </c>
      <c r="L30" s="89">
        <f t="shared" si="3"/>
        <v>0.502565205476601</v>
      </c>
      <c r="O30" s="170" t="s">
        <v>29</v>
      </c>
      <c r="P30" s="89">
        <v>0.47335691456397311</v>
      </c>
      <c r="Q30" s="89">
        <v>0.44247482475071037</v>
      </c>
    </row>
    <row r="31" spans="2:17" x14ac:dyDescent="0.2">
      <c r="B31" s="170" t="s">
        <v>25</v>
      </c>
      <c r="C31" s="170">
        <v>422354</v>
      </c>
      <c r="D31" s="170">
        <v>338429</v>
      </c>
      <c r="E31" s="170">
        <v>254916</v>
      </c>
      <c r="F31" s="170">
        <v>204219</v>
      </c>
      <c r="G31" s="170">
        <f t="shared" si="0"/>
        <v>760783</v>
      </c>
      <c r="H31" s="170">
        <f t="shared" si="1"/>
        <v>459135</v>
      </c>
      <c r="K31" s="89">
        <f t="shared" si="2"/>
        <v>0.55515698957521398</v>
      </c>
      <c r="L31" s="89">
        <f t="shared" si="3"/>
        <v>0.55520925218073114</v>
      </c>
      <c r="O31" s="170" t="s">
        <v>884</v>
      </c>
      <c r="P31" s="89">
        <v>0.47290069574672133</v>
      </c>
      <c r="Q31" s="89">
        <v>0.46855115141049197</v>
      </c>
    </row>
    <row r="32" spans="2:17" x14ac:dyDescent="0.2">
      <c r="B32" s="170" t="s">
        <v>26</v>
      </c>
      <c r="C32" s="170">
        <v>394410</v>
      </c>
      <c r="D32" s="170">
        <v>407687</v>
      </c>
      <c r="E32" s="170">
        <v>206425</v>
      </c>
      <c r="F32" s="170">
        <v>280672</v>
      </c>
      <c r="G32" s="170">
        <f t="shared" si="0"/>
        <v>802097</v>
      </c>
      <c r="H32" s="170">
        <f t="shared" si="1"/>
        <v>487097</v>
      </c>
      <c r="K32" s="89">
        <f t="shared" si="2"/>
        <v>0.49172356959320379</v>
      </c>
      <c r="L32" s="89">
        <f t="shared" si="3"/>
        <v>0.42378622738386812</v>
      </c>
      <c r="O32" s="170" t="s">
        <v>27</v>
      </c>
      <c r="P32" s="89">
        <v>0.43917587648865081</v>
      </c>
      <c r="Q32" s="89">
        <v>0.4645609639351625</v>
      </c>
    </row>
    <row r="33" spans="2:17" x14ac:dyDescent="0.2">
      <c r="B33" s="170" t="s">
        <v>27</v>
      </c>
      <c r="C33" s="170">
        <v>393072</v>
      </c>
      <c r="D33" s="170">
        <v>453043</v>
      </c>
      <c r="E33" s="170">
        <v>245859</v>
      </c>
      <c r="F33" s="170">
        <v>313960</v>
      </c>
      <c r="G33" s="170">
        <f t="shared" si="0"/>
        <v>846115</v>
      </c>
      <c r="H33" s="170">
        <f t="shared" si="1"/>
        <v>559819</v>
      </c>
      <c r="K33" s="89">
        <f t="shared" si="2"/>
        <v>0.4645609639351625</v>
      </c>
      <c r="L33" s="89">
        <f t="shared" si="3"/>
        <v>0.43917587648865081</v>
      </c>
      <c r="O33" s="170" t="s">
        <v>23</v>
      </c>
      <c r="P33" s="89">
        <v>0.43817574488425559</v>
      </c>
      <c r="Q33" s="89">
        <v>0.42126944774151315</v>
      </c>
    </row>
    <row r="34" spans="2:17" x14ac:dyDescent="0.2">
      <c r="B34" s="170" t="s">
        <v>28</v>
      </c>
      <c r="C34" s="170">
        <v>373615</v>
      </c>
      <c r="D34" s="170">
        <v>206021</v>
      </c>
      <c r="E34" s="170">
        <v>204719</v>
      </c>
      <c r="F34" s="170">
        <v>117161</v>
      </c>
      <c r="G34" s="170">
        <f t="shared" si="0"/>
        <v>579636</v>
      </c>
      <c r="H34" s="170">
        <f t="shared" si="1"/>
        <v>321880</v>
      </c>
      <c r="K34" s="89">
        <f t="shared" si="2"/>
        <v>0.64456831528752523</v>
      </c>
      <c r="L34" s="89">
        <f t="shared" si="3"/>
        <v>0.63601031440288303</v>
      </c>
      <c r="O34" s="170" t="s">
        <v>26</v>
      </c>
      <c r="P34" s="89">
        <v>0.42378622738386812</v>
      </c>
      <c r="Q34" s="89">
        <v>0.49172356959320379</v>
      </c>
    </row>
    <row r="35" spans="2:17" x14ac:dyDescent="0.2">
      <c r="B35" s="170" t="s">
        <v>29</v>
      </c>
      <c r="C35" s="170">
        <v>431178</v>
      </c>
      <c r="D35" s="170">
        <v>543291</v>
      </c>
      <c r="E35" s="170">
        <v>310871</v>
      </c>
      <c r="F35" s="170">
        <v>345866</v>
      </c>
      <c r="G35" s="170">
        <f t="shared" si="0"/>
        <v>974469</v>
      </c>
      <c r="H35" s="170">
        <f t="shared" si="1"/>
        <v>656737</v>
      </c>
      <c r="K35" s="89">
        <f t="shared" si="2"/>
        <v>0.44247482475071037</v>
      </c>
      <c r="L35" s="89">
        <f t="shared" si="3"/>
        <v>0.47335691456397311</v>
      </c>
      <c r="O35" s="170" t="s">
        <v>3</v>
      </c>
      <c r="P35" s="89">
        <v>0.39223550813053221</v>
      </c>
      <c r="Q35" s="89">
        <v>0.3781982799267089</v>
      </c>
    </row>
    <row r="36" spans="2:17" x14ac:dyDescent="0.2">
      <c r="B36" s="170" t="s">
        <v>30</v>
      </c>
      <c r="C36" s="170">
        <v>250499</v>
      </c>
      <c r="D36" s="170">
        <v>96259</v>
      </c>
      <c r="E36" s="170">
        <v>165878</v>
      </c>
      <c r="F36" s="170">
        <v>65795</v>
      </c>
      <c r="G36" s="170">
        <f t="shared" si="0"/>
        <v>346758</v>
      </c>
      <c r="H36" s="170">
        <f t="shared" si="1"/>
        <v>231673</v>
      </c>
      <c r="K36" s="89">
        <f t="shared" si="2"/>
        <v>0.72240294383979609</v>
      </c>
      <c r="L36" s="89">
        <f t="shared" si="3"/>
        <v>0.71600056976859627</v>
      </c>
      <c r="O36" s="170" t="s">
        <v>10</v>
      </c>
      <c r="P36" s="89">
        <v>0.3891306570235592</v>
      </c>
      <c r="Q36" s="89">
        <v>0.35322382443315742</v>
      </c>
    </row>
    <row r="37" spans="2:17" x14ac:dyDescent="0.2">
      <c r="B37" s="170" t="s">
        <v>885</v>
      </c>
      <c r="C37" s="170">
        <v>1426464</v>
      </c>
      <c r="D37" s="170">
        <v>628425</v>
      </c>
      <c r="E37" s="170">
        <v>811890</v>
      </c>
      <c r="F37" s="170">
        <v>418358</v>
      </c>
      <c r="G37" s="170">
        <f t="shared" si="0"/>
        <v>2054889</v>
      </c>
      <c r="H37" s="170">
        <f t="shared" si="1"/>
        <v>1230248</v>
      </c>
      <c r="K37" s="89">
        <f t="shared" si="2"/>
        <v>0.69418056157777863</v>
      </c>
      <c r="L37" s="89">
        <f t="shared" si="3"/>
        <v>0.65994010963643102</v>
      </c>
      <c r="O37" s="170" t="s">
        <v>5</v>
      </c>
      <c r="P37" s="89">
        <v>0.382186701927689</v>
      </c>
      <c r="Q37" s="89">
        <v>0.38118044170899407</v>
      </c>
    </row>
    <row r="38" spans="2:17" x14ac:dyDescent="0.2">
      <c r="B38" s="170" t="s">
        <v>32</v>
      </c>
      <c r="C38" s="170">
        <v>362167</v>
      </c>
      <c r="D38" s="170">
        <v>319206</v>
      </c>
      <c r="E38" s="170">
        <v>254644</v>
      </c>
      <c r="F38" s="170">
        <v>155684</v>
      </c>
      <c r="G38" s="170">
        <f t="shared" si="0"/>
        <v>681373</v>
      </c>
      <c r="H38" s="170">
        <f t="shared" si="1"/>
        <v>410328</v>
      </c>
      <c r="K38" s="89">
        <f t="shared" si="2"/>
        <v>0.5315253172638188</v>
      </c>
      <c r="L38" s="89">
        <f t="shared" si="3"/>
        <v>0.6205864576631378</v>
      </c>
      <c r="O38" s="170" t="s">
        <v>20</v>
      </c>
      <c r="P38" s="89">
        <v>0.37663886837386856</v>
      </c>
      <c r="Q38" s="89">
        <v>0.34275363082426891</v>
      </c>
    </row>
    <row r="39" spans="2:17" x14ac:dyDescent="0.2">
      <c r="B39" s="170" t="s">
        <v>33</v>
      </c>
      <c r="C39" s="170">
        <v>275223</v>
      </c>
      <c r="D39" s="170">
        <v>151898</v>
      </c>
      <c r="E39" s="170">
        <v>149545</v>
      </c>
      <c r="F39" s="170">
        <v>98497</v>
      </c>
      <c r="G39" s="170">
        <f t="shared" si="0"/>
        <v>427121</v>
      </c>
      <c r="H39" s="170">
        <f t="shared" si="1"/>
        <v>248042</v>
      </c>
      <c r="K39" s="89">
        <f t="shared" si="2"/>
        <v>0.64436775527309587</v>
      </c>
      <c r="L39" s="89">
        <f t="shared" si="3"/>
        <v>0.60290192789930741</v>
      </c>
      <c r="O39" s="170" t="s">
        <v>4</v>
      </c>
      <c r="P39" s="89">
        <v>0.36527457074848579</v>
      </c>
      <c r="Q39" s="89">
        <v>0.38565498036217577</v>
      </c>
    </row>
    <row r="40" spans="2:17" x14ac:dyDescent="0.2">
      <c r="B40" s="170" t="s">
        <v>1</v>
      </c>
      <c r="K40" s="89">
        <f>C45/C47</f>
        <v>0.55618909966086916</v>
      </c>
      <c r="L40" s="89">
        <f>D45/D47</f>
        <v>0.55539462755439162</v>
      </c>
      <c r="O40" s="170" t="s">
        <v>8</v>
      </c>
      <c r="P40" s="89">
        <v>0.31863194165120723</v>
      </c>
      <c r="Q40" s="89">
        <v>0.4062298761928364</v>
      </c>
    </row>
    <row r="43" spans="2:17" x14ac:dyDescent="0.2">
      <c r="C43" s="170" t="s">
        <v>817</v>
      </c>
    </row>
    <row r="44" spans="2:17" x14ac:dyDescent="0.2">
      <c r="B44" s="170" t="s">
        <v>983</v>
      </c>
      <c r="C44" s="170" t="s">
        <v>819</v>
      </c>
      <c r="D44" s="170" t="s">
        <v>818</v>
      </c>
    </row>
    <row r="45" spans="2:17" x14ac:dyDescent="0.2">
      <c r="B45" s="170" t="s">
        <v>980</v>
      </c>
      <c r="C45" s="95">
        <v>18134609</v>
      </c>
      <c r="D45" s="95">
        <v>11511284</v>
      </c>
    </row>
    <row r="46" spans="2:17" x14ac:dyDescent="0.2">
      <c r="B46" s="170" t="s">
        <v>981</v>
      </c>
      <c r="C46" s="95">
        <v>14470505</v>
      </c>
      <c r="D46" s="95">
        <v>9215031</v>
      </c>
    </row>
    <row r="47" spans="2:17" x14ac:dyDescent="0.2">
      <c r="C47" s="337">
        <f>SUM(C45:C46)</f>
        <v>32605114</v>
      </c>
      <c r="D47" s="337">
        <f>SUM(D45:D46)</f>
        <v>20726315</v>
      </c>
    </row>
  </sheetData>
  <mergeCells count="1">
    <mergeCell ref="H1:I1"/>
  </mergeCells>
  <hyperlinks>
    <hyperlink ref="H1:I1" location="Index!A1" display="Regresar al Índice" xr:uid="{96D4CA7F-E5FF-4651-A1C0-25E047D8EA20}"/>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B00CD-585C-4993-9FBB-C3CE8CC9AA1E}">
  <sheetPr codeName="Hoja60"/>
  <dimension ref="A1:I19"/>
  <sheetViews>
    <sheetView workbookViewId="0">
      <selection activeCell="A9" sqref="A9"/>
    </sheetView>
  </sheetViews>
  <sheetFormatPr baseColWidth="10" defaultRowHeight="12.75" x14ac:dyDescent="0.2"/>
  <cols>
    <col min="1" max="16384" width="11.42578125" style="170"/>
  </cols>
  <sheetData>
    <row r="1" spans="1:9" ht="15" x14ac:dyDescent="0.25">
      <c r="A1" t="s">
        <v>1313</v>
      </c>
      <c r="H1" s="568" t="s">
        <v>39</v>
      </c>
      <c r="I1" s="568"/>
    </row>
    <row r="7" spans="1:9" x14ac:dyDescent="0.2">
      <c r="C7" s="335" t="s">
        <v>838</v>
      </c>
      <c r="D7" s="335"/>
      <c r="E7" s="335" t="s">
        <v>839</v>
      </c>
      <c r="F7" s="335"/>
    </row>
    <row r="8" spans="1:9" x14ac:dyDescent="0.2">
      <c r="B8" s="170" t="s">
        <v>840</v>
      </c>
      <c r="C8" s="170" t="s">
        <v>841</v>
      </c>
      <c r="D8" s="170" t="s">
        <v>842</v>
      </c>
      <c r="E8" s="170" t="s">
        <v>841</v>
      </c>
      <c r="F8" s="170" t="s">
        <v>842</v>
      </c>
    </row>
    <row r="9" spans="1:9" x14ac:dyDescent="0.2">
      <c r="B9" s="170" t="s">
        <v>843</v>
      </c>
      <c r="C9" s="332">
        <v>16886</v>
      </c>
      <c r="D9" s="336">
        <v>4540.1222658440829</v>
      </c>
      <c r="E9" s="95">
        <v>95315</v>
      </c>
      <c r="F9" s="336">
        <v>4042.7264823361702</v>
      </c>
      <c r="G9" s="337">
        <f t="shared" ref="G9:G19" si="0">C9+E9</f>
        <v>112201</v>
      </c>
    </row>
    <row r="10" spans="1:9" x14ac:dyDescent="0.2">
      <c r="B10" s="170" t="s">
        <v>844</v>
      </c>
      <c r="C10" s="332">
        <v>60254</v>
      </c>
      <c r="D10" s="336">
        <v>5105.0779861169895</v>
      </c>
      <c r="E10" s="95">
        <v>108357</v>
      </c>
      <c r="F10" s="336">
        <v>6414.0022876949743</v>
      </c>
      <c r="G10" s="337">
        <f t="shared" si="0"/>
        <v>168611</v>
      </c>
    </row>
    <row r="11" spans="1:9" x14ac:dyDescent="0.2">
      <c r="B11" s="170" t="s">
        <v>845</v>
      </c>
      <c r="C11" s="332">
        <v>96018</v>
      </c>
      <c r="D11" s="336">
        <v>6313.2371024833465</v>
      </c>
      <c r="E11" s="95">
        <v>93300</v>
      </c>
      <c r="F11" s="336">
        <v>8761.4334197065546</v>
      </c>
      <c r="G11" s="337">
        <f t="shared" si="0"/>
        <v>189318</v>
      </c>
    </row>
    <row r="12" spans="1:9" x14ac:dyDescent="0.2">
      <c r="B12" s="170" t="s">
        <v>846</v>
      </c>
      <c r="C12" s="332">
        <v>144412</v>
      </c>
      <c r="D12" s="336">
        <v>7122.6283452695061</v>
      </c>
      <c r="E12" s="95">
        <v>59984</v>
      </c>
      <c r="F12" s="336">
        <v>8196.0708895559237</v>
      </c>
      <c r="G12" s="337">
        <f t="shared" si="0"/>
        <v>204396</v>
      </c>
    </row>
    <row r="13" spans="1:9" x14ac:dyDescent="0.2">
      <c r="B13" s="170" t="s">
        <v>847</v>
      </c>
      <c r="C13" s="332">
        <v>130462</v>
      </c>
      <c r="D13" s="336">
        <v>7660.0221801431871</v>
      </c>
      <c r="E13" s="95">
        <v>31809</v>
      </c>
      <c r="F13" s="336">
        <v>8956.9725669497057</v>
      </c>
      <c r="G13" s="337">
        <f t="shared" si="0"/>
        <v>162271</v>
      </c>
    </row>
    <row r="14" spans="1:9" x14ac:dyDescent="0.2">
      <c r="B14" s="170" t="s">
        <v>848</v>
      </c>
      <c r="C14" s="332">
        <v>140930</v>
      </c>
      <c r="D14" s="336">
        <v>7488.918082387816</v>
      </c>
      <c r="E14" s="95">
        <v>23421</v>
      </c>
      <c r="F14" s="336">
        <v>10337.533838312333</v>
      </c>
      <c r="G14" s="337">
        <f t="shared" si="0"/>
        <v>164351</v>
      </c>
    </row>
    <row r="15" spans="1:9" x14ac:dyDescent="0.2">
      <c r="B15" s="170" t="s">
        <v>849</v>
      </c>
      <c r="C15" s="332">
        <v>132082</v>
      </c>
      <c r="D15" s="336">
        <v>6670.7939146599429</v>
      </c>
      <c r="E15" s="95">
        <v>23767</v>
      </c>
      <c r="F15" s="336">
        <v>6791.1678004535152</v>
      </c>
      <c r="G15" s="337">
        <f t="shared" si="0"/>
        <v>155849</v>
      </c>
    </row>
    <row r="16" spans="1:9" x14ac:dyDescent="0.2">
      <c r="B16" s="170" t="s">
        <v>850</v>
      </c>
      <c r="C16" s="332">
        <v>99990</v>
      </c>
      <c r="D16" s="336">
        <v>6076.425724637681</v>
      </c>
      <c r="E16" s="95">
        <v>14990</v>
      </c>
      <c r="F16" s="336">
        <v>11080.105748678141</v>
      </c>
      <c r="G16" s="337">
        <f t="shared" si="0"/>
        <v>114980</v>
      </c>
    </row>
    <row r="17" spans="2:7" x14ac:dyDescent="0.2">
      <c r="B17" s="170" t="s">
        <v>851</v>
      </c>
      <c r="C17" s="332">
        <v>80866</v>
      </c>
      <c r="D17" s="336">
        <v>6143.0855017100339</v>
      </c>
      <c r="E17" s="95">
        <v>7866</v>
      </c>
      <c r="F17" s="336">
        <v>8085.7111295222312</v>
      </c>
      <c r="G17" s="337">
        <f t="shared" si="0"/>
        <v>88732</v>
      </c>
    </row>
    <row r="18" spans="2:7" x14ac:dyDescent="0.2">
      <c r="B18" s="170" t="s">
        <v>852</v>
      </c>
      <c r="C18" s="332">
        <v>69134</v>
      </c>
      <c r="D18" s="336">
        <v>4462.0563370935633</v>
      </c>
      <c r="E18" s="95">
        <v>10784</v>
      </c>
      <c r="F18" s="336">
        <v>6574.3875034255962</v>
      </c>
      <c r="G18" s="337">
        <f t="shared" si="0"/>
        <v>79918</v>
      </c>
    </row>
    <row r="19" spans="2:7" x14ac:dyDescent="0.2">
      <c r="C19" s="337">
        <f>SUM(C9:C18)</f>
        <v>971034</v>
      </c>
      <c r="D19" s="336">
        <v>6549.2299810000004</v>
      </c>
      <c r="E19" s="337">
        <f>SUM(E9:E18)</f>
        <v>469593</v>
      </c>
      <c r="F19" s="336">
        <v>7070.1123729999999</v>
      </c>
      <c r="G19" s="337">
        <f t="shared" si="0"/>
        <v>1440627</v>
      </c>
    </row>
  </sheetData>
  <mergeCells count="3">
    <mergeCell ref="C7:D7"/>
    <mergeCell ref="E7:F7"/>
    <mergeCell ref="H1:I1"/>
  </mergeCells>
  <hyperlinks>
    <hyperlink ref="H1:I1" location="Index!A1" display="Regresar al Índice" xr:uid="{BB212D53-BCD8-42A8-A3A7-B4D9D2F59859}"/>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9EB9B-F262-44D6-BC93-18DC9D9A6B41}">
  <sheetPr codeName="Hoja61"/>
  <dimension ref="A1:I15"/>
  <sheetViews>
    <sheetView workbookViewId="0">
      <selection activeCell="A9" sqref="A9"/>
    </sheetView>
  </sheetViews>
  <sheetFormatPr baseColWidth="10" defaultRowHeight="12.75" x14ac:dyDescent="0.2"/>
  <cols>
    <col min="1" max="16384" width="11.42578125" style="170"/>
  </cols>
  <sheetData>
    <row r="1" spans="1:9" ht="15" x14ac:dyDescent="0.25">
      <c r="A1" t="s">
        <v>1315</v>
      </c>
      <c r="H1" s="568" t="s">
        <v>39</v>
      </c>
      <c r="I1" s="568"/>
    </row>
    <row r="10" spans="1:9" x14ac:dyDescent="0.2">
      <c r="B10" s="170" t="s">
        <v>817</v>
      </c>
    </row>
    <row r="11" spans="1:9" x14ac:dyDescent="0.2">
      <c r="A11" s="170" t="s">
        <v>984</v>
      </c>
      <c r="B11" s="170" t="s">
        <v>293</v>
      </c>
      <c r="C11" s="170" t="s">
        <v>294</v>
      </c>
    </row>
    <row r="12" spans="1:9" x14ac:dyDescent="0.2">
      <c r="A12" s="170" t="s">
        <v>985</v>
      </c>
      <c r="B12" s="170">
        <v>1626968</v>
      </c>
      <c r="C12" s="170">
        <v>1063198</v>
      </c>
    </row>
    <row r="13" spans="1:9" x14ac:dyDescent="0.2">
      <c r="A13" s="170" t="s">
        <v>867</v>
      </c>
      <c r="B13" s="95">
        <v>153878</v>
      </c>
      <c r="C13" s="95">
        <v>43433</v>
      </c>
    </row>
    <row r="14" spans="1:9" x14ac:dyDescent="0.2">
      <c r="A14" s="170" t="s">
        <v>859</v>
      </c>
      <c r="B14" s="95">
        <v>414246</v>
      </c>
      <c r="C14" s="95">
        <v>269083</v>
      </c>
    </row>
    <row r="15" spans="1:9" x14ac:dyDescent="0.2">
      <c r="A15" s="170" t="s">
        <v>986</v>
      </c>
      <c r="B15" s="170">
        <v>18811</v>
      </c>
      <c r="C15" s="170">
        <v>64913</v>
      </c>
    </row>
  </sheetData>
  <mergeCells count="1">
    <mergeCell ref="H1:I1"/>
  </mergeCells>
  <hyperlinks>
    <hyperlink ref="H1:I1" location="Index!A1" display="Regresar al Índice" xr:uid="{C4F8F118-3F35-4A15-805F-6DCC4529964F}"/>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7CBC8-2190-4795-8869-730153EF92E2}">
  <sheetPr codeName="Hoja62"/>
  <dimension ref="A1:I20"/>
  <sheetViews>
    <sheetView workbookViewId="0">
      <selection activeCell="A9" sqref="A9"/>
    </sheetView>
  </sheetViews>
  <sheetFormatPr baseColWidth="10" defaultRowHeight="12.75" x14ac:dyDescent="0.2"/>
  <cols>
    <col min="1" max="1" width="11.42578125" style="328"/>
    <col min="2" max="2" width="12.7109375" style="328" bestFit="1" customWidth="1"/>
    <col min="3" max="16384" width="11.42578125" style="328"/>
  </cols>
  <sheetData>
    <row r="1" spans="1:9" ht="15" x14ac:dyDescent="0.25">
      <c r="A1" t="s">
        <v>1317</v>
      </c>
      <c r="H1" s="568" t="s">
        <v>39</v>
      </c>
      <c r="I1" s="568"/>
    </row>
    <row r="2" spans="1:9" x14ac:dyDescent="0.2">
      <c r="A2" s="130" t="s">
        <v>1014</v>
      </c>
    </row>
    <row r="5" spans="1:9" x14ac:dyDescent="0.2">
      <c r="B5" s="328" t="s">
        <v>0</v>
      </c>
    </row>
    <row r="6" spans="1:9" x14ac:dyDescent="0.2">
      <c r="A6" s="328">
        <v>2007</v>
      </c>
      <c r="B6" s="329">
        <v>3614</v>
      </c>
      <c r="C6" s="334"/>
      <c r="D6" s="329"/>
    </row>
    <row r="7" spans="1:9" x14ac:dyDescent="0.2">
      <c r="A7" s="328">
        <v>2008</v>
      </c>
      <c r="B7" s="329">
        <v>3777</v>
      </c>
      <c r="C7" s="334">
        <f t="shared" ref="C7:C18" si="0">B7/B6-1</f>
        <v>4.5102379634753831E-2</v>
      </c>
      <c r="D7" s="329"/>
    </row>
    <row r="8" spans="1:9" x14ac:dyDescent="0.2">
      <c r="A8" s="328">
        <v>2009</v>
      </c>
      <c r="B8" s="329">
        <v>3988</v>
      </c>
      <c r="C8" s="334">
        <f t="shared" si="0"/>
        <v>5.586444267937507E-2</v>
      </c>
      <c r="D8" s="329"/>
    </row>
    <row r="9" spans="1:9" x14ac:dyDescent="0.2">
      <c r="A9" s="328">
        <v>2010</v>
      </c>
      <c r="B9" s="329">
        <v>4963</v>
      </c>
      <c r="C9" s="334">
        <f t="shared" si="0"/>
        <v>0.24448345035105312</v>
      </c>
      <c r="D9" s="329"/>
    </row>
    <row r="10" spans="1:9" x14ac:dyDescent="0.2">
      <c r="A10" s="328">
        <v>2011</v>
      </c>
      <c r="B10" s="329">
        <v>3881</v>
      </c>
      <c r="C10" s="334">
        <f t="shared" si="0"/>
        <v>-0.21801329840822081</v>
      </c>
      <c r="D10" s="329"/>
    </row>
    <row r="11" spans="1:9" x14ac:dyDescent="0.2">
      <c r="A11" s="328">
        <v>2012</v>
      </c>
      <c r="B11" s="329">
        <v>5042</v>
      </c>
      <c r="C11" s="334">
        <f t="shared" si="0"/>
        <v>0.29914970368461735</v>
      </c>
      <c r="D11" s="329"/>
    </row>
    <row r="12" spans="1:9" x14ac:dyDescent="0.2">
      <c r="A12" s="328">
        <v>2013</v>
      </c>
      <c r="B12" s="329">
        <v>5168</v>
      </c>
      <c r="C12" s="334">
        <f t="shared" si="0"/>
        <v>2.4990083300277632E-2</v>
      </c>
      <c r="D12" s="329"/>
    </row>
    <row r="13" spans="1:9" x14ac:dyDescent="0.2">
      <c r="A13" s="328">
        <v>2014</v>
      </c>
      <c r="B13" s="329">
        <v>5058</v>
      </c>
      <c r="C13" s="334">
        <f t="shared" si="0"/>
        <v>-2.1284829721362253E-2</v>
      </c>
      <c r="D13" s="329"/>
    </row>
    <row r="14" spans="1:9" x14ac:dyDescent="0.2">
      <c r="A14" s="328">
        <v>2015</v>
      </c>
      <c r="B14" s="329">
        <v>5080</v>
      </c>
      <c r="C14" s="334">
        <f t="shared" si="0"/>
        <v>4.3495452748121277E-3</v>
      </c>
      <c r="D14" s="329"/>
    </row>
    <row r="15" spans="1:9" x14ac:dyDescent="0.2">
      <c r="A15" s="328">
        <v>2016</v>
      </c>
      <c r="B15" s="329">
        <v>3942</v>
      </c>
      <c r="C15" s="334">
        <f t="shared" si="0"/>
        <v>-0.22401574803149604</v>
      </c>
      <c r="D15" s="329"/>
    </row>
    <row r="16" spans="1:9" x14ac:dyDescent="0.2">
      <c r="A16" s="328">
        <v>2017</v>
      </c>
      <c r="B16" s="329">
        <v>5194</v>
      </c>
      <c r="C16" s="334">
        <f t="shared" si="0"/>
        <v>0.31760527650938619</v>
      </c>
      <c r="D16" s="329"/>
    </row>
    <row r="17" spans="1:5" x14ac:dyDescent="0.2">
      <c r="A17" s="328" t="s">
        <v>1015</v>
      </c>
      <c r="B17" s="329">
        <v>5692</v>
      </c>
      <c r="C17" s="334">
        <f t="shared" si="0"/>
        <v>9.5879861378513676E-2</v>
      </c>
      <c r="D17" s="329"/>
    </row>
    <row r="18" spans="1:5" x14ac:dyDescent="0.2">
      <c r="A18" s="328" t="s">
        <v>1016</v>
      </c>
      <c r="B18" s="329">
        <v>5351</v>
      </c>
      <c r="C18" s="334">
        <f t="shared" si="0"/>
        <v>-5.9908643710470888E-2</v>
      </c>
      <c r="D18" s="329"/>
    </row>
    <row r="19" spans="1:5" x14ac:dyDescent="0.2">
      <c r="A19" s="328" t="s">
        <v>1017</v>
      </c>
      <c r="B19" s="329">
        <v>5652</v>
      </c>
      <c r="C19" s="334">
        <f>B19/B18-1</f>
        <v>5.625116800598029E-2</v>
      </c>
      <c r="D19" s="329"/>
      <c r="E19" s="149"/>
    </row>
    <row r="20" spans="1:5" x14ac:dyDescent="0.2">
      <c r="D20" s="329"/>
    </row>
  </sheetData>
  <mergeCells count="1">
    <mergeCell ref="H1:I1"/>
  </mergeCells>
  <hyperlinks>
    <hyperlink ref="H1:I1" location="Index!A1" display="Regresar al Índice" xr:uid="{FE130282-36D8-4E02-9002-1505C5E7F276}"/>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81AAE-EF3D-49CF-8D97-47138C39780B}">
  <sheetPr codeName="Hoja15"/>
  <dimension ref="A1:I11"/>
  <sheetViews>
    <sheetView workbookViewId="0">
      <selection activeCell="A9" sqref="A9"/>
    </sheetView>
  </sheetViews>
  <sheetFormatPr baseColWidth="10" defaultRowHeight="12.75" x14ac:dyDescent="0.2"/>
  <cols>
    <col min="1" max="1" width="39.140625" style="170" bestFit="1" customWidth="1"/>
    <col min="2" max="3" width="21" style="170" bestFit="1" customWidth="1"/>
    <col min="4" max="4" width="18.85546875" style="170" bestFit="1" customWidth="1"/>
    <col min="5" max="16384" width="11.42578125" style="170"/>
  </cols>
  <sheetData>
    <row r="1" spans="1:9" ht="15" x14ac:dyDescent="0.25">
      <c r="A1" s="3" t="s">
        <v>1285</v>
      </c>
      <c r="H1" s="568" t="s">
        <v>39</v>
      </c>
      <c r="I1" s="568"/>
    </row>
    <row r="6" spans="1:9" x14ac:dyDescent="0.2">
      <c r="A6" s="514"/>
      <c r="B6" s="515" t="s">
        <v>807</v>
      </c>
      <c r="C6" s="515" t="s">
        <v>808</v>
      </c>
      <c r="D6" s="515" t="s">
        <v>809</v>
      </c>
    </row>
    <row r="7" spans="1:9" x14ac:dyDescent="0.2">
      <c r="A7" s="516" t="s">
        <v>810</v>
      </c>
      <c r="B7" s="517">
        <v>1538363</v>
      </c>
      <c r="C7" s="517">
        <v>1495200</v>
      </c>
      <c r="D7" s="517">
        <v>-43163</v>
      </c>
    </row>
    <row r="8" spans="1:9" x14ac:dyDescent="0.2">
      <c r="A8" s="516" t="s">
        <v>811</v>
      </c>
      <c r="B8" s="518">
        <v>1718479</v>
      </c>
      <c r="C8" s="518">
        <v>1847107</v>
      </c>
      <c r="D8" s="518">
        <v>128628</v>
      </c>
    </row>
    <row r="9" spans="1:9" x14ac:dyDescent="0.2">
      <c r="A9" s="516" t="s">
        <v>812</v>
      </c>
      <c r="B9" s="517">
        <v>3256842</v>
      </c>
      <c r="C9" s="517">
        <v>3342307</v>
      </c>
      <c r="D9" s="517">
        <v>85465</v>
      </c>
    </row>
    <row r="10" spans="1:9" x14ac:dyDescent="0.2">
      <c r="A10" s="519"/>
      <c r="B10" s="410"/>
      <c r="C10" s="410"/>
      <c r="D10" s="410"/>
    </row>
    <row r="11" spans="1:9" ht="25.5" x14ac:dyDescent="0.2">
      <c r="A11" s="520" t="s">
        <v>813</v>
      </c>
      <c r="B11" s="521">
        <v>0.4723</v>
      </c>
      <c r="C11" s="521">
        <v>0.44740000000000002</v>
      </c>
      <c r="D11" s="521">
        <v>-2.5000000000000001E-2</v>
      </c>
    </row>
  </sheetData>
  <mergeCells count="1">
    <mergeCell ref="H1:I1"/>
  </mergeCells>
  <hyperlinks>
    <hyperlink ref="H1:I1" location="Index!A1" display="Regresar al Índice" xr:uid="{FB8E5EF5-B7D6-4306-8A33-F9E5A8CD27A4}"/>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C1EC7-2660-4F3F-90D1-778DCDD7B1D9}">
  <sheetPr codeName="Hoja63"/>
  <dimension ref="A1:N10"/>
  <sheetViews>
    <sheetView workbookViewId="0">
      <selection activeCell="A9" sqref="A9"/>
    </sheetView>
  </sheetViews>
  <sheetFormatPr baseColWidth="10" defaultRowHeight="12.75" x14ac:dyDescent="0.2"/>
  <cols>
    <col min="1" max="2" width="11.42578125" style="328"/>
    <col min="3" max="3" width="14.28515625" style="328" bestFit="1" customWidth="1"/>
    <col min="4" max="16384" width="11.42578125" style="328"/>
  </cols>
  <sheetData>
    <row r="1" spans="1:14" ht="15" x14ac:dyDescent="0.25">
      <c r="A1" t="s">
        <v>1319</v>
      </c>
      <c r="H1" s="568" t="s">
        <v>39</v>
      </c>
      <c r="I1" s="568"/>
    </row>
    <row r="7" spans="1:14" x14ac:dyDescent="0.2">
      <c r="C7" s="433" t="s">
        <v>1018</v>
      </c>
      <c r="D7" s="433" t="s">
        <v>1019</v>
      </c>
      <c r="E7" s="433" t="s">
        <v>1020</v>
      </c>
      <c r="F7" s="433" t="s">
        <v>1021</v>
      </c>
      <c r="G7" s="433" t="s">
        <v>1022</v>
      </c>
      <c r="H7" s="433" t="s">
        <v>1023</v>
      </c>
      <c r="I7" s="433" t="s">
        <v>1024</v>
      </c>
      <c r="J7" s="433" t="s">
        <v>1025</v>
      </c>
      <c r="K7" s="433" t="s">
        <v>1026</v>
      </c>
      <c r="L7" s="433" t="s">
        <v>1027</v>
      </c>
      <c r="M7" s="433" t="s">
        <v>1028</v>
      </c>
      <c r="N7" s="433" t="s">
        <v>1029</v>
      </c>
    </row>
    <row r="8" spans="1:14" x14ac:dyDescent="0.2">
      <c r="B8" s="328" t="s">
        <v>0</v>
      </c>
      <c r="C8" s="95">
        <v>4735.5280000000002</v>
      </c>
      <c r="D8" s="95">
        <v>5443.2780000000002</v>
      </c>
      <c r="E8" s="95">
        <v>5144.45</v>
      </c>
      <c r="F8" s="95">
        <v>5692.1509999999998</v>
      </c>
      <c r="G8" s="95">
        <v>5025.8599999999997</v>
      </c>
      <c r="H8" s="95">
        <v>5716.64</v>
      </c>
      <c r="I8" s="95">
        <v>5455.3329999999996</v>
      </c>
      <c r="J8" s="95">
        <v>5350.5919999999996</v>
      </c>
      <c r="K8" s="95">
        <v>5035.2650000000003</v>
      </c>
      <c r="L8" s="95">
        <v>4321.3289999999997</v>
      </c>
      <c r="M8" s="95">
        <v>4964.9110000000001</v>
      </c>
      <c r="N8" s="95">
        <v>5652.1009999999997</v>
      </c>
    </row>
    <row r="10" spans="1:14" x14ac:dyDescent="0.2">
      <c r="K10" s="94">
        <f>K8/G8-1</f>
        <v>1.8713215250725224E-3</v>
      </c>
      <c r="L10" s="94">
        <f>L8/H8-1</f>
        <v>-0.2440788645078229</v>
      </c>
      <c r="M10" s="94">
        <f>M8/I8-1</f>
        <v>-8.9897720267488657E-2</v>
      </c>
      <c r="N10" s="94">
        <f>N8/J8-1</f>
        <v>5.6350587000466579E-2</v>
      </c>
    </row>
  </sheetData>
  <mergeCells count="1">
    <mergeCell ref="H1:I1"/>
  </mergeCells>
  <hyperlinks>
    <hyperlink ref="H1:I1" location="Index!A1" display="Regresar al Índice" xr:uid="{CEC39445-D4A5-49F3-8408-00C71F3A1841}"/>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B7D62-A00E-4FED-93E4-9EB5744AB099}">
  <sheetPr codeName="Hoja64"/>
  <dimension ref="A1:I37"/>
  <sheetViews>
    <sheetView zoomScaleNormal="100" workbookViewId="0">
      <selection activeCell="A9" sqref="A9"/>
    </sheetView>
  </sheetViews>
  <sheetFormatPr baseColWidth="10" defaultRowHeight="12.75" x14ac:dyDescent="0.2"/>
  <cols>
    <col min="1" max="1" width="11.42578125" style="328"/>
    <col min="2" max="2" width="26.7109375" style="328" bestFit="1" customWidth="1"/>
    <col min="3" max="3" width="11.42578125" style="328"/>
    <col min="4" max="4" width="12" style="328" bestFit="1" customWidth="1"/>
    <col min="5" max="16384" width="11.42578125" style="328"/>
  </cols>
  <sheetData>
    <row r="1" spans="1:9" ht="15" x14ac:dyDescent="0.25">
      <c r="A1" t="s">
        <v>1321</v>
      </c>
      <c r="H1" s="568" t="s">
        <v>39</v>
      </c>
      <c r="I1" s="568"/>
    </row>
    <row r="2" spans="1:9" x14ac:dyDescent="0.2">
      <c r="A2" s="130" t="s">
        <v>1014</v>
      </c>
    </row>
    <row r="3" spans="1:9" x14ac:dyDescent="0.2">
      <c r="A3" s="5"/>
    </row>
    <row r="5" spans="1:9" x14ac:dyDescent="0.2">
      <c r="B5" s="328" t="s">
        <v>24</v>
      </c>
      <c r="C5" s="150">
        <v>0.34499999999999997</v>
      </c>
      <c r="D5" s="149">
        <f>C5/$C$37</f>
        <v>3.13114472972299E-6</v>
      </c>
    </row>
    <row r="6" spans="1:9" x14ac:dyDescent="0.2">
      <c r="B6" s="328" t="s">
        <v>19</v>
      </c>
      <c r="C6" s="95">
        <v>46</v>
      </c>
      <c r="D6" s="149">
        <f t="shared" ref="D6:D36" si="0">C6/$C$37</f>
        <v>4.1748596396306539E-4</v>
      </c>
    </row>
    <row r="7" spans="1:9" x14ac:dyDescent="0.2">
      <c r="B7" s="328" t="s">
        <v>5</v>
      </c>
      <c r="C7" s="95">
        <v>72</v>
      </c>
      <c r="D7" s="149">
        <f t="shared" si="0"/>
        <v>6.5345629142045012E-4</v>
      </c>
    </row>
    <row r="8" spans="1:9" x14ac:dyDescent="0.2">
      <c r="B8" s="328" t="s">
        <v>21</v>
      </c>
      <c r="C8" s="95">
        <v>145</v>
      </c>
      <c r="D8" s="149">
        <f t="shared" si="0"/>
        <v>1.3159883646661843E-3</v>
      </c>
    </row>
    <row r="9" spans="1:9" x14ac:dyDescent="0.2">
      <c r="B9" s="328" t="s">
        <v>7</v>
      </c>
      <c r="C9" s="95">
        <v>164</v>
      </c>
      <c r="D9" s="149">
        <f t="shared" si="0"/>
        <v>1.4884282193465808E-3</v>
      </c>
    </row>
    <row r="10" spans="1:9" x14ac:dyDescent="0.2">
      <c r="B10" s="328" t="s">
        <v>11</v>
      </c>
      <c r="C10" s="95">
        <v>191</v>
      </c>
      <c r="D10" s="149">
        <f t="shared" si="0"/>
        <v>1.7334743286292497E-3</v>
      </c>
    </row>
    <row r="11" spans="1:9" x14ac:dyDescent="0.2">
      <c r="B11" s="328" t="s">
        <v>32</v>
      </c>
      <c r="C11" s="95">
        <v>251</v>
      </c>
      <c r="D11" s="149">
        <f t="shared" si="0"/>
        <v>2.2780212381462916E-3</v>
      </c>
    </row>
    <row r="12" spans="1:9" x14ac:dyDescent="0.2">
      <c r="B12" s="328" t="s">
        <v>15</v>
      </c>
      <c r="C12" s="95">
        <v>283</v>
      </c>
      <c r="D12" s="149">
        <f t="shared" si="0"/>
        <v>2.5684462565553805E-3</v>
      </c>
    </row>
    <row r="13" spans="1:9" x14ac:dyDescent="0.2">
      <c r="B13" s="328" t="s">
        <v>16</v>
      </c>
      <c r="C13" s="95">
        <v>286</v>
      </c>
      <c r="D13" s="149">
        <f t="shared" si="0"/>
        <v>2.5956736020312328E-3</v>
      </c>
    </row>
    <row r="14" spans="1:9" x14ac:dyDescent="0.2">
      <c r="B14" s="328" t="s">
        <v>30</v>
      </c>
      <c r="C14" s="95">
        <v>413</v>
      </c>
      <c r="D14" s="149">
        <f t="shared" si="0"/>
        <v>3.7482978938423043E-3</v>
      </c>
    </row>
    <row r="15" spans="1:9" x14ac:dyDescent="0.2">
      <c r="B15" s="328" t="s">
        <v>26</v>
      </c>
      <c r="C15" s="95">
        <v>471</v>
      </c>
      <c r="D15" s="149">
        <f t="shared" si="0"/>
        <v>4.2746932397087784E-3</v>
      </c>
    </row>
    <row r="16" spans="1:9" x14ac:dyDescent="0.2">
      <c r="B16" s="328" t="s">
        <v>1030</v>
      </c>
      <c r="C16" s="95">
        <v>564</v>
      </c>
      <c r="D16" s="149">
        <f t="shared" si="0"/>
        <v>5.1187409494601929E-3</v>
      </c>
    </row>
    <row r="17" spans="2:4" x14ac:dyDescent="0.2">
      <c r="B17" s="328" t="s">
        <v>12</v>
      </c>
      <c r="C17" s="95">
        <v>739</v>
      </c>
      <c r="D17" s="149">
        <f t="shared" si="0"/>
        <v>6.7070027688848977E-3</v>
      </c>
    </row>
    <row r="18" spans="2:4" x14ac:dyDescent="0.2">
      <c r="B18" s="328" t="s">
        <v>18</v>
      </c>
      <c r="C18" s="95">
        <v>791</v>
      </c>
      <c r="D18" s="149">
        <f t="shared" si="0"/>
        <v>7.1789434237996674E-3</v>
      </c>
    </row>
    <row r="19" spans="2:4" x14ac:dyDescent="0.2">
      <c r="B19" s="328" t="s">
        <v>33</v>
      </c>
      <c r="C19" s="95">
        <v>1141</v>
      </c>
      <c r="D19" s="149">
        <f t="shared" si="0"/>
        <v>1.0355467062649079E-2</v>
      </c>
    </row>
    <row r="20" spans="2:4" x14ac:dyDescent="0.2">
      <c r="B20" s="328" t="s">
        <v>28</v>
      </c>
      <c r="C20" s="95">
        <v>1179</v>
      </c>
      <c r="D20" s="149">
        <f t="shared" si="0"/>
        <v>1.070034677200987E-2</v>
      </c>
    </row>
    <row r="21" spans="2:4" x14ac:dyDescent="0.2">
      <c r="B21" s="328" t="s">
        <v>31</v>
      </c>
      <c r="C21" s="95">
        <v>1195</v>
      </c>
      <c r="D21" s="149">
        <f t="shared" si="0"/>
        <v>1.0845559281214416E-2</v>
      </c>
    </row>
    <row r="22" spans="2:4" x14ac:dyDescent="0.2">
      <c r="B22" s="328" t="s">
        <v>17</v>
      </c>
      <c r="C22" s="95">
        <v>1424</v>
      </c>
      <c r="D22" s="149">
        <f t="shared" si="0"/>
        <v>1.2923913319204458E-2</v>
      </c>
    </row>
    <row r="23" spans="2:4" x14ac:dyDescent="0.2">
      <c r="B23" s="328" t="s">
        <v>6</v>
      </c>
      <c r="C23" s="95">
        <v>2753</v>
      </c>
      <c r="D23" s="149">
        <f t="shared" si="0"/>
        <v>2.4985627365006934E-2</v>
      </c>
    </row>
    <row r="24" spans="2:4" x14ac:dyDescent="0.2">
      <c r="B24" s="328" t="s">
        <v>23</v>
      </c>
      <c r="C24" s="95">
        <v>3554</v>
      </c>
      <c r="D24" s="149">
        <f t="shared" si="0"/>
        <v>3.2255328607059444E-2</v>
      </c>
    </row>
    <row r="25" spans="2:4" x14ac:dyDescent="0.2">
      <c r="B25" s="328" t="s">
        <v>3</v>
      </c>
      <c r="C25" s="95">
        <v>3903</v>
      </c>
      <c r="D25" s="149">
        <f t="shared" si="0"/>
        <v>3.5422776464083566E-2</v>
      </c>
    </row>
    <row r="26" spans="2:4" x14ac:dyDescent="0.2">
      <c r="B26" s="328" t="s">
        <v>13</v>
      </c>
      <c r="C26" s="95">
        <v>4084</v>
      </c>
      <c r="D26" s="149">
        <f t="shared" si="0"/>
        <v>3.7065492974459976E-2</v>
      </c>
    </row>
    <row r="27" spans="2:4" x14ac:dyDescent="0.2">
      <c r="B27" s="328" t="s">
        <v>25</v>
      </c>
      <c r="C27" s="95">
        <v>4176</v>
      </c>
      <c r="D27" s="149">
        <f t="shared" si="0"/>
        <v>3.7900464902386112E-2</v>
      </c>
    </row>
    <row r="28" spans="2:4" x14ac:dyDescent="0.2">
      <c r="B28" s="328" t="s">
        <v>22</v>
      </c>
      <c r="C28" s="95">
        <v>4193</v>
      </c>
      <c r="D28" s="149">
        <f t="shared" si="0"/>
        <v>3.805475319341594E-2</v>
      </c>
    </row>
    <row r="29" spans="2:4" x14ac:dyDescent="0.2">
      <c r="B29" s="328" t="s">
        <v>27</v>
      </c>
      <c r="C29" s="95">
        <v>4670</v>
      </c>
      <c r="D29" s="149">
        <f t="shared" si="0"/>
        <v>4.2383901124076417E-2</v>
      </c>
    </row>
    <row r="30" spans="2:4" x14ac:dyDescent="0.2">
      <c r="B30" s="328" t="s">
        <v>0</v>
      </c>
      <c r="C30" s="95">
        <v>5652</v>
      </c>
      <c r="D30" s="149">
        <f t="shared" si="0"/>
        <v>5.1296318876505334E-2</v>
      </c>
    </row>
    <row r="31" spans="2:4" x14ac:dyDescent="0.2">
      <c r="B31" s="328" t="s">
        <v>14</v>
      </c>
      <c r="C31" s="95">
        <v>7545</v>
      </c>
      <c r="D31" s="149">
        <f t="shared" si="0"/>
        <v>6.847677387176801E-2</v>
      </c>
    </row>
    <row r="32" spans="2:4" x14ac:dyDescent="0.2">
      <c r="B32" s="328" t="s">
        <v>29</v>
      </c>
      <c r="C32" s="95">
        <v>7996</v>
      </c>
      <c r="D32" s="149">
        <f t="shared" si="0"/>
        <v>7.2569951474971098E-2</v>
      </c>
    </row>
    <row r="33" spans="2:4" x14ac:dyDescent="0.2">
      <c r="B33" s="328" t="s">
        <v>20</v>
      </c>
      <c r="C33" s="95">
        <v>10017</v>
      </c>
      <c r="D33" s="149">
        <f t="shared" si="0"/>
        <v>9.0912106543870122E-2</v>
      </c>
    </row>
    <row r="34" spans="2:4" x14ac:dyDescent="0.2">
      <c r="B34" s="328" t="s">
        <v>4</v>
      </c>
      <c r="C34" s="95">
        <v>12499</v>
      </c>
      <c r="D34" s="149">
        <f t="shared" si="0"/>
        <v>0.11343819703422509</v>
      </c>
    </row>
    <row r="35" spans="2:4" x14ac:dyDescent="0.2">
      <c r="B35" s="328" t="s">
        <v>10</v>
      </c>
      <c r="C35" s="95">
        <v>13830</v>
      </c>
      <c r="D35" s="149">
        <f t="shared" si="0"/>
        <v>0.12551806264367812</v>
      </c>
    </row>
    <row r="36" spans="2:4" x14ac:dyDescent="0.2">
      <c r="B36" s="328" t="s">
        <v>8</v>
      </c>
      <c r="C36" s="95">
        <v>15956</v>
      </c>
      <c r="D36" s="149">
        <f t="shared" si="0"/>
        <v>0.14481317480423198</v>
      </c>
    </row>
    <row r="37" spans="2:4" x14ac:dyDescent="0.2">
      <c r="C37" s="329">
        <f>SUM(C5:C36)</f>
        <v>110183.345</v>
      </c>
      <c r="D37" s="330">
        <f>SUM(D5:D36)</f>
        <v>1.0000000000000002</v>
      </c>
    </row>
  </sheetData>
  <mergeCells count="1">
    <mergeCell ref="H1:I1"/>
  </mergeCells>
  <hyperlinks>
    <hyperlink ref="H1:I1" location="Index!A1" display="Regresar al Índice" xr:uid="{48E57A1C-B80D-4817-8E48-E814A8540597}"/>
  </hyperlinks>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9EF71-96AD-474A-94D5-2195B97C3C40}">
  <sheetPr codeName="Hoja65"/>
  <dimension ref="A1:I33"/>
  <sheetViews>
    <sheetView workbookViewId="0">
      <selection activeCell="A9" sqref="A9"/>
    </sheetView>
  </sheetViews>
  <sheetFormatPr baseColWidth="10" defaultRowHeight="12.75" x14ac:dyDescent="0.2"/>
  <cols>
    <col min="1" max="1" width="11.42578125" style="328"/>
    <col min="2" max="2" width="15.42578125" style="328" bestFit="1" customWidth="1"/>
    <col min="3" max="3" width="11.42578125" style="328"/>
    <col min="4" max="4" width="12.28515625" style="328" bestFit="1" customWidth="1"/>
    <col min="5" max="16384" width="11.42578125" style="328"/>
  </cols>
  <sheetData>
    <row r="1" spans="1:9" ht="15" x14ac:dyDescent="0.25">
      <c r="A1" t="s">
        <v>1323</v>
      </c>
      <c r="H1" s="568" t="s">
        <v>39</v>
      </c>
      <c r="I1" s="568"/>
    </row>
    <row r="2" spans="1:9" x14ac:dyDescent="0.2">
      <c r="A2" s="130" t="s">
        <v>1014</v>
      </c>
    </row>
    <row r="5" spans="1:9" x14ac:dyDescent="0.2">
      <c r="B5" s="328" t="s">
        <v>9</v>
      </c>
      <c r="C5" s="332">
        <v>13</v>
      </c>
      <c r="D5" s="149">
        <f>C5/$C$18</f>
        <v>6.2475970780469052E-4</v>
      </c>
    </row>
    <row r="6" spans="1:9" x14ac:dyDescent="0.2">
      <c r="B6" s="328" t="s">
        <v>13</v>
      </c>
      <c r="C6" s="332">
        <v>38</v>
      </c>
      <c r="D6" s="149">
        <f t="shared" ref="D6:D16" si="0">C6/$C$18</f>
        <v>1.8262206843521723E-3</v>
      </c>
    </row>
    <row r="7" spans="1:9" x14ac:dyDescent="0.2">
      <c r="B7" s="328" t="s">
        <v>14</v>
      </c>
      <c r="C7" s="332">
        <v>43</v>
      </c>
      <c r="D7" s="149">
        <f t="shared" si="0"/>
        <v>2.0665128796616685E-3</v>
      </c>
    </row>
    <row r="8" spans="1:9" x14ac:dyDescent="0.2">
      <c r="B8" s="328" t="s">
        <v>25</v>
      </c>
      <c r="C8" s="332">
        <v>76</v>
      </c>
      <c r="D8" s="149">
        <f t="shared" si="0"/>
        <v>3.6524413687043446E-3</v>
      </c>
    </row>
    <row r="9" spans="1:9" x14ac:dyDescent="0.2">
      <c r="B9" s="328" t="s">
        <v>10</v>
      </c>
      <c r="C9" s="332">
        <v>103</v>
      </c>
      <c r="D9" s="149">
        <f t="shared" si="0"/>
        <v>4.9500192233756244E-3</v>
      </c>
    </row>
    <row r="10" spans="1:9" x14ac:dyDescent="0.2">
      <c r="B10" s="328" t="s">
        <v>3</v>
      </c>
      <c r="C10" s="332">
        <v>250</v>
      </c>
      <c r="D10" s="149">
        <f t="shared" si="0"/>
        <v>1.2014609765474818E-2</v>
      </c>
    </row>
    <row r="11" spans="1:9" x14ac:dyDescent="0.2">
      <c r="B11" s="328" t="s">
        <v>23</v>
      </c>
      <c r="C11" s="332">
        <v>266</v>
      </c>
      <c r="D11" s="149">
        <f t="shared" si="0"/>
        <v>1.2783544790465206E-2</v>
      </c>
    </row>
    <row r="12" spans="1:9" x14ac:dyDescent="0.2">
      <c r="B12" s="328" t="s">
        <v>27</v>
      </c>
      <c r="C12" s="332">
        <v>615</v>
      </c>
      <c r="D12" s="149">
        <f t="shared" si="0"/>
        <v>2.955594002306805E-2</v>
      </c>
    </row>
    <row r="13" spans="1:9" x14ac:dyDescent="0.2">
      <c r="B13" s="328" t="s">
        <v>20</v>
      </c>
      <c r="C13" s="332">
        <v>846</v>
      </c>
      <c r="D13" s="149">
        <f t="shared" si="0"/>
        <v>4.065743944636678E-2</v>
      </c>
    </row>
    <row r="14" spans="1:9" x14ac:dyDescent="0.2">
      <c r="B14" s="328" t="s">
        <v>29</v>
      </c>
      <c r="C14" s="332">
        <v>2282</v>
      </c>
      <c r="D14" s="149">
        <f t="shared" si="0"/>
        <v>0.10966935793925413</v>
      </c>
    </row>
    <row r="15" spans="1:9" x14ac:dyDescent="0.2">
      <c r="B15" s="328" t="s">
        <v>0</v>
      </c>
      <c r="C15" s="332">
        <v>3092</v>
      </c>
      <c r="D15" s="149">
        <f t="shared" si="0"/>
        <v>0.14859669357939254</v>
      </c>
    </row>
    <row r="16" spans="1:9" x14ac:dyDescent="0.2">
      <c r="B16" s="328" t="s">
        <v>4</v>
      </c>
      <c r="C16" s="332">
        <v>5290</v>
      </c>
      <c r="D16" s="149">
        <f t="shared" si="0"/>
        <v>0.25422914263744711</v>
      </c>
    </row>
    <row r="17" spans="2:5" x14ac:dyDescent="0.2">
      <c r="B17" s="328" t="s">
        <v>8</v>
      </c>
      <c r="C17" s="332">
        <v>7894</v>
      </c>
      <c r="D17" s="149">
        <f>C17/$C$18</f>
        <v>0.37937331795463286</v>
      </c>
    </row>
    <row r="18" spans="2:5" x14ac:dyDescent="0.2">
      <c r="C18" s="329">
        <f>SUM(C5:C17)</f>
        <v>20808</v>
      </c>
      <c r="D18" s="149">
        <f>C18/$C$18</f>
        <v>1</v>
      </c>
    </row>
    <row r="21" spans="2:5" x14ac:dyDescent="0.2">
      <c r="B21" s="5"/>
      <c r="C21" s="5"/>
      <c r="D21" s="151"/>
      <c r="E21" s="333"/>
    </row>
    <row r="22" spans="2:5" x14ac:dyDescent="0.2">
      <c r="B22" s="5"/>
      <c r="C22" s="5"/>
      <c r="D22" s="151"/>
      <c r="E22" s="333"/>
    </row>
    <row r="23" spans="2:5" x14ac:dyDescent="0.2">
      <c r="B23" s="5"/>
      <c r="C23" s="5"/>
      <c r="D23" s="151"/>
      <c r="E23" s="333"/>
    </row>
    <row r="24" spans="2:5" x14ac:dyDescent="0.2">
      <c r="B24" s="5"/>
      <c r="C24" s="5"/>
      <c r="D24" s="151"/>
      <c r="E24" s="333"/>
    </row>
    <row r="25" spans="2:5" x14ac:dyDescent="0.2">
      <c r="B25" s="5"/>
      <c r="C25" s="5"/>
      <c r="D25" s="151"/>
      <c r="E25" s="333"/>
    </row>
    <row r="26" spans="2:5" x14ac:dyDescent="0.2">
      <c r="B26" s="5"/>
      <c r="C26" s="5"/>
      <c r="D26" s="151"/>
      <c r="E26" s="333"/>
    </row>
    <row r="27" spans="2:5" x14ac:dyDescent="0.2">
      <c r="B27" s="5"/>
      <c r="C27" s="5"/>
      <c r="D27" s="151"/>
      <c r="E27" s="333"/>
    </row>
    <row r="28" spans="2:5" x14ac:dyDescent="0.2">
      <c r="B28" s="5"/>
      <c r="C28" s="5"/>
      <c r="D28" s="151"/>
      <c r="E28" s="333"/>
    </row>
    <row r="29" spans="2:5" x14ac:dyDescent="0.2">
      <c r="B29" s="5"/>
      <c r="C29" s="5"/>
      <c r="D29" s="151"/>
      <c r="E29" s="333"/>
    </row>
    <row r="30" spans="2:5" x14ac:dyDescent="0.2">
      <c r="B30" s="5"/>
      <c r="C30" s="5"/>
      <c r="D30" s="151"/>
      <c r="E30" s="333"/>
    </row>
    <row r="31" spans="2:5" x14ac:dyDescent="0.2">
      <c r="B31" s="5"/>
      <c r="C31" s="5"/>
      <c r="D31" s="151"/>
      <c r="E31" s="333"/>
    </row>
    <row r="32" spans="2:5" x14ac:dyDescent="0.2">
      <c r="B32" s="5"/>
      <c r="C32" s="5"/>
      <c r="D32" s="151"/>
      <c r="E32" s="333"/>
    </row>
    <row r="33" spans="2:5" x14ac:dyDescent="0.2">
      <c r="B33" s="5"/>
      <c r="C33" s="5"/>
      <c r="D33" s="151"/>
      <c r="E33" s="333"/>
    </row>
  </sheetData>
  <mergeCells count="1">
    <mergeCell ref="H1:I1"/>
  </mergeCells>
  <hyperlinks>
    <hyperlink ref="H1:I1" location="Index!A1" display="Regresar al Índice" xr:uid="{E001D3A3-15FA-417D-8ED4-4A801D166B42}"/>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31869-BF8A-444D-B34F-6D4194925344}">
  <sheetPr codeName="Hoja66"/>
  <dimension ref="A1:I20"/>
  <sheetViews>
    <sheetView workbookViewId="0">
      <selection activeCell="A9" sqref="A9"/>
    </sheetView>
  </sheetViews>
  <sheetFormatPr baseColWidth="10" defaultRowHeight="12.75" x14ac:dyDescent="0.2"/>
  <cols>
    <col min="1" max="1" width="11.42578125" style="328"/>
    <col min="2" max="2" width="12.7109375" style="328" bestFit="1" customWidth="1"/>
    <col min="3" max="16384" width="11.42578125" style="328"/>
  </cols>
  <sheetData>
    <row r="1" spans="1:9" ht="15" x14ac:dyDescent="0.25">
      <c r="A1" t="s">
        <v>1325</v>
      </c>
      <c r="H1" s="568" t="s">
        <v>39</v>
      </c>
      <c r="I1" s="568"/>
    </row>
    <row r="2" spans="1:9" x14ac:dyDescent="0.2">
      <c r="A2" s="130" t="s">
        <v>1014</v>
      </c>
    </row>
    <row r="5" spans="1:9" x14ac:dyDescent="0.2">
      <c r="B5" s="328" t="s">
        <v>0</v>
      </c>
    </row>
    <row r="6" spans="1:9" x14ac:dyDescent="0.2">
      <c r="A6" s="328">
        <v>2007</v>
      </c>
      <c r="B6" s="329">
        <v>14446</v>
      </c>
      <c r="D6" s="329">
        <f>_xlfn.RANK.EQ(B6,$B$6:$B$19,0)</f>
        <v>14</v>
      </c>
    </row>
    <row r="7" spans="1:9" x14ac:dyDescent="0.2">
      <c r="A7" s="328">
        <v>2008</v>
      </c>
      <c r="B7" s="329">
        <v>15361</v>
      </c>
      <c r="C7" s="331">
        <f>B7/B6-1</f>
        <v>6.3339332687249117E-2</v>
      </c>
      <c r="D7" s="329">
        <f t="shared" ref="D7:D19" si="0">_xlfn.RANK.EQ(B7,$B$6:$B$19,0)</f>
        <v>11</v>
      </c>
    </row>
    <row r="8" spans="1:9" x14ac:dyDescent="0.2">
      <c r="A8" s="328">
        <v>2009</v>
      </c>
      <c r="B8" s="329">
        <v>15060</v>
      </c>
      <c r="C8" s="331">
        <f t="shared" ref="C8:C18" si="1">B8/B7-1</f>
        <v>-1.9595078445413749E-2</v>
      </c>
      <c r="D8" s="329">
        <f t="shared" si="0"/>
        <v>13</v>
      </c>
    </row>
    <row r="9" spans="1:9" x14ac:dyDescent="0.2">
      <c r="A9" s="328">
        <v>2010</v>
      </c>
      <c r="B9" s="329">
        <v>18801</v>
      </c>
      <c r="C9" s="331">
        <f t="shared" si="1"/>
        <v>0.24840637450199199</v>
      </c>
      <c r="D9" s="329">
        <f t="shared" si="0"/>
        <v>7</v>
      </c>
    </row>
    <row r="10" spans="1:9" x14ac:dyDescent="0.2">
      <c r="A10" s="328">
        <v>2011</v>
      </c>
      <c r="B10" s="329">
        <v>15333</v>
      </c>
      <c r="C10" s="331">
        <f t="shared" si="1"/>
        <v>-0.18445827349609067</v>
      </c>
      <c r="D10" s="329">
        <f t="shared" si="0"/>
        <v>12</v>
      </c>
    </row>
    <row r="11" spans="1:9" x14ac:dyDescent="0.2">
      <c r="A11" s="328">
        <v>2012</v>
      </c>
      <c r="B11" s="329">
        <v>19380</v>
      </c>
      <c r="C11" s="331">
        <f t="shared" si="1"/>
        <v>0.26394052044609673</v>
      </c>
      <c r="D11" s="329">
        <f t="shared" si="0"/>
        <v>6</v>
      </c>
    </row>
    <row r="12" spans="1:9" x14ac:dyDescent="0.2">
      <c r="A12" s="328">
        <v>2013</v>
      </c>
      <c r="B12" s="329">
        <v>20105</v>
      </c>
      <c r="C12" s="331">
        <f t="shared" si="1"/>
        <v>3.7409700722394135E-2</v>
      </c>
      <c r="D12" s="329">
        <f t="shared" si="0"/>
        <v>3</v>
      </c>
    </row>
    <row r="13" spans="1:9" x14ac:dyDescent="0.2">
      <c r="A13" s="328">
        <v>2014</v>
      </c>
      <c r="B13" s="329">
        <v>18738</v>
      </c>
      <c r="C13" s="331">
        <f t="shared" si="1"/>
        <v>-6.7993036558070097E-2</v>
      </c>
      <c r="D13" s="329">
        <f t="shared" si="0"/>
        <v>8</v>
      </c>
    </row>
    <row r="14" spans="1:9" x14ac:dyDescent="0.2">
      <c r="A14" s="328">
        <v>2015</v>
      </c>
      <c r="B14" s="329">
        <v>19738</v>
      </c>
      <c r="C14" s="331">
        <f t="shared" si="1"/>
        <v>5.3367488525990048E-2</v>
      </c>
      <c r="D14" s="329">
        <f t="shared" si="0"/>
        <v>5</v>
      </c>
    </row>
    <row r="15" spans="1:9" x14ac:dyDescent="0.2">
      <c r="A15" s="328">
        <v>2016</v>
      </c>
      <c r="B15" s="329">
        <v>17878</v>
      </c>
      <c r="C15" s="331">
        <f t="shared" si="1"/>
        <v>-9.42344715776674E-2</v>
      </c>
      <c r="D15" s="329">
        <f t="shared" si="0"/>
        <v>10</v>
      </c>
    </row>
    <row r="16" spans="1:9" x14ac:dyDescent="0.2">
      <c r="A16" s="328">
        <v>2017</v>
      </c>
      <c r="B16" s="329">
        <v>18688</v>
      </c>
      <c r="C16" s="331">
        <f t="shared" si="1"/>
        <v>4.5307081329007737E-2</v>
      </c>
      <c r="D16" s="329">
        <f t="shared" si="0"/>
        <v>9</v>
      </c>
    </row>
    <row r="17" spans="1:5" x14ac:dyDescent="0.2">
      <c r="A17" s="328" t="s">
        <v>1015</v>
      </c>
      <c r="B17" s="329">
        <v>21015</v>
      </c>
      <c r="C17" s="331">
        <f t="shared" si="1"/>
        <v>0.12451840753424648</v>
      </c>
      <c r="D17" s="329">
        <f t="shared" si="0"/>
        <v>2</v>
      </c>
    </row>
    <row r="18" spans="1:5" x14ac:dyDescent="0.2">
      <c r="A18" s="328" t="s">
        <v>1016</v>
      </c>
      <c r="B18" s="329">
        <v>21548</v>
      </c>
      <c r="C18" s="331">
        <f t="shared" si="1"/>
        <v>2.5362836069474204E-2</v>
      </c>
      <c r="D18" s="329">
        <f t="shared" si="0"/>
        <v>1</v>
      </c>
    </row>
    <row r="19" spans="1:5" x14ac:dyDescent="0.2">
      <c r="A19" s="328" t="s">
        <v>1017</v>
      </c>
      <c r="B19" s="329">
        <v>19974</v>
      </c>
      <c r="C19" s="331">
        <f>B19/B18-1</f>
        <v>-7.3046222387228466E-2</v>
      </c>
      <c r="D19" s="329">
        <f t="shared" si="0"/>
        <v>4</v>
      </c>
      <c r="E19" s="149"/>
    </row>
    <row r="20" spans="1:5" x14ac:dyDescent="0.2">
      <c r="D20" s="329"/>
    </row>
  </sheetData>
  <mergeCells count="1">
    <mergeCell ref="H1:I1"/>
  </mergeCells>
  <hyperlinks>
    <hyperlink ref="H1:I1" location="Index!A1" display="Regresar al Índice" xr:uid="{A1664CBE-2006-455B-B0D3-D61CF836EE5E}"/>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1AE22-2510-4EB2-960B-6F4BE7F06E28}">
  <sheetPr codeName="Hoja67"/>
  <dimension ref="A1:S37"/>
  <sheetViews>
    <sheetView zoomScaleNormal="100" workbookViewId="0">
      <selection activeCell="A9" sqref="A9"/>
    </sheetView>
  </sheetViews>
  <sheetFormatPr baseColWidth="10" defaultRowHeight="12.75" x14ac:dyDescent="0.2"/>
  <cols>
    <col min="1" max="1" width="11.42578125" style="328"/>
    <col min="2" max="2" width="26.7109375" style="328" bestFit="1" customWidth="1"/>
    <col min="3" max="3" width="11.42578125" style="328"/>
    <col min="4" max="4" width="12" style="328" bestFit="1" customWidth="1"/>
    <col min="5" max="16384" width="11.42578125" style="328"/>
  </cols>
  <sheetData>
    <row r="1" spans="1:19" ht="15" x14ac:dyDescent="0.25">
      <c r="A1" t="s">
        <v>1327</v>
      </c>
      <c r="H1" s="568" t="s">
        <v>39</v>
      </c>
      <c r="I1" s="568"/>
    </row>
    <row r="2" spans="1:19" x14ac:dyDescent="0.2">
      <c r="A2" s="130" t="s">
        <v>1014</v>
      </c>
    </row>
    <row r="3" spans="1:19" x14ac:dyDescent="0.2">
      <c r="A3" s="5"/>
    </row>
    <row r="4" spans="1:19" x14ac:dyDescent="0.2">
      <c r="O4" s="5"/>
      <c r="P4" s="5"/>
      <c r="Q4" s="5"/>
      <c r="R4" s="5"/>
      <c r="S4" s="5"/>
    </row>
    <row r="5" spans="1:19" x14ac:dyDescent="0.2">
      <c r="B5" s="328" t="s">
        <v>24</v>
      </c>
      <c r="C5" s="95">
        <v>13.403</v>
      </c>
      <c r="D5" s="149">
        <f>C5/$C$37</f>
        <v>3.6051397269097113E-5</v>
      </c>
      <c r="O5" s="5"/>
      <c r="P5" s="5"/>
      <c r="Q5" s="5"/>
      <c r="R5" s="5"/>
      <c r="S5" s="5"/>
    </row>
    <row r="6" spans="1:19" x14ac:dyDescent="0.2">
      <c r="B6" s="328" t="s">
        <v>19</v>
      </c>
      <c r="C6" s="95">
        <v>213.316</v>
      </c>
      <c r="D6" s="149">
        <f t="shared" ref="D6:D36" si="0">C6/$C$37</f>
        <v>5.7377750204093999E-4</v>
      </c>
      <c r="O6" s="5"/>
      <c r="P6" s="5"/>
      <c r="Q6" s="5"/>
      <c r="R6" s="5"/>
      <c r="S6" s="5"/>
    </row>
    <row r="7" spans="1:19" x14ac:dyDescent="0.2">
      <c r="B7" s="328" t="s">
        <v>5</v>
      </c>
      <c r="C7" s="95">
        <v>214.779</v>
      </c>
      <c r="D7" s="149">
        <f t="shared" si="0"/>
        <v>5.7771268029988866E-4</v>
      </c>
      <c r="O7" s="5"/>
      <c r="P7" s="5"/>
      <c r="Q7" s="5"/>
      <c r="R7" s="5"/>
      <c r="S7" s="5"/>
    </row>
    <row r="8" spans="1:19" x14ac:dyDescent="0.2">
      <c r="B8" s="328" t="s">
        <v>21</v>
      </c>
      <c r="C8" s="95">
        <v>528.76400000000001</v>
      </c>
      <c r="D8" s="149">
        <f t="shared" si="0"/>
        <v>1.4222697176450693E-3</v>
      </c>
      <c r="O8" s="5"/>
      <c r="P8" s="5"/>
      <c r="Q8" s="5"/>
      <c r="R8" s="5"/>
      <c r="S8" s="5"/>
    </row>
    <row r="9" spans="1:19" x14ac:dyDescent="0.2">
      <c r="B9" s="328" t="s">
        <v>7</v>
      </c>
      <c r="C9" s="95">
        <v>664.92899999999997</v>
      </c>
      <c r="D9" s="149">
        <f t="shared" si="0"/>
        <v>1.7885264145895299E-3</v>
      </c>
      <c r="O9" s="5"/>
      <c r="P9" s="5"/>
      <c r="Q9" s="5"/>
      <c r="R9" s="5"/>
      <c r="S9" s="5"/>
    </row>
    <row r="10" spans="1:19" x14ac:dyDescent="0.2">
      <c r="B10" s="328" t="s">
        <v>11</v>
      </c>
      <c r="C10" s="95">
        <v>743.30600000000004</v>
      </c>
      <c r="D10" s="149">
        <f t="shared" si="0"/>
        <v>1.9993449152058119E-3</v>
      </c>
      <c r="O10" s="5"/>
      <c r="P10" s="5"/>
      <c r="Q10" s="5"/>
      <c r="R10" s="5"/>
      <c r="S10" s="5"/>
    </row>
    <row r="11" spans="1:19" x14ac:dyDescent="0.2">
      <c r="B11" s="328" t="s">
        <v>32</v>
      </c>
      <c r="C11" s="95">
        <v>822.44500000000005</v>
      </c>
      <c r="D11" s="149">
        <f t="shared" si="0"/>
        <v>2.2122130438694751E-3</v>
      </c>
      <c r="O11" s="5"/>
      <c r="P11" s="5"/>
      <c r="Q11" s="5"/>
      <c r="R11" s="5"/>
      <c r="S11" s="5"/>
    </row>
    <row r="12" spans="1:19" x14ac:dyDescent="0.2">
      <c r="B12" s="328" t="s">
        <v>15</v>
      </c>
      <c r="C12" s="95">
        <v>962.59299999999996</v>
      </c>
      <c r="D12" s="149">
        <f t="shared" si="0"/>
        <v>2.5891832165524128E-3</v>
      </c>
      <c r="O12" s="5"/>
      <c r="P12" s="5"/>
      <c r="Q12" s="5"/>
      <c r="R12" s="5"/>
      <c r="S12" s="5"/>
    </row>
    <row r="13" spans="1:19" x14ac:dyDescent="0.2">
      <c r="B13" s="328" t="s">
        <v>16</v>
      </c>
      <c r="C13" s="95">
        <v>1276.527</v>
      </c>
      <c r="D13" s="149">
        <f t="shared" si="0"/>
        <v>3.4336030740676508E-3</v>
      </c>
      <c r="O13" s="5"/>
      <c r="P13" s="5"/>
      <c r="Q13" s="5"/>
      <c r="R13" s="5"/>
      <c r="S13" s="5"/>
    </row>
    <row r="14" spans="1:19" x14ac:dyDescent="0.2">
      <c r="B14" s="328" t="s">
        <v>30</v>
      </c>
      <c r="C14" s="95">
        <v>1448.2729999999999</v>
      </c>
      <c r="D14" s="149">
        <f t="shared" si="0"/>
        <v>3.8955655657022365E-3</v>
      </c>
      <c r="O14" s="5"/>
      <c r="P14" s="5"/>
      <c r="Q14" s="5"/>
      <c r="R14" s="5"/>
      <c r="S14" s="5"/>
    </row>
    <row r="15" spans="1:19" x14ac:dyDescent="0.2">
      <c r="B15" s="328" t="s">
        <v>1030</v>
      </c>
      <c r="C15" s="95">
        <v>2121.114</v>
      </c>
      <c r="D15" s="149">
        <f t="shared" si="0"/>
        <v>5.7053736825370171E-3</v>
      </c>
      <c r="O15" s="5"/>
      <c r="P15" s="5"/>
      <c r="Q15" s="5"/>
      <c r="R15" s="5"/>
      <c r="S15" s="5"/>
    </row>
    <row r="16" spans="1:19" x14ac:dyDescent="0.2">
      <c r="B16" s="328" t="s">
        <v>12</v>
      </c>
      <c r="C16" s="95">
        <v>2628.116</v>
      </c>
      <c r="D16" s="149">
        <f t="shared" si="0"/>
        <v>7.0691079598052984E-3</v>
      </c>
      <c r="O16" s="5"/>
      <c r="P16" s="5"/>
      <c r="Q16" s="5"/>
      <c r="R16" s="5"/>
      <c r="S16" s="5"/>
    </row>
    <row r="17" spans="2:19" x14ac:dyDescent="0.2">
      <c r="B17" s="328" t="s">
        <v>18</v>
      </c>
      <c r="C17" s="95">
        <v>2643.1329999999998</v>
      </c>
      <c r="D17" s="149">
        <f t="shared" si="0"/>
        <v>7.1095006952219984E-3</v>
      </c>
      <c r="O17" s="5"/>
      <c r="P17" s="5"/>
      <c r="Q17" s="5"/>
      <c r="R17" s="5"/>
      <c r="S17" s="5"/>
    </row>
    <row r="18" spans="2:19" x14ac:dyDescent="0.2">
      <c r="B18" s="328" t="s">
        <v>26</v>
      </c>
      <c r="C18" s="95">
        <v>2726.9859999999999</v>
      </c>
      <c r="D18" s="149">
        <f t="shared" si="0"/>
        <v>7.3350485438533194E-3</v>
      </c>
      <c r="O18" s="5"/>
      <c r="P18" s="5"/>
      <c r="Q18" s="5"/>
      <c r="R18" s="5"/>
      <c r="S18" s="5"/>
    </row>
    <row r="19" spans="2:19" x14ac:dyDescent="0.2">
      <c r="B19" s="328" t="s">
        <v>33</v>
      </c>
      <c r="C19" s="95">
        <v>3649.5360000000001</v>
      </c>
      <c r="D19" s="149">
        <f t="shared" si="0"/>
        <v>9.816524075495903E-3</v>
      </c>
      <c r="O19" s="5"/>
      <c r="P19" s="5"/>
      <c r="Q19" s="5"/>
      <c r="R19" s="5"/>
      <c r="S19" s="5"/>
    </row>
    <row r="20" spans="2:19" x14ac:dyDescent="0.2">
      <c r="B20" s="328" t="s">
        <v>28</v>
      </c>
      <c r="C20" s="95">
        <v>4056.3980000000001</v>
      </c>
      <c r="D20" s="149">
        <f t="shared" si="0"/>
        <v>1.0910901721970527E-2</v>
      </c>
      <c r="O20" s="5"/>
      <c r="P20" s="5"/>
      <c r="Q20" s="5"/>
      <c r="R20" s="5"/>
      <c r="S20" s="5"/>
    </row>
    <row r="21" spans="2:19" x14ac:dyDescent="0.2">
      <c r="B21" s="328" t="s">
        <v>31</v>
      </c>
      <c r="C21" s="95">
        <v>5216.2060000000001</v>
      </c>
      <c r="D21" s="149">
        <f t="shared" si="0"/>
        <v>1.4030553961310747E-2</v>
      </c>
      <c r="O21" s="5"/>
      <c r="P21" s="5"/>
      <c r="Q21" s="5"/>
      <c r="R21" s="5"/>
      <c r="S21" s="5"/>
    </row>
    <row r="22" spans="2:19" x14ac:dyDescent="0.2">
      <c r="B22" s="328" t="s">
        <v>17</v>
      </c>
      <c r="C22" s="95">
        <v>5732.3</v>
      </c>
      <c r="D22" s="149">
        <f t="shared" si="0"/>
        <v>1.5418743905517075E-2</v>
      </c>
      <c r="O22" s="5"/>
      <c r="P22" s="5"/>
      <c r="Q22" s="5"/>
      <c r="R22" s="5"/>
      <c r="S22" s="5"/>
    </row>
    <row r="23" spans="2:19" x14ac:dyDescent="0.2">
      <c r="B23" s="328" t="s">
        <v>6</v>
      </c>
      <c r="C23" s="95">
        <v>10264.199000000001</v>
      </c>
      <c r="D23" s="149">
        <f t="shared" si="0"/>
        <v>2.7608648496461188E-2</v>
      </c>
      <c r="O23" s="5"/>
      <c r="P23" s="5"/>
      <c r="Q23" s="5"/>
      <c r="R23" s="5"/>
      <c r="S23" s="5"/>
    </row>
    <row r="24" spans="2:19" x14ac:dyDescent="0.2">
      <c r="B24" s="328" t="s">
        <v>3</v>
      </c>
      <c r="C24" s="95">
        <v>11440.333000000001</v>
      </c>
      <c r="D24" s="149">
        <f t="shared" si="0"/>
        <v>3.0772214420186642E-2</v>
      </c>
      <c r="O24" s="5"/>
      <c r="P24" s="5"/>
      <c r="Q24" s="5"/>
      <c r="R24" s="5"/>
      <c r="S24" s="5"/>
    </row>
    <row r="25" spans="2:19" x14ac:dyDescent="0.2">
      <c r="B25" s="328" t="s">
        <v>23</v>
      </c>
      <c r="C25" s="95">
        <v>11725.201999999999</v>
      </c>
      <c r="D25" s="149">
        <f t="shared" si="0"/>
        <v>3.1538455223637386E-2</v>
      </c>
      <c r="O25" s="5"/>
      <c r="P25" s="5"/>
      <c r="Q25" s="5"/>
      <c r="R25" s="5"/>
      <c r="S25" s="5"/>
    </row>
    <row r="26" spans="2:19" x14ac:dyDescent="0.2">
      <c r="B26" s="328" t="s">
        <v>22</v>
      </c>
      <c r="C26" s="95">
        <v>13468.004000000001</v>
      </c>
      <c r="D26" s="149">
        <f t="shared" si="0"/>
        <v>3.622624506646191E-2</v>
      </c>
      <c r="O26" s="5"/>
      <c r="P26" s="5"/>
      <c r="Q26" s="5"/>
      <c r="R26" s="5"/>
      <c r="S26" s="5"/>
    </row>
    <row r="27" spans="2:19" x14ac:dyDescent="0.2">
      <c r="B27" s="328" t="s">
        <v>25</v>
      </c>
      <c r="C27" s="95">
        <v>13666.94</v>
      </c>
      <c r="D27" s="149">
        <f t="shared" si="0"/>
        <v>3.6761343236060139E-2</v>
      </c>
      <c r="O27" s="5"/>
      <c r="P27" s="5"/>
      <c r="Q27" s="5"/>
      <c r="R27" s="5"/>
      <c r="S27" s="5"/>
    </row>
    <row r="28" spans="2:19" x14ac:dyDescent="0.2">
      <c r="B28" s="328" t="s">
        <v>13</v>
      </c>
      <c r="C28" s="95">
        <v>13999.233</v>
      </c>
      <c r="D28" s="149">
        <f t="shared" si="0"/>
        <v>3.7655145142554212E-2</v>
      </c>
      <c r="O28" s="5"/>
      <c r="P28" s="5"/>
      <c r="Q28" s="5"/>
      <c r="R28" s="5"/>
      <c r="S28" s="5"/>
    </row>
    <row r="29" spans="2:19" x14ac:dyDescent="0.2">
      <c r="B29" s="328" t="s">
        <v>27</v>
      </c>
      <c r="C29" s="95">
        <v>17226.78</v>
      </c>
      <c r="D29" s="149">
        <f t="shared" si="0"/>
        <v>4.6336602958094206E-2</v>
      </c>
      <c r="O29" s="5"/>
      <c r="P29" s="5"/>
      <c r="Q29" s="5"/>
      <c r="R29" s="5"/>
      <c r="S29" s="5"/>
    </row>
    <row r="30" spans="2:19" x14ac:dyDescent="0.2">
      <c r="B30" s="328" t="s">
        <v>0</v>
      </c>
      <c r="C30" s="95">
        <v>19973.606</v>
      </c>
      <c r="D30" s="149">
        <f t="shared" si="0"/>
        <v>5.3725017145595882E-2</v>
      </c>
      <c r="O30" s="5"/>
      <c r="P30" s="5"/>
      <c r="Q30" s="5"/>
      <c r="R30" s="5"/>
      <c r="S30" s="5"/>
    </row>
    <row r="31" spans="2:19" x14ac:dyDescent="0.2">
      <c r="B31" s="328" t="s">
        <v>14</v>
      </c>
      <c r="C31" s="95">
        <v>23714.327000000001</v>
      </c>
      <c r="D31" s="149">
        <f t="shared" si="0"/>
        <v>6.3786810687627829E-2</v>
      </c>
      <c r="O31" s="5"/>
      <c r="P31" s="5"/>
      <c r="Q31" s="5"/>
      <c r="R31" s="5"/>
      <c r="S31" s="5"/>
    </row>
    <row r="32" spans="2:19" x14ac:dyDescent="0.2">
      <c r="B32" s="328" t="s">
        <v>29</v>
      </c>
      <c r="C32" s="95">
        <v>26584.498</v>
      </c>
      <c r="D32" s="149">
        <f t="shared" si="0"/>
        <v>7.150699832854715E-2</v>
      </c>
      <c r="O32" s="5"/>
      <c r="P32" s="5"/>
      <c r="Q32" s="5"/>
      <c r="R32" s="5"/>
      <c r="S32" s="5"/>
    </row>
    <row r="33" spans="2:19" x14ac:dyDescent="0.2">
      <c r="B33" s="328" t="s">
        <v>20</v>
      </c>
      <c r="C33" s="95">
        <v>34438.504000000001</v>
      </c>
      <c r="D33" s="149">
        <f t="shared" si="0"/>
        <v>9.2632708278548817E-2</v>
      </c>
      <c r="O33" s="5"/>
      <c r="P33" s="5"/>
      <c r="Q33" s="5"/>
      <c r="R33" s="5"/>
      <c r="S33" s="5"/>
    </row>
    <row r="34" spans="2:19" x14ac:dyDescent="0.2">
      <c r="B34" s="328" t="s">
        <v>4</v>
      </c>
      <c r="C34" s="95">
        <v>40123.760999999999</v>
      </c>
      <c r="D34" s="149">
        <f t="shared" si="0"/>
        <v>0.10792491589504626</v>
      </c>
      <c r="O34" s="5"/>
      <c r="P34" s="5"/>
      <c r="Q34" s="5"/>
      <c r="R34" s="5"/>
      <c r="S34" s="5"/>
    </row>
    <row r="35" spans="2:19" x14ac:dyDescent="0.2">
      <c r="B35" s="328" t="s">
        <v>10</v>
      </c>
      <c r="C35" s="95">
        <v>44906.529000000002</v>
      </c>
      <c r="D35" s="149">
        <f t="shared" si="0"/>
        <v>0.12078960806947923</v>
      </c>
      <c r="O35" s="5"/>
      <c r="P35" s="5"/>
      <c r="Q35" s="5"/>
      <c r="R35" s="5"/>
      <c r="S35" s="5"/>
    </row>
    <row r="36" spans="2:19" x14ac:dyDescent="0.2">
      <c r="B36" s="328" t="s">
        <v>8</v>
      </c>
      <c r="C36" s="95">
        <v>54580.732000000004</v>
      </c>
      <c r="D36" s="149">
        <f t="shared" si="0"/>
        <v>0.14681128497874515</v>
      </c>
      <c r="O36" s="5"/>
      <c r="P36" s="5"/>
      <c r="Q36" s="5"/>
      <c r="R36" s="5"/>
      <c r="S36" s="5"/>
    </row>
    <row r="37" spans="2:19" x14ac:dyDescent="0.2">
      <c r="C37" s="329">
        <f>SUM(C5:C36)</f>
        <v>371774.772</v>
      </c>
      <c r="D37" s="330">
        <f>SUM(D5:D36)</f>
        <v>1</v>
      </c>
      <c r="O37" s="5"/>
      <c r="P37" s="5"/>
      <c r="Q37" s="5"/>
      <c r="R37" s="5"/>
      <c r="S37" s="5"/>
    </row>
  </sheetData>
  <mergeCells count="1">
    <mergeCell ref="H1:I1"/>
  </mergeCells>
  <hyperlinks>
    <hyperlink ref="H1:I1" location="Index!A1" display="Regresar al Índice" xr:uid="{D98A6C1B-DF3B-43D5-9AE3-33F08237A35E}"/>
  </hyperlinks>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40"/>
  <dimension ref="A1:O13"/>
  <sheetViews>
    <sheetView zoomScaleNormal="100" workbookViewId="0">
      <selection activeCell="A9" sqref="A9"/>
    </sheetView>
  </sheetViews>
  <sheetFormatPr baseColWidth="10" defaultColWidth="11.42578125" defaultRowHeight="12.75" x14ac:dyDescent="0.2"/>
  <cols>
    <col min="1" max="1" width="35.7109375" style="15" customWidth="1"/>
    <col min="2" max="6" width="9.28515625" style="15" customWidth="1"/>
    <col min="7" max="7" width="13.28515625" style="15" customWidth="1"/>
    <col min="8" max="8" width="9" style="15" bestFit="1" customWidth="1"/>
    <col min="9" max="9" width="13" style="15" customWidth="1"/>
    <col min="10" max="10" width="11.7109375" style="15" customWidth="1"/>
    <col min="11" max="11" width="9.7109375" style="15" customWidth="1"/>
    <col min="12" max="12" width="10.85546875" style="15" customWidth="1"/>
    <col min="13" max="16384" width="11.42578125" style="15"/>
  </cols>
  <sheetData>
    <row r="1" spans="1:15" ht="15" x14ac:dyDescent="0.25">
      <c r="A1" t="s">
        <v>1329</v>
      </c>
      <c r="H1" s="568" t="s">
        <v>39</v>
      </c>
      <c r="I1" s="568"/>
    </row>
    <row r="3" spans="1:15" x14ac:dyDescent="0.2">
      <c r="A3" s="16" t="s">
        <v>649</v>
      </c>
    </row>
    <row r="6" spans="1:15" ht="31.9" customHeight="1" x14ac:dyDescent="0.2">
      <c r="A6" s="155" t="s">
        <v>36</v>
      </c>
      <c r="B6" s="428">
        <v>43862</v>
      </c>
      <c r="C6" s="429">
        <v>43952</v>
      </c>
      <c r="D6" s="429">
        <v>43983</v>
      </c>
      <c r="E6" s="429">
        <v>44013</v>
      </c>
      <c r="F6" s="429">
        <v>44044</v>
      </c>
      <c r="G6" s="429">
        <v>44075</v>
      </c>
      <c r="H6" s="429">
        <v>44105</v>
      </c>
      <c r="I6" s="429">
        <v>44136</v>
      </c>
      <c r="J6" s="429">
        <v>44166</v>
      </c>
      <c r="K6" s="429">
        <v>44197</v>
      </c>
      <c r="L6" s="429">
        <v>44228</v>
      </c>
    </row>
    <row r="7" spans="1:15" x14ac:dyDescent="0.2">
      <c r="A7" s="155"/>
      <c r="B7" s="156"/>
      <c r="C7" s="156"/>
      <c r="D7" s="156"/>
      <c r="E7" s="156"/>
      <c r="F7" s="156"/>
      <c r="G7" s="156"/>
      <c r="H7" s="156"/>
      <c r="I7" s="156"/>
      <c r="J7" s="156"/>
      <c r="K7" s="156"/>
      <c r="L7" s="156"/>
    </row>
    <row r="8" spans="1:15" ht="30" customHeight="1" x14ac:dyDescent="0.2">
      <c r="A8" s="131" t="s">
        <v>37</v>
      </c>
      <c r="B8" s="17">
        <v>41.838602329450907</v>
      </c>
      <c r="C8" s="17">
        <v>31.339434276206322</v>
      </c>
      <c r="D8" s="17">
        <v>35.235715067593461</v>
      </c>
      <c r="E8" s="17">
        <v>32.712146422628948</v>
      </c>
      <c r="F8" s="17">
        <v>33.68552412645591</v>
      </c>
      <c r="G8" s="17">
        <v>33.815609090054785</v>
      </c>
      <c r="H8" s="17">
        <v>32.251655629139073</v>
      </c>
      <c r="I8" s="17">
        <v>32.138103161397666</v>
      </c>
      <c r="J8" s="17">
        <v>32.371048252911812</v>
      </c>
      <c r="K8" s="430">
        <v>33.760399334442596</v>
      </c>
      <c r="L8" s="17">
        <v>34.134775374376041</v>
      </c>
      <c r="N8" s="18"/>
      <c r="O8" s="18"/>
    </row>
    <row r="9" spans="1:15" ht="51" x14ac:dyDescent="0.2">
      <c r="A9" s="132" t="s">
        <v>641</v>
      </c>
      <c r="B9" s="19">
        <v>40.557404326123127</v>
      </c>
      <c r="C9" s="19">
        <v>27.662229617304494</v>
      </c>
      <c r="D9" s="19">
        <v>30.504966887417218</v>
      </c>
      <c r="E9" s="19">
        <v>28.868552412645592</v>
      </c>
      <c r="F9" s="19">
        <v>29.118136439267886</v>
      </c>
      <c r="G9" s="19">
        <v>30.897009966777407</v>
      </c>
      <c r="H9" s="19">
        <v>31.125827814569536</v>
      </c>
      <c r="I9" s="19">
        <v>30.199667221297837</v>
      </c>
      <c r="J9" s="19">
        <v>29.700499168053245</v>
      </c>
      <c r="K9" s="431">
        <v>31.447587354409318</v>
      </c>
      <c r="L9" s="19">
        <v>30.865224625623959</v>
      </c>
      <c r="N9" s="18"/>
      <c r="O9" s="18"/>
    </row>
    <row r="10" spans="1:15" ht="38.25" x14ac:dyDescent="0.2">
      <c r="A10" s="133" t="s">
        <v>642</v>
      </c>
      <c r="B10" s="20">
        <v>48.211314475873543</v>
      </c>
      <c r="C10" s="20">
        <v>46.880199667221298</v>
      </c>
      <c r="D10" s="20">
        <v>50.703642384105962</v>
      </c>
      <c r="E10" s="20">
        <v>49.667221297836939</v>
      </c>
      <c r="F10" s="20">
        <v>53.078202995008319</v>
      </c>
      <c r="G10" s="20">
        <v>50.166112956810629</v>
      </c>
      <c r="H10" s="20">
        <v>47.226821192052981</v>
      </c>
      <c r="I10" s="20">
        <v>46.339434276206326</v>
      </c>
      <c r="J10" s="20">
        <v>48.336106489184694</v>
      </c>
      <c r="K10" s="432">
        <v>49.084858569051583</v>
      </c>
      <c r="L10" s="20">
        <v>48.960066555740433</v>
      </c>
      <c r="N10" s="18"/>
      <c r="O10" s="18"/>
    </row>
    <row r="11" spans="1:15" ht="38.25" x14ac:dyDescent="0.2">
      <c r="A11" s="132" t="s">
        <v>643</v>
      </c>
      <c r="B11" s="19">
        <v>40.806988352745421</v>
      </c>
      <c r="C11" s="19">
        <v>25.74875207986689</v>
      </c>
      <c r="D11" s="19">
        <v>28.766556291390728</v>
      </c>
      <c r="E11" s="19">
        <v>24.292845257903494</v>
      </c>
      <c r="F11" s="19">
        <v>22.795341098169718</v>
      </c>
      <c r="G11" s="19">
        <v>25.498338870431894</v>
      </c>
      <c r="H11" s="19">
        <v>25.082781456953644</v>
      </c>
      <c r="I11" s="19">
        <v>25.623960066555739</v>
      </c>
      <c r="J11" s="19">
        <v>24.916805324459233</v>
      </c>
      <c r="K11" s="431">
        <v>27.495840266222963</v>
      </c>
      <c r="L11" s="19">
        <v>25.9567387687188</v>
      </c>
      <c r="N11" s="18"/>
      <c r="O11" s="18"/>
    </row>
    <row r="12" spans="1:15" ht="38.25" x14ac:dyDescent="0.2">
      <c r="A12" s="133" t="s">
        <v>644</v>
      </c>
      <c r="B12" s="20">
        <v>52.163061564059902</v>
      </c>
      <c r="C12" s="20">
        <v>47.004991680532449</v>
      </c>
      <c r="D12" s="20">
        <v>53.062913907284766</v>
      </c>
      <c r="E12" s="20">
        <v>49.500831946755405</v>
      </c>
      <c r="F12" s="20">
        <v>53.785357737104825</v>
      </c>
      <c r="G12" s="20">
        <v>52.533222591362126</v>
      </c>
      <c r="H12" s="20">
        <v>47.309602649006621</v>
      </c>
      <c r="I12" s="20">
        <v>47.712146422628955</v>
      </c>
      <c r="J12" s="20">
        <v>48.336106489184694</v>
      </c>
      <c r="K12" s="432">
        <v>49.0432612312812</v>
      </c>
      <c r="L12" s="20">
        <v>52.246256239600669</v>
      </c>
      <c r="N12" s="18"/>
      <c r="O12" s="18"/>
    </row>
    <row r="13" spans="1:15" ht="63.75" customHeight="1" x14ac:dyDescent="0.2">
      <c r="A13" s="132" t="s">
        <v>38</v>
      </c>
      <c r="B13" s="19">
        <v>27.45424292845258</v>
      </c>
      <c r="C13" s="19">
        <v>9.4009983361064897</v>
      </c>
      <c r="D13" s="19">
        <v>13.16225165562914</v>
      </c>
      <c r="E13" s="19">
        <v>11.231281198003328</v>
      </c>
      <c r="F13" s="19">
        <v>9.6505823627287857</v>
      </c>
      <c r="G13" s="19">
        <v>9.9833610648918469</v>
      </c>
      <c r="H13" s="19">
        <v>10.513245033112582</v>
      </c>
      <c r="I13" s="19">
        <v>10.8153078202995</v>
      </c>
      <c r="J13" s="19">
        <v>10.565723793677204</v>
      </c>
      <c r="K13" s="431">
        <v>11.73044925124792</v>
      </c>
      <c r="L13" s="19">
        <v>12.645590682196339</v>
      </c>
      <c r="N13" s="18"/>
      <c r="O13" s="18"/>
    </row>
  </sheetData>
  <mergeCells count="13">
    <mergeCell ref="L6:L7"/>
    <mergeCell ref="K6:K7"/>
    <mergeCell ref="J6:J7"/>
    <mergeCell ref="H1:I1"/>
    <mergeCell ref="A6:A7"/>
    <mergeCell ref="B6:B7"/>
    <mergeCell ref="C6:C7"/>
    <mergeCell ref="D6:D7"/>
    <mergeCell ref="E6:E7"/>
    <mergeCell ref="F6:F7"/>
    <mergeCell ref="G6:G7"/>
    <mergeCell ref="H6:H7"/>
    <mergeCell ref="I6:I7"/>
  </mergeCells>
  <hyperlinks>
    <hyperlink ref="H1:I1" location="Index!A1" display="Regresar al Índice" xr:uid="{00000000-0004-0000-3A00-000000000000}"/>
  </hyperlinks>
  <pageMargins left="0.7" right="0.7" top="0.75" bottom="0.75" header="0.3" footer="0.3"/>
  <pageSetup orientation="portrait" horizontalDpi="4294967295" verticalDpi="4294967295"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41"/>
  <dimension ref="A1:AN44"/>
  <sheetViews>
    <sheetView topLeftCell="Y1" zoomScaleNormal="100" workbookViewId="0">
      <selection activeCell="A9" sqref="A9"/>
    </sheetView>
  </sheetViews>
  <sheetFormatPr baseColWidth="10" defaultColWidth="9.140625" defaultRowHeight="12.75" x14ac:dyDescent="0.2"/>
  <cols>
    <col min="1" max="1" width="5.5703125" style="308" bestFit="1" customWidth="1"/>
    <col min="2" max="2" width="11.42578125" style="308" bestFit="1" customWidth="1"/>
    <col min="3" max="3" width="7.85546875" style="308" bestFit="1" customWidth="1"/>
    <col min="4" max="4" width="12.7109375" style="308" customWidth="1"/>
    <col min="5" max="5" width="12.140625" style="308" customWidth="1"/>
    <col min="6" max="6" width="11.140625" style="308" customWidth="1"/>
    <col min="7" max="7" width="12.140625" style="308" customWidth="1"/>
    <col min="8" max="8" width="9.5703125" style="308" bestFit="1" customWidth="1"/>
    <col min="9" max="9" width="9.140625" style="308"/>
    <col min="10" max="11" width="9" style="308" bestFit="1" customWidth="1"/>
    <col min="12" max="12" width="9.140625" style="308"/>
    <col min="13" max="13" width="9" style="308" bestFit="1" customWidth="1"/>
    <col min="14" max="14" width="9.5703125" style="308" bestFit="1" customWidth="1"/>
    <col min="15" max="15" width="9.140625" style="308"/>
    <col min="16" max="16" width="5.5703125" style="308" bestFit="1" customWidth="1"/>
    <col min="17" max="17" width="11.42578125" style="308" bestFit="1" customWidth="1"/>
    <col min="18" max="18" width="8.7109375" style="308" bestFit="1" customWidth="1"/>
    <col min="19" max="19" width="9.140625" style="308"/>
    <col min="20" max="20" width="9" style="308" bestFit="1" customWidth="1"/>
    <col min="21" max="22" width="9.140625" style="308"/>
    <col min="23" max="23" width="9.5703125" style="308" bestFit="1" customWidth="1"/>
    <col min="24" max="25" width="9.140625" style="308"/>
    <col min="26" max="26" width="9" style="308" bestFit="1" customWidth="1"/>
    <col min="27" max="28" width="9.140625" style="308"/>
    <col min="29" max="29" width="9.5703125" style="308" bestFit="1" customWidth="1"/>
    <col min="30" max="30" width="9.140625" style="5"/>
    <col min="31" max="31" width="11.42578125" style="5" bestFit="1" customWidth="1"/>
    <col min="32" max="34" width="11.42578125" style="5" customWidth="1"/>
    <col min="35" max="35" width="32.28515625" style="5" bestFit="1" customWidth="1"/>
    <col min="36" max="36" width="15.5703125" style="5" bestFit="1" customWidth="1"/>
    <col min="37" max="40" width="9.140625" style="5"/>
    <col min="41" max="16384" width="9.140625" style="308"/>
  </cols>
  <sheetData>
    <row r="1" spans="1:29" s="5" customFormat="1" ht="15" x14ac:dyDescent="0.25">
      <c r="A1" t="s">
        <v>1331</v>
      </c>
      <c r="B1" s="308"/>
      <c r="C1" s="308"/>
      <c r="D1" s="308"/>
      <c r="E1" s="308"/>
      <c r="F1" s="308"/>
      <c r="G1" s="308"/>
      <c r="H1" s="568" t="s">
        <v>39</v>
      </c>
      <c r="I1" s="568"/>
      <c r="J1" s="308"/>
      <c r="K1" s="308"/>
      <c r="L1" s="308"/>
      <c r="M1" s="308"/>
      <c r="N1" s="308"/>
      <c r="O1" s="308"/>
      <c r="P1" s="308"/>
      <c r="Q1" s="308"/>
      <c r="R1" s="308"/>
      <c r="S1" s="308"/>
      <c r="T1" s="308"/>
      <c r="U1" s="308"/>
      <c r="V1" s="308"/>
      <c r="W1" s="308"/>
      <c r="X1" s="308"/>
      <c r="Y1" s="308"/>
      <c r="Z1" s="308"/>
      <c r="AA1" s="308"/>
      <c r="AB1" s="308"/>
      <c r="AC1" s="308"/>
    </row>
    <row r="6" spans="1:29" s="5" customFormat="1" x14ac:dyDescent="0.2">
      <c r="A6" s="3"/>
      <c r="B6" s="3"/>
      <c r="C6" s="321"/>
      <c r="D6" s="427" t="s">
        <v>667</v>
      </c>
      <c r="E6" s="427"/>
      <c r="F6" s="427"/>
      <c r="G6" s="427"/>
      <c r="H6" s="427"/>
      <c r="I6" s="321"/>
      <c r="J6" s="427" t="s">
        <v>668</v>
      </c>
      <c r="K6" s="427"/>
      <c r="L6" s="427"/>
      <c r="M6" s="427"/>
      <c r="N6" s="427"/>
      <c r="O6" s="3"/>
      <c r="P6" s="3"/>
      <c r="Q6" s="3"/>
      <c r="R6" s="3"/>
      <c r="S6" s="427" t="s">
        <v>667</v>
      </c>
      <c r="T6" s="427"/>
      <c r="U6" s="427"/>
      <c r="V6" s="427"/>
      <c r="W6" s="427"/>
      <c r="X6" s="3"/>
      <c r="Y6" s="427" t="s">
        <v>668</v>
      </c>
      <c r="Z6" s="427"/>
      <c r="AA6" s="427"/>
      <c r="AB6" s="427"/>
      <c r="AC6" s="427"/>
    </row>
    <row r="7" spans="1:29" s="5" customFormat="1" ht="52.5" x14ac:dyDescent="0.2">
      <c r="A7" s="3"/>
      <c r="B7" s="3"/>
      <c r="C7" s="315" t="s">
        <v>2</v>
      </c>
      <c r="D7" s="314" t="s">
        <v>1437</v>
      </c>
      <c r="E7" s="314" t="s">
        <v>1438</v>
      </c>
      <c r="F7" s="314" t="s">
        <v>1439</v>
      </c>
      <c r="G7" s="314" t="s">
        <v>669</v>
      </c>
      <c r="H7" s="316" t="s">
        <v>0</v>
      </c>
      <c r="I7" s="317"/>
      <c r="J7" s="314" t="s">
        <v>1437</v>
      </c>
      <c r="K7" s="314" t="s">
        <v>1438</v>
      </c>
      <c r="L7" s="314" t="s">
        <v>1439</v>
      </c>
      <c r="M7" s="314" t="s">
        <v>669</v>
      </c>
      <c r="N7" s="316" t="s">
        <v>670</v>
      </c>
      <c r="O7" s="3"/>
      <c r="P7" s="3"/>
      <c r="Q7" s="3"/>
      <c r="R7" s="315" t="s">
        <v>2</v>
      </c>
      <c r="S7" s="314" t="s">
        <v>1437</v>
      </c>
      <c r="T7" s="314" t="s">
        <v>1438</v>
      </c>
      <c r="U7" s="314" t="s">
        <v>1439</v>
      </c>
      <c r="V7" s="314" t="s">
        <v>669</v>
      </c>
      <c r="W7" s="316" t="s">
        <v>1</v>
      </c>
      <c r="X7" s="317"/>
      <c r="Y7" s="314" t="s">
        <v>1437</v>
      </c>
      <c r="Z7" s="314" t="s">
        <v>1438</v>
      </c>
      <c r="AA7" s="314" t="s">
        <v>1439</v>
      </c>
      <c r="AB7" s="314" t="s">
        <v>669</v>
      </c>
      <c r="AC7" s="316" t="s">
        <v>670</v>
      </c>
    </row>
    <row r="8" spans="1:29" s="5" customFormat="1" x14ac:dyDescent="0.2">
      <c r="A8" s="3">
        <v>2018</v>
      </c>
      <c r="B8" s="3" t="s">
        <v>40</v>
      </c>
      <c r="C8" s="318" t="s">
        <v>0</v>
      </c>
      <c r="D8" s="318">
        <v>395444</v>
      </c>
      <c r="E8" s="319">
        <v>16331</v>
      </c>
      <c r="F8" s="319">
        <v>19832</v>
      </c>
      <c r="G8" s="319">
        <v>431607</v>
      </c>
      <c r="H8" s="320">
        <v>4.5949208423403699E-2</v>
      </c>
      <c r="I8" s="321"/>
      <c r="J8" s="318">
        <v>96340.516560269956</v>
      </c>
      <c r="K8" s="319">
        <v>4400.3771155299992</v>
      </c>
      <c r="L8" s="319">
        <v>6765.8196397199963</v>
      </c>
      <c r="M8" s="319">
        <v>107506.71331551996</v>
      </c>
      <c r="N8" s="320">
        <v>6.2933926924759451E-2</v>
      </c>
      <c r="O8" s="3"/>
      <c r="P8" s="3">
        <v>2018</v>
      </c>
      <c r="Q8" s="3" t="s">
        <v>40</v>
      </c>
      <c r="R8" s="3" t="s">
        <v>1</v>
      </c>
      <c r="S8" s="322">
        <v>4539339</v>
      </c>
      <c r="T8" s="322">
        <v>201752</v>
      </c>
      <c r="U8" s="322">
        <v>292123</v>
      </c>
      <c r="V8" s="322">
        <v>5033214</v>
      </c>
      <c r="W8" s="323">
        <v>5.8039058144557336E-2</v>
      </c>
      <c r="X8" s="324"/>
      <c r="Y8" s="322">
        <v>1169489.6247430597</v>
      </c>
      <c r="Z8" s="322">
        <v>55742.428130130014</v>
      </c>
      <c r="AA8" s="322">
        <v>104863.13944229996</v>
      </c>
      <c r="AB8" s="322">
        <v>1330095.1923154898</v>
      </c>
      <c r="AC8" s="323">
        <v>7.8838823001645089E-2</v>
      </c>
    </row>
    <row r="9" spans="1:29" s="5" customFormat="1" x14ac:dyDescent="0.2">
      <c r="A9" s="3"/>
      <c r="B9" s="3" t="s">
        <v>41</v>
      </c>
      <c r="C9" s="318" t="s">
        <v>0</v>
      </c>
      <c r="D9" s="318">
        <v>396792</v>
      </c>
      <c r="E9" s="319">
        <v>15946</v>
      </c>
      <c r="F9" s="319">
        <v>19988</v>
      </c>
      <c r="G9" s="319">
        <v>432726</v>
      </c>
      <c r="H9" s="320">
        <v>4.619089215808618E-2</v>
      </c>
      <c r="I9" s="321"/>
      <c r="J9" s="318">
        <v>97417.589759420007</v>
      </c>
      <c r="K9" s="319">
        <v>4322.8508890399999</v>
      </c>
      <c r="L9" s="319">
        <v>6842.386196540001</v>
      </c>
      <c r="M9" s="319">
        <v>108582.82684500002</v>
      </c>
      <c r="N9" s="320">
        <v>6.3015362514989418E-2</v>
      </c>
      <c r="O9" s="3"/>
      <c r="P9" s="3"/>
      <c r="Q9" s="3" t="s">
        <v>41</v>
      </c>
      <c r="R9" s="3" t="s">
        <v>1</v>
      </c>
      <c r="S9" s="322">
        <v>4559076</v>
      </c>
      <c r="T9" s="322">
        <v>194516</v>
      </c>
      <c r="U9" s="322">
        <v>294575</v>
      </c>
      <c r="V9" s="322">
        <v>5048167</v>
      </c>
      <c r="W9" s="323">
        <v>5.8352863524522861E-2</v>
      </c>
      <c r="X9" s="324"/>
      <c r="Y9" s="322">
        <v>1183520.1715956097</v>
      </c>
      <c r="Z9" s="322">
        <v>54381.387081809997</v>
      </c>
      <c r="AA9" s="322">
        <v>106254.81239264998</v>
      </c>
      <c r="AB9" s="322">
        <v>1344156.37107007</v>
      </c>
      <c r="AC9" s="323">
        <v>7.9049442966268521E-2</v>
      </c>
    </row>
    <row r="10" spans="1:29" s="5" customFormat="1" x14ac:dyDescent="0.2">
      <c r="A10" s="3"/>
      <c r="B10" s="3" t="s">
        <v>42</v>
      </c>
      <c r="C10" s="318" t="s">
        <v>0</v>
      </c>
      <c r="D10" s="318">
        <v>396959</v>
      </c>
      <c r="E10" s="319">
        <v>16544</v>
      </c>
      <c r="F10" s="319">
        <v>19890</v>
      </c>
      <c r="G10" s="318">
        <f t="shared" ref="G10:G11" si="0">SUM(D10:F10)</f>
        <v>433393</v>
      </c>
      <c r="H10" s="320">
        <v>4.5893680793183095E-2</v>
      </c>
      <c r="I10" s="321"/>
      <c r="J10" s="318">
        <v>96728.314309110079</v>
      </c>
      <c r="K10" s="319">
        <v>4468.5448575199989</v>
      </c>
      <c r="L10" s="319">
        <v>6822.9172032899987</v>
      </c>
      <c r="M10" s="319">
        <v>108019.77636992007</v>
      </c>
      <c r="N10" s="320">
        <v>6.3163593117657624E-2</v>
      </c>
      <c r="O10" s="3"/>
      <c r="P10" s="3"/>
      <c r="Q10" s="3" t="s">
        <v>42</v>
      </c>
      <c r="R10" s="3" t="s">
        <v>1</v>
      </c>
      <c r="S10" s="322">
        <v>4561466</v>
      </c>
      <c r="T10" s="322">
        <v>200791</v>
      </c>
      <c r="U10" s="322">
        <v>297369</v>
      </c>
      <c r="V10" s="322">
        <v>5059626</v>
      </c>
      <c r="W10" s="323">
        <v>5.8772921160575899E-2</v>
      </c>
      <c r="X10" s="324"/>
      <c r="Y10" s="322">
        <v>1176406.7522191401</v>
      </c>
      <c r="Z10" s="322">
        <v>55812.684088100003</v>
      </c>
      <c r="AA10" s="322">
        <v>107163.55743987</v>
      </c>
      <c r="AB10" s="322">
        <v>1339382.99374711</v>
      </c>
      <c r="AC10" s="323">
        <v>8.0009644694729903E-2</v>
      </c>
    </row>
    <row r="11" spans="1:29" s="5" customFormat="1" x14ac:dyDescent="0.2">
      <c r="A11" s="3"/>
      <c r="B11" s="3" t="s">
        <v>43</v>
      </c>
      <c r="C11" s="318" t="s">
        <v>0</v>
      </c>
      <c r="D11" s="318">
        <v>399346</v>
      </c>
      <c r="E11" s="319">
        <v>15796</v>
      </c>
      <c r="F11" s="319">
        <v>19644</v>
      </c>
      <c r="G11" s="318">
        <f t="shared" si="0"/>
        <v>434786</v>
      </c>
      <c r="H11" s="320">
        <v>4.5180847589388805E-2</v>
      </c>
      <c r="I11" s="321"/>
      <c r="J11" s="318">
        <v>98031.951187839994</v>
      </c>
      <c r="K11" s="319">
        <v>4309.6792990899985</v>
      </c>
      <c r="L11" s="319">
        <v>6726.7224611200008</v>
      </c>
      <c r="M11" s="319">
        <v>109068.35294805</v>
      </c>
      <c r="N11" s="320">
        <v>6.1674374640313716E-2</v>
      </c>
      <c r="O11" s="3"/>
      <c r="P11" s="3"/>
      <c r="Q11" s="3" t="s">
        <v>43</v>
      </c>
      <c r="R11" s="3" t="s">
        <v>1</v>
      </c>
      <c r="S11" s="322">
        <v>4585554</v>
      </c>
      <c r="T11" s="322">
        <v>192416</v>
      </c>
      <c r="U11" s="322">
        <v>299523</v>
      </c>
      <c r="V11" s="322">
        <v>5077493</v>
      </c>
      <c r="W11" s="323">
        <v>5.8990332433742403E-2</v>
      </c>
      <c r="X11" s="324"/>
      <c r="Y11" s="322">
        <v>1190570.0052648301</v>
      </c>
      <c r="Z11" s="322">
        <v>54139.186366900001</v>
      </c>
      <c r="AA11" s="322">
        <v>107446.57736124999</v>
      </c>
      <c r="AB11" s="322">
        <v>1352155.7689929802</v>
      </c>
      <c r="AC11" s="323">
        <v>7.9463165284034562E-2</v>
      </c>
    </row>
    <row r="12" spans="1:29" s="5" customFormat="1" x14ac:dyDescent="0.2">
      <c r="A12" s="3"/>
      <c r="B12" s="3" t="s">
        <v>44</v>
      </c>
      <c r="C12" s="318" t="s">
        <v>0</v>
      </c>
      <c r="D12" s="318">
        <v>400196</v>
      </c>
      <c r="E12" s="319">
        <v>16142</v>
      </c>
      <c r="F12" s="319">
        <v>19492</v>
      </c>
      <c r="G12" s="319">
        <v>435830</v>
      </c>
      <c r="H12" s="320">
        <v>4.4723860220728266E-2</v>
      </c>
      <c r="I12" s="321"/>
      <c r="J12" s="318">
        <v>97669.719450770033</v>
      </c>
      <c r="K12" s="319">
        <v>4382.0836499300012</v>
      </c>
      <c r="L12" s="319">
        <v>6622.2960835700042</v>
      </c>
      <c r="M12" s="319">
        <v>108674.09918427005</v>
      </c>
      <c r="N12" s="320">
        <v>6.0937207055575426E-2</v>
      </c>
      <c r="O12" s="3"/>
      <c r="P12" s="3"/>
      <c r="Q12" s="3" t="s">
        <v>44</v>
      </c>
      <c r="R12" s="3" t="s">
        <v>1</v>
      </c>
      <c r="S12" s="322">
        <v>4587806</v>
      </c>
      <c r="T12" s="322">
        <v>197966</v>
      </c>
      <c r="U12" s="322">
        <v>296626</v>
      </c>
      <c r="V12" s="322">
        <v>5082398</v>
      </c>
      <c r="W12" s="323">
        <v>5.8363394602311741E-2</v>
      </c>
      <c r="X12" s="324"/>
      <c r="Y12" s="322">
        <v>1185305.58654708</v>
      </c>
      <c r="Z12" s="322">
        <v>55321.754173490001</v>
      </c>
      <c r="AA12" s="322">
        <v>105897.48005105001</v>
      </c>
      <c r="AB12" s="322">
        <v>1346524.8207716199</v>
      </c>
      <c r="AC12" s="323">
        <v>7.8645026380104857E-2</v>
      </c>
    </row>
    <row r="13" spans="1:29" s="5" customFormat="1" x14ac:dyDescent="0.2">
      <c r="A13" s="3"/>
      <c r="B13" s="3" t="s">
        <v>45</v>
      </c>
      <c r="C13" s="318" t="s">
        <v>0</v>
      </c>
      <c r="D13" s="319">
        <v>403605</v>
      </c>
      <c r="E13" s="319">
        <v>14961</v>
      </c>
      <c r="F13" s="319">
        <v>19429</v>
      </c>
      <c r="G13" s="319">
        <v>437995</v>
      </c>
      <c r="H13" s="320">
        <v>4.4358953869336408E-2</v>
      </c>
      <c r="I13" s="321"/>
      <c r="J13" s="318">
        <v>99391.866627610056</v>
      </c>
      <c r="K13" s="319">
        <v>4066.8764649399991</v>
      </c>
      <c r="L13" s="319">
        <v>6652.1276189300042</v>
      </c>
      <c r="M13" s="319">
        <v>110110.87071148008</v>
      </c>
      <c r="N13" s="320">
        <v>6.0412996245941576E-2</v>
      </c>
      <c r="O13" s="3"/>
      <c r="P13" s="3"/>
      <c r="Q13" s="3" t="s">
        <v>45</v>
      </c>
      <c r="R13" s="3" t="s">
        <v>1</v>
      </c>
      <c r="S13" s="322">
        <v>4627026</v>
      </c>
      <c r="T13" s="322">
        <v>178736</v>
      </c>
      <c r="U13" s="322">
        <v>293940</v>
      </c>
      <c r="V13" s="322">
        <v>5099702</v>
      </c>
      <c r="W13" s="323">
        <v>5.7638662023780998E-2</v>
      </c>
      <c r="X13" s="324"/>
      <c r="Y13" s="322">
        <v>1205848.31387716</v>
      </c>
      <c r="Z13" s="322">
        <v>50753.693778950008</v>
      </c>
      <c r="AA13" s="322">
        <v>105864.27648438001</v>
      </c>
      <c r="AB13" s="322">
        <v>1362466.2841404895</v>
      </c>
      <c r="AC13" s="323">
        <v>7.7700474291856933E-2</v>
      </c>
    </row>
    <row r="14" spans="1:29" s="5" customFormat="1" x14ac:dyDescent="0.2">
      <c r="A14" s="3"/>
      <c r="B14" s="3" t="s">
        <v>46</v>
      </c>
      <c r="C14" s="318" t="s">
        <v>0</v>
      </c>
      <c r="D14" s="319">
        <v>403404</v>
      </c>
      <c r="E14" s="319">
        <v>16076</v>
      </c>
      <c r="F14" s="318">
        <v>19622</v>
      </c>
      <c r="G14" s="319">
        <v>439102</v>
      </c>
      <c r="H14" s="320">
        <v>4.4686655947820779E-2</v>
      </c>
      <c r="I14" s="321"/>
      <c r="J14" s="325">
        <v>98731.634796059938</v>
      </c>
      <c r="K14" s="325">
        <v>4340.9931868799995</v>
      </c>
      <c r="L14" s="325">
        <v>6708.3229644900021</v>
      </c>
      <c r="M14" s="325">
        <v>109780.95094742994</v>
      </c>
      <c r="N14" s="320">
        <v>6.1106438836573483E-2</v>
      </c>
      <c r="O14" s="3"/>
      <c r="P14" s="3"/>
      <c r="Q14" s="3" t="s">
        <v>46</v>
      </c>
      <c r="R14" s="3" t="s">
        <v>1</v>
      </c>
      <c r="S14" s="322">
        <v>4626507</v>
      </c>
      <c r="T14" s="322">
        <v>190970</v>
      </c>
      <c r="U14" s="322">
        <v>293063</v>
      </c>
      <c r="V14" s="322">
        <v>5110540</v>
      </c>
      <c r="W14" s="323">
        <v>5.7344820703878648E-2</v>
      </c>
      <c r="X14" s="324"/>
      <c r="Y14" s="322">
        <v>1200281.94458741</v>
      </c>
      <c r="Z14" s="322">
        <v>53675.439663730001</v>
      </c>
      <c r="AA14" s="322">
        <v>105430.57014638999</v>
      </c>
      <c r="AB14" s="322">
        <v>1359387.9543975298</v>
      </c>
      <c r="AC14" s="323">
        <v>7.7557381471072398E-2</v>
      </c>
    </row>
    <row r="15" spans="1:29" s="5" customFormat="1" x14ac:dyDescent="0.2">
      <c r="A15" s="3"/>
      <c r="B15" s="3" t="s">
        <v>47</v>
      </c>
      <c r="C15" s="318" t="s">
        <v>0</v>
      </c>
      <c r="D15" s="319">
        <v>406703</v>
      </c>
      <c r="E15" s="319">
        <v>14326</v>
      </c>
      <c r="F15" s="318">
        <v>19539</v>
      </c>
      <c r="G15" s="319">
        <v>440568</v>
      </c>
      <c r="H15" s="320">
        <v>4.4349566922699785E-2</v>
      </c>
      <c r="I15" s="326"/>
      <c r="J15" s="325">
        <v>100293.25028330012</v>
      </c>
      <c r="K15" s="325">
        <v>3912.5769256900007</v>
      </c>
      <c r="L15" s="325">
        <v>6721.1536631000026</v>
      </c>
      <c r="M15" s="325">
        <v>110926.98087209013</v>
      </c>
      <c r="N15" s="320">
        <v>6.0590792341586965E-2</v>
      </c>
      <c r="O15" s="3"/>
      <c r="P15" s="3"/>
      <c r="Q15" s="3" t="s">
        <v>47</v>
      </c>
      <c r="R15" s="3" t="s">
        <v>1</v>
      </c>
      <c r="S15" s="322">
        <v>4665140</v>
      </c>
      <c r="T15" s="322">
        <v>169529</v>
      </c>
      <c r="U15" s="322">
        <v>291543</v>
      </c>
      <c r="V15" s="322">
        <v>5126212</v>
      </c>
      <c r="W15" s="323">
        <v>5.6872989256004237E-2</v>
      </c>
      <c r="X15" s="327"/>
      <c r="Y15" s="322">
        <v>1219321.8335577301</v>
      </c>
      <c r="Z15" s="322">
        <v>48112.359253450013</v>
      </c>
      <c r="AA15" s="322">
        <v>105156.28578123997</v>
      </c>
      <c r="AB15" s="322">
        <v>1372590.4785924198</v>
      </c>
      <c r="AC15" s="323">
        <v>7.6611551239286535E-2</v>
      </c>
    </row>
    <row r="16" spans="1:29" s="5" customFormat="1" x14ac:dyDescent="0.2">
      <c r="A16" s="3"/>
      <c r="B16" s="3" t="s">
        <v>48</v>
      </c>
      <c r="C16" s="318" t="s">
        <v>0</v>
      </c>
      <c r="D16" s="319">
        <v>407015</v>
      </c>
      <c r="E16" s="319">
        <v>14959</v>
      </c>
      <c r="F16" s="318">
        <v>19214</v>
      </c>
      <c r="G16" s="319">
        <v>441188</v>
      </c>
      <c r="H16" s="320">
        <v>4.3550595211111813E-2</v>
      </c>
      <c r="I16" s="326"/>
      <c r="J16" s="325">
        <v>99681.01395154999</v>
      </c>
      <c r="K16" s="325">
        <v>4065.4530996999997</v>
      </c>
      <c r="L16" s="325">
        <v>6624.0082759500019</v>
      </c>
      <c r="M16" s="325">
        <v>110370.47532719998</v>
      </c>
      <c r="N16" s="320">
        <v>6.0016125293587137E-2</v>
      </c>
      <c r="O16" s="3"/>
      <c r="P16" s="3"/>
      <c r="Q16" s="3" t="s">
        <v>48</v>
      </c>
      <c r="R16" s="3" t="s">
        <v>1</v>
      </c>
      <c r="S16" s="322">
        <v>4666473</v>
      </c>
      <c r="T16" s="322">
        <v>179401</v>
      </c>
      <c r="U16" s="322">
        <v>288408</v>
      </c>
      <c r="V16" s="322">
        <v>5134282</v>
      </c>
      <c r="W16" s="323">
        <v>5.6172995561989E-2</v>
      </c>
      <c r="X16" s="327"/>
      <c r="Y16" s="322">
        <v>1212521.2289846397</v>
      </c>
      <c r="Z16" s="322">
        <v>50537.302808539986</v>
      </c>
      <c r="AA16" s="322">
        <v>104298.93604735</v>
      </c>
      <c r="AB16" s="322">
        <v>1367357.4678405304</v>
      </c>
      <c r="AC16" s="323">
        <v>7.6277738996861952E-2</v>
      </c>
    </row>
    <row r="17" spans="1:29" s="5" customFormat="1" x14ac:dyDescent="0.2">
      <c r="A17" s="3"/>
      <c r="B17" s="3" t="s">
        <v>49</v>
      </c>
      <c r="C17" s="318" t="s">
        <v>0</v>
      </c>
      <c r="D17" s="319">
        <v>409231</v>
      </c>
      <c r="E17" s="319">
        <v>13950</v>
      </c>
      <c r="F17" s="318">
        <v>19212</v>
      </c>
      <c r="G17" s="319">
        <v>442393</v>
      </c>
      <c r="H17" s="320">
        <v>4.3427450253507631E-2</v>
      </c>
      <c r="I17" s="326"/>
      <c r="J17" s="325">
        <v>101061.95285185</v>
      </c>
      <c r="K17" s="325">
        <v>3808.1827591099996</v>
      </c>
      <c r="L17" s="325">
        <v>6670.1955336599995</v>
      </c>
      <c r="M17" s="325">
        <v>111540.33114462001</v>
      </c>
      <c r="N17" s="320">
        <v>5.980075068103944E-2</v>
      </c>
      <c r="O17" s="3"/>
      <c r="P17" s="3"/>
      <c r="Q17" s="3" t="s">
        <v>49</v>
      </c>
      <c r="R17" s="3" t="s">
        <v>1</v>
      </c>
      <c r="S17" s="322">
        <v>4693376</v>
      </c>
      <c r="T17" s="322">
        <v>162497</v>
      </c>
      <c r="U17" s="322">
        <v>289226</v>
      </c>
      <c r="V17" s="322">
        <v>5145099</v>
      </c>
      <c r="W17" s="323">
        <v>5.6213884319815811E-2</v>
      </c>
      <c r="X17" s="327"/>
      <c r="Y17" s="322">
        <v>1229289.4141009497</v>
      </c>
      <c r="Z17" s="322">
        <v>46132.048463939995</v>
      </c>
      <c r="AA17" s="322">
        <v>105149.99160667999</v>
      </c>
      <c r="AB17" s="322">
        <v>1380571.4541715703</v>
      </c>
      <c r="AC17" s="323">
        <v>7.6164106746489713E-2</v>
      </c>
    </row>
    <row r="18" spans="1:29" s="5" customFormat="1" x14ac:dyDescent="0.2">
      <c r="A18" s="3"/>
      <c r="B18" s="3" t="s">
        <v>50</v>
      </c>
      <c r="C18" s="318" t="s">
        <v>0</v>
      </c>
      <c r="D18" s="319">
        <v>410376</v>
      </c>
      <c r="E18" s="319">
        <v>13472</v>
      </c>
      <c r="F18" s="318">
        <v>19038</v>
      </c>
      <c r="G18" s="319">
        <v>442886</v>
      </c>
      <c r="H18" s="320">
        <v>4.2986231219772131E-2</v>
      </c>
      <c r="I18" s="326"/>
      <c r="J18" s="325">
        <v>100976.8651861199</v>
      </c>
      <c r="K18" s="325">
        <v>3649.5893952699998</v>
      </c>
      <c r="L18" s="325">
        <v>6610.0058081199995</v>
      </c>
      <c r="M18" s="325">
        <v>111236.4603895099</v>
      </c>
      <c r="N18" s="320">
        <v>5.9423014585093296E-2</v>
      </c>
      <c r="O18" s="3"/>
      <c r="P18" s="3"/>
      <c r="Q18" s="3" t="s">
        <v>50</v>
      </c>
      <c r="R18" s="3" t="s">
        <v>1</v>
      </c>
      <c r="S18" s="322">
        <v>4699327</v>
      </c>
      <c r="T18" s="322">
        <v>160253</v>
      </c>
      <c r="U18" s="322">
        <v>288087</v>
      </c>
      <c r="V18" s="322">
        <v>5147667</v>
      </c>
      <c r="W18" s="323">
        <v>5.5964575797152381E-2</v>
      </c>
      <c r="X18" s="327"/>
      <c r="Y18" s="322">
        <v>1226655.9842405398</v>
      </c>
      <c r="Z18" s="322">
        <v>45000.843678949997</v>
      </c>
      <c r="AA18" s="322">
        <v>104558.67558838004</v>
      </c>
      <c r="AB18" s="322">
        <v>1376215.50350787</v>
      </c>
      <c r="AC18" s="323">
        <v>7.5975510609979188E-2</v>
      </c>
    </row>
    <row r="19" spans="1:29" s="5" customFormat="1" x14ac:dyDescent="0.2">
      <c r="A19" s="3"/>
      <c r="B19" s="3" t="s">
        <v>51</v>
      </c>
      <c r="C19" s="318" t="s">
        <v>0</v>
      </c>
      <c r="D19" s="319">
        <v>412272</v>
      </c>
      <c r="E19" s="319">
        <v>12398</v>
      </c>
      <c r="F19" s="318">
        <v>19467</v>
      </c>
      <c r="G19" s="319">
        <v>444137</v>
      </c>
      <c r="H19" s="320">
        <v>4.383107014277126E-2</v>
      </c>
      <c r="I19" s="326"/>
      <c r="J19" s="325">
        <v>102352.56572715998</v>
      </c>
      <c r="K19" s="325">
        <v>3391.2860491500005</v>
      </c>
      <c r="L19" s="325">
        <v>6779.1831900400039</v>
      </c>
      <c r="M19" s="325">
        <v>112523.03496634998</v>
      </c>
      <c r="N19" s="320">
        <v>6.0247070229374096E-2</v>
      </c>
      <c r="O19" s="3"/>
      <c r="P19" s="3"/>
      <c r="Q19" s="3" t="s">
        <v>51</v>
      </c>
      <c r="R19" s="3" t="s">
        <v>1</v>
      </c>
      <c r="S19" s="322">
        <v>4729523</v>
      </c>
      <c r="T19" s="322">
        <v>144631</v>
      </c>
      <c r="U19" s="322">
        <v>290012</v>
      </c>
      <c r="V19" s="322">
        <v>5164166</v>
      </c>
      <c r="W19" s="323">
        <v>5.6158535569925519E-2</v>
      </c>
      <c r="X19" s="327"/>
      <c r="Y19" s="322">
        <v>1245911.6393033501</v>
      </c>
      <c r="Z19" s="322">
        <v>41058.43927214</v>
      </c>
      <c r="AA19" s="322">
        <v>105528.75429682001</v>
      </c>
      <c r="AB19" s="322">
        <v>1392498.83287231</v>
      </c>
      <c r="AC19" s="323">
        <v>7.5783729081586107E-2</v>
      </c>
    </row>
    <row r="20" spans="1:29" s="5" customFormat="1" x14ac:dyDescent="0.2">
      <c r="A20" s="3">
        <v>2019</v>
      </c>
      <c r="B20" s="3" t="s">
        <v>40</v>
      </c>
      <c r="C20" s="318" t="s">
        <v>0</v>
      </c>
      <c r="D20" s="318">
        <v>408420</v>
      </c>
      <c r="E20" s="319">
        <v>16268</v>
      </c>
      <c r="F20" s="319">
        <v>19636</v>
      </c>
      <c r="G20" s="319">
        <v>444324</v>
      </c>
      <c r="H20" s="320">
        <v>4.4192976296576369E-2</v>
      </c>
      <c r="I20" s="321"/>
      <c r="J20" s="318">
        <v>103710.77771883</v>
      </c>
      <c r="K20" s="319">
        <v>4455.6328944199995</v>
      </c>
      <c r="L20" s="319">
        <v>7110.8330313199976</v>
      </c>
      <c r="M20" s="319">
        <v>115277.24364456999</v>
      </c>
      <c r="N20" s="320">
        <v>6.1684620541800628E-2</v>
      </c>
      <c r="O20" s="3"/>
      <c r="P20" s="3">
        <v>2019</v>
      </c>
      <c r="Q20" s="3" t="s">
        <v>40</v>
      </c>
      <c r="R20" s="3" t="s">
        <v>1</v>
      </c>
      <c r="S20" s="322">
        <v>4677706</v>
      </c>
      <c r="T20" s="322">
        <v>191588</v>
      </c>
      <c r="U20" s="322">
        <v>290506</v>
      </c>
      <c r="V20" s="322">
        <v>5159800</v>
      </c>
      <c r="W20" s="323">
        <v>5.6301794643203222E-2</v>
      </c>
      <c r="X20" s="324"/>
      <c r="Y20" s="322">
        <v>1263017.1620748397</v>
      </c>
      <c r="Z20" s="322">
        <v>54746.202005899991</v>
      </c>
      <c r="AA20" s="322">
        <v>109925.78364714998</v>
      </c>
      <c r="AB20" s="322">
        <v>1427689.1477278899</v>
      </c>
      <c r="AC20" s="323">
        <v>7.699560077352445E-2</v>
      </c>
    </row>
    <row r="21" spans="1:29" s="5" customFormat="1" x14ac:dyDescent="0.2">
      <c r="A21" s="3"/>
      <c r="B21" s="3" t="s">
        <v>41</v>
      </c>
      <c r="C21" s="318" t="s">
        <v>0</v>
      </c>
      <c r="D21" s="318">
        <v>411186</v>
      </c>
      <c r="E21" s="319">
        <v>14182</v>
      </c>
      <c r="F21" s="319">
        <v>19996</v>
      </c>
      <c r="G21" s="319">
        <v>445364</v>
      </c>
      <c r="H21" s="320">
        <v>4.4898105819060362E-2</v>
      </c>
      <c r="I21" s="321"/>
      <c r="J21" s="318">
        <v>105221.97193958996</v>
      </c>
      <c r="K21" s="319">
        <v>3910.9009963199983</v>
      </c>
      <c r="L21" s="319">
        <v>7216.4552163499984</v>
      </c>
      <c r="M21" s="319">
        <v>116349.32815225996</v>
      </c>
      <c r="N21" s="320">
        <v>6.2024038565192403E-2</v>
      </c>
      <c r="O21" s="3"/>
      <c r="P21" s="3"/>
      <c r="Q21" s="3" t="s">
        <v>41</v>
      </c>
      <c r="R21" s="3" t="s">
        <v>1</v>
      </c>
      <c r="S21" s="322">
        <v>4710902</v>
      </c>
      <c r="T21" s="322">
        <v>165624</v>
      </c>
      <c r="U21" s="322">
        <v>293944</v>
      </c>
      <c r="V21" s="322">
        <v>5170470</v>
      </c>
      <c r="W21" s="323">
        <v>5.6850537765425584E-2</v>
      </c>
      <c r="X21" s="324"/>
      <c r="Y21" s="322">
        <v>1281604.8156382099</v>
      </c>
      <c r="Z21" s="322">
        <v>47781.350793920006</v>
      </c>
      <c r="AA21" s="322">
        <v>110769.34604606</v>
      </c>
      <c r="AB21" s="322">
        <v>1440155.5124781895</v>
      </c>
      <c r="AC21" s="323">
        <v>7.6914850574331631E-2</v>
      </c>
    </row>
    <row r="22" spans="1:29" s="5" customFormat="1" x14ac:dyDescent="0.2">
      <c r="A22" s="3"/>
      <c r="B22" s="3" t="s">
        <v>42</v>
      </c>
      <c r="C22" s="318" t="s">
        <v>0</v>
      </c>
      <c r="D22" s="318">
        <v>410713</v>
      </c>
      <c r="E22" s="319">
        <v>14968</v>
      </c>
      <c r="F22" s="319">
        <v>20175</v>
      </c>
      <c r="G22" s="319">
        <v>445856</v>
      </c>
      <c r="H22" s="320">
        <v>4.5250035886025983E-2</v>
      </c>
      <c r="I22" s="321"/>
      <c r="J22" s="318">
        <v>104490.20876656003</v>
      </c>
      <c r="K22" s="319">
        <v>4109.9473921599993</v>
      </c>
      <c r="L22" s="319">
        <v>7248.2097878699997</v>
      </c>
      <c r="M22" s="319">
        <v>115848.36594659003</v>
      </c>
      <c r="N22" s="320">
        <v>6.2566353255355089E-2</v>
      </c>
      <c r="O22" s="3"/>
      <c r="P22" s="3"/>
      <c r="Q22" s="3" t="s">
        <v>42</v>
      </c>
      <c r="R22" s="3" t="s">
        <v>1</v>
      </c>
      <c r="S22" s="322">
        <v>4708102</v>
      </c>
      <c r="T22" s="322">
        <v>173063</v>
      </c>
      <c r="U22" s="322">
        <v>295428</v>
      </c>
      <c r="V22" s="322">
        <v>5176593</v>
      </c>
      <c r="W22" s="323">
        <v>5.7069968606765109E-2</v>
      </c>
      <c r="X22" s="324"/>
      <c r="Y22" s="322">
        <v>1275838.70166459</v>
      </c>
      <c r="Z22" s="322">
        <v>49441.491622039997</v>
      </c>
      <c r="AA22" s="322">
        <v>110903.09932340996</v>
      </c>
      <c r="AB22" s="322">
        <v>1436183.2926100395</v>
      </c>
      <c r="AC22" s="323">
        <v>7.7220714023111092E-2</v>
      </c>
    </row>
    <row r="23" spans="1:29" s="5" customFormat="1" x14ac:dyDescent="0.2">
      <c r="A23" s="3"/>
      <c r="B23" s="3" t="s">
        <v>43</v>
      </c>
      <c r="C23" s="318" t="s">
        <v>0</v>
      </c>
      <c r="D23" s="318">
        <v>412033</v>
      </c>
      <c r="E23" s="319">
        <v>14129</v>
      </c>
      <c r="F23" s="319">
        <v>19980</v>
      </c>
      <c r="G23" s="319">
        <v>446142</v>
      </c>
      <c r="H23" s="320">
        <v>4.4783947711715101E-2</v>
      </c>
      <c r="I23" s="321"/>
      <c r="J23" s="318">
        <v>105482.28728323997</v>
      </c>
      <c r="K23" s="319">
        <v>3925.4177807999981</v>
      </c>
      <c r="L23" s="319">
        <v>7162.9046507300027</v>
      </c>
      <c r="M23" s="319">
        <v>116570.60971476998</v>
      </c>
      <c r="N23" s="320">
        <v>6.1446917608619429E-2</v>
      </c>
      <c r="O23" s="3"/>
      <c r="P23" s="3"/>
      <c r="Q23" s="3" t="s">
        <v>43</v>
      </c>
      <c r="R23" s="3" t="s">
        <v>1</v>
      </c>
      <c r="S23" s="322">
        <v>4724294</v>
      </c>
      <c r="T23" s="322">
        <v>162157</v>
      </c>
      <c r="U23" s="322">
        <v>297785</v>
      </c>
      <c r="V23" s="322">
        <v>5184236</v>
      </c>
      <c r="W23" s="323">
        <v>5.7440479175716534E-2</v>
      </c>
      <c r="X23" s="324"/>
      <c r="Y23" s="322">
        <v>1287208.3278814699</v>
      </c>
      <c r="Z23" s="322">
        <v>46740.482176019999</v>
      </c>
      <c r="AA23" s="322">
        <v>111577.29408832001</v>
      </c>
      <c r="AB23" s="322">
        <v>1445526.10414581</v>
      </c>
      <c r="AC23" s="323">
        <v>7.7188017406474491E-2</v>
      </c>
    </row>
    <row r="24" spans="1:29" s="5" customFormat="1" x14ac:dyDescent="0.2">
      <c r="A24" s="3"/>
      <c r="B24" s="3" t="s">
        <v>44</v>
      </c>
      <c r="C24" s="318" t="s">
        <v>0</v>
      </c>
      <c r="D24" s="318">
        <v>411307</v>
      </c>
      <c r="E24" s="319">
        <v>15292</v>
      </c>
      <c r="F24" s="319">
        <v>20238</v>
      </c>
      <c r="G24" s="319">
        <v>446837</v>
      </c>
      <c r="H24" s="320">
        <v>4.5291683544558752E-2</v>
      </c>
      <c r="I24" s="321"/>
      <c r="J24" s="318">
        <v>104550.21966731992</v>
      </c>
      <c r="K24" s="319">
        <v>4245.0411853899996</v>
      </c>
      <c r="L24" s="319">
        <v>7286.4540767299968</v>
      </c>
      <c r="M24" s="319">
        <v>116081.71492943991</v>
      </c>
      <c r="N24" s="320">
        <v>6.2770041613867067E-2</v>
      </c>
      <c r="O24" s="3"/>
      <c r="P24" s="3"/>
      <c r="Q24" s="3" t="s">
        <v>44</v>
      </c>
      <c r="R24" s="3" t="s">
        <v>1</v>
      </c>
      <c r="S24" s="322">
        <v>4723202</v>
      </c>
      <c r="T24" s="322">
        <v>173503</v>
      </c>
      <c r="U24" s="322">
        <v>300672</v>
      </c>
      <c r="V24" s="322">
        <v>5197377</v>
      </c>
      <c r="W24" s="323">
        <v>5.7850719699571534E-2</v>
      </c>
      <c r="X24" s="324"/>
      <c r="Y24" s="322">
        <v>1279750.0232049196</v>
      </c>
      <c r="Z24" s="322">
        <v>49845.320383099999</v>
      </c>
      <c r="AA24" s="322">
        <v>112879.70349054001</v>
      </c>
      <c r="AB24" s="322">
        <v>1442475.0470785594</v>
      </c>
      <c r="AC24" s="323">
        <v>7.8254181047467633E-2</v>
      </c>
    </row>
    <row r="25" spans="1:29" s="5" customFormat="1" x14ac:dyDescent="0.2">
      <c r="A25" s="3"/>
      <c r="B25" s="3" t="s">
        <v>45</v>
      </c>
      <c r="C25" s="318" t="s">
        <v>0</v>
      </c>
      <c r="D25" s="319">
        <v>412977</v>
      </c>
      <c r="E25" s="319">
        <v>14497</v>
      </c>
      <c r="F25" s="319">
        <v>20572</v>
      </c>
      <c r="G25" s="319">
        <v>448046</v>
      </c>
      <c r="H25" s="320">
        <v>4.5914928377889769E-2</v>
      </c>
      <c r="I25" s="321"/>
      <c r="J25" s="318">
        <v>105781.80117108996</v>
      </c>
      <c r="K25" s="319">
        <v>4060.8855642099993</v>
      </c>
      <c r="L25" s="319">
        <v>7441.7492908399963</v>
      </c>
      <c r="M25" s="319">
        <v>117284.43602613996</v>
      </c>
      <c r="N25" s="320">
        <v>6.3450441874328536E-2</v>
      </c>
      <c r="O25" s="3"/>
      <c r="P25" s="3"/>
      <c r="Q25" s="3" t="s">
        <v>45</v>
      </c>
      <c r="R25" s="3" t="s">
        <v>1</v>
      </c>
      <c r="S25" s="322">
        <v>4747472</v>
      </c>
      <c r="T25" s="322">
        <v>165496</v>
      </c>
      <c r="U25" s="322">
        <v>301593</v>
      </c>
      <c r="V25" s="322">
        <v>5214561</v>
      </c>
      <c r="W25" s="323">
        <v>5.7836699963812868E-2</v>
      </c>
      <c r="X25" s="324"/>
      <c r="Y25" s="322">
        <v>1295922.7770073398</v>
      </c>
      <c r="Z25" s="322">
        <v>48316.622743290005</v>
      </c>
      <c r="AA25" s="322">
        <v>114015.88434871998</v>
      </c>
      <c r="AB25" s="322">
        <v>1458255.2840993498</v>
      </c>
      <c r="AC25" s="323">
        <v>7.8186505196954373E-2</v>
      </c>
    </row>
    <row r="26" spans="1:29" s="5" customFormat="1" x14ac:dyDescent="0.2">
      <c r="A26" s="3"/>
      <c r="B26" s="3" t="s">
        <v>46</v>
      </c>
      <c r="C26" s="318" t="s">
        <v>0</v>
      </c>
      <c r="D26" s="319">
        <v>412184</v>
      </c>
      <c r="E26" s="319">
        <v>16203</v>
      </c>
      <c r="F26" s="318">
        <v>20852</v>
      </c>
      <c r="G26" s="319">
        <v>449239</v>
      </c>
      <c r="H26" s="320">
        <v>4.6416272852535065E-2</v>
      </c>
      <c r="I26" s="321"/>
      <c r="J26" s="325">
        <v>104691.27887136007</v>
      </c>
      <c r="K26" s="325">
        <v>4461.4917545199987</v>
      </c>
      <c r="L26" s="325">
        <v>7500.6194400399991</v>
      </c>
      <c r="M26" s="325">
        <v>116653.39006592007</v>
      </c>
      <c r="N26" s="320">
        <v>6.4298340886633873E-2</v>
      </c>
      <c r="O26" s="3"/>
      <c r="P26" s="3"/>
      <c r="Q26" s="3" t="s">
        <v>46</v>
      </c>
      <c r="R26" s="3" t="s">
        <v>1</v>
      </c>
      <c r="S26" s="322">
        <v>4739766</v>
      </c>
      <c r="T26" s="322">
        <v>183389</v>
      </c>
      <c r="U26" s="322">
        <v>302421</v>
      </c>
      <c r="V26" s="322">
        <v>5225576</v>
      </c>
      <c r="W26" s="323">
        <v>5.7873237323502712E-2</v>
      </c>
      <c r="X26" s="324"/>
      <c r="Y26" s="322">
        <v>1282963.23734515</v>
      </c>
      <c r="Z26" s="322">
        <v>52822.763544469984</v>
      </c>
      <c r="AA26" s="322">
        <v>113697.54128744999</v>
      </c>
      <c r="AB26" s="322">
        <v>1449483.5421770704</v>
      </c>
      <c r="AC26" s="323">
        <v>7.8440036039788705E-2</v>
      </c>
    </row>
    <row r="27" spans="1:29" s="5" customFormat="1" x14ac:dyDescent="0.2">
      <c r="A27" s="3"/>
      <c r="B27" s="3" t="s">
        <v>47</v>
      </c>
      <c r="C27" s="318" t="s">
        <v>0</v>
      </c>
      <c r="D27" s="319">
        <v>410786</v>
      </c>
      <c r="E27" s="319">
        <v>15941</v>
      </c>
      <c r="F27" s="318">
        <v>21491</v>
      </c>
      <c r="G27" s="319">
        <v>448218</v>
      </c>
      <c r="H27" s="320">
        <v>4.7947650473653444E-2</v>
      </c>
      <c r="I27" s="326"/>
      <c r="J27" s="325">
        <v>105835.15050457999</v>
      </c>
      <c r="K27" s="325">
        <v>4434.6485291900008</v>
      </c>
      <c r="L27" s="325">
        <v>7683.6284536400017</v>
      </c>
      <c r="M27" s="325">
        <v>117953.42748740999</v>
      </c>
      <c r="N27" s="320">
        <v>6.5141205451279743E-2</v>
      </c>
      <c r="O27" s="3"/>
      <c r="P27" s="3"/>
      <c r="Q27" s="3" t="s">
        <v>47</v>
      </c>
      <c r="R27" s="3" t="s">
        <v>1</v>
      </c>
      <c r="S27" s="322">
        <v>4723302</v>
      </c>
      <c r="T27" s="322">
        <v>179056</v>
      </c>
      <c r="U27" s="322">
        <v>308139</v>
      </c>
      <c r="V27" s="322">
        <v>5210497</v>
      </c>
      <c r="W27" s="323">
        <v>5.9138120605385626E-2</v>
      </c>
      <c r="X27" s="327"/>
      <c r="Y27" s="322">
        <v>1297812.5106893198</v>
      </c>
      <c r="Z27" s="322">
        <v>52336.396562490001</v>
      </c>
      <c r="AA27" s="322">
        <v>115526.51320704997</v>
      </c>
      <c r="AB27" s="322">
        <v>1465675.42045886</v>
      </c>
      <c r="AC27" s="323">
        <v>7.8821348570396299E-2</v>
      </c>
    </row>
    <row r="28" spans="1:29" s="5" customFormat="1" x14ac:dyDescent="0.2">
      <c r="A28" s="3"/>
      <c r="B28" s="3" t="s">
        <v>48</v>
      </c>
      <c r="C28" s="318" t="s">
        <v>0</v>
      </c>
      <c r="D28" s="319">
        <v>409840</v>
      </c>
      <c r="E28" s="319">
        <v>16909</v>
      </c>
      <c r="F28" s="318">
        <v>22359</v>
      </c>
      <c r="G28" s="319">
        <f t="shared" ref="G28:G41" si="1">D28+E28+F28</f>
        <v>449108</v>
      </c>
      <c r="H28" s="320">
        <f t="shared" ref="H28:H41" si="2">F28/G28</f>
        <v>4.9785352298333585E-2</v>
      </c>
      <c r="I28" s="326"/>
      <c r="J28" s="325">
        <v>104849.74129202004</v>
      </c>
      <c r="K28" s="325">
        <v>4669.7737285099965</v>
      </c>
      <c r="L28" s="325">
        <v>7925.2200929600021</v>
      </c>
      <c r="M28" s="325">
        <f t="shared" ref="M28:M35" si="3">J28+K28+L28</f>
        <v>117444.73511349005</v>
      </c>
      <c r="N28" s="320">
        <f t="shared" ref="N28:N41" si="4">L28/M28</f>
        <v>6.7480420346656203E-2</v>
      </c>
      <c r="O28" s="3"/>
      <c r="P28" s="3"/>
      <c r="Q28" s="3" t="s">
        <v>48</v>
      </c>
      <c r="R28" s="3" t="s">
        <v>1</v>
      </c>
      <c r="S28" s="322">
        <v>4712199</v>
      </c>
      <c r="T28" s="322">
        <v>195406</v>
      </c>
      <c r="U28" s="322">
        <v>317066</v>
      </c>
      <c r="V28" s="322">
        <v>5224671</v>
      </c>
      <c r="W28" s="323">
        <v>6.068630924320402E-2</v>
      </c>
      <c r="X28" s="327"/>
      <c r="Y28" s="322">
        <v>1287387.5199575298</v>
      </c>
      <c r="Z28" s="322">
        <v>56473.610046049995</v>
      </c>
      <c r="AA28" s="322">
        <v>118061.63864399001</v>
      </c>
      <c r="AB28" s="322">
        <v>1461922.7686475702</v>
      </c>
      <c r="AC28" s="323">
        <v>8.0757780900566484E-2</v>
      </c>
    </row>
    <row r="29" spans="1:29" s="5" customFormat="1" x14ac:dyDescent="0.2">
      <c r="A29" s="3"/>
      <c r="B29" s="3" t="s">
        <v>49</v>
      </c>
      <c r="C29" s="318" t="s">
        <v>0</v>
      </c>
      <c r="D29" s="319">
        <v>411276</v>
      </c>
      <c r="E29" s="319">
        <v>15143</v>
      </c>
      <c r="F29" s="318">
        <v>23644</v>
      </c>
      <c r="G29" s="319">
        <f t="shared" si="1"/>
        <v>450063</v>
      </c>
      <c r="H29" s="320">
        <f t="shared" si="2"/>
        <v>5.253486734079451E-2</v>
      </c>
      <c r="I29" s="326"/>
      <c r="J29" s="325">
        <v>105217.58712254011</v>
      </c>
      <c r="K29" s="325">
        <v>4261.5015293699998</v>
      </c>
      <c r="L29" s="325">
        <v>8448.1035521100002</v>
      </c>
      <c r="M29" s="325">
        <f t="shared" si="3"/>
        <v>117927.1922040201</v>
      </c>
      <c r="N29" s="320">
        <f t="shared" si="4"/>
        <v>7.1638299820573584E-2</v>
      </c>
      <c r="O29" s="3"/>
      <c r="P29" s="3"/>
      <c r="Q29" s="3" t="s">
        <v>49</v>
      </c>
      <c r="R29" s="3" t="s">
        <v>1</v>
      </c>
      <c r="S29" s="322">
        <v>4722269</v>
      </c>
      <c r="T29" s="322">
        <v>180807</v>
      </c>
      <c r="U29" s="322">
        <v>332651</v>
      </c>
      <c r="V29" s="322">
        <v>5235727</v>
      </c>
      <c r="W29" s="323">
        <v>6.3534825249674021E-2</v>
      </c>
      <c r="X29" s="327"/>
      <c r="Y29" s="322">
        <v>1286483.4376375803</v>
      </c>
      <c r="Z29" s="322">
        <v>52925.169944760004</v>
      </c>
      <c r="AA29" s="322">
        <v>125349.21592608</v>
      </c>
      <c r="AB29" s="322">
        <v>1464757.82350842</v>
      </c>
      <c r="AC29" s="323">
        <v>8.5576751265161913E-2</v>
      </c>
    </row>
    <row r="30" spans="1:29" s="5" customFormat="1" x14ac:dyDescent="0.2">
      <c r="A30" s="3"/>
      <c r="B30" s="3" t="s">
        <v>50</v>
      </c>
      <c r="C30" s="318" t="s">
        <v>0</v>
      </c>
      <c r="D30" s="319">
        <v>401805</v>
      </c>
      <c r="E30" s="319">
        <v>20650</v>
      </c>
      <c r="F30" s="318">
        <v>25210</v>
      </c>
      <c r="G30" s="319">
        <f t="shared" si="1"/>
        <v>447665</v>
      </c>
      <c r="H30" s="320">
        <f t="shared" si="2"/>
        <v>5.6314431550378075E-2</v>
      </c>
      <c r="I30" s="326"/>
      <c r="J30" s="325">
        <v>101521.00072647992</v>
      </c>
      <c r="K30" s="325">
        <v>5779.6005225700019</v>
      </c>
      <c r="L30" s="325">
        <v>8974.6734240999976</v>
      </c>
      <c r="M30" s="325">
        <f t="shared" si="3"/>
        <v>116275.27467314992</v>
      </c>
      <c r="N30" s="320">
        <f t="shared" si="4"/>
        <v>7.7184710587249322E-2</v>
      </c>
      <c r="O30" s="3"/>
      <c r="P30" s="3"/>
      <c r="Q30" s="3" t="s">
        <v>50</v>
      </c>
      <c r="R30" s="3" t="s">
        <v>1</v>
      </c>
      <c r="S30" s="322">
        <v>4617153</v>
      </c>
      <c r="T30" s="322">
        <v>236118</v>
      </c>
      <c r="U30" s="322">
        <v>354046</v>
      </c>
      <c r="V30" s="322">
        <v>5207317</v>
      </c>
      <c r="W30" s="323">
        <v>6.7990099316020125E-2</v>
      </c>
      <c r="X30" s="327"/>
      <c r="Y30" s="322">
        <v>1238302.1664426399</v>
      </c>
      <c r="Z30" s="322">
        <v>69046.87537186002</v>
      </c>
      <c r="AA30" s="322">
        <v>132868.86178867999</v>
      </c>
      <c r="AB30" s="322">
        <v>1440217.9036031801</v>
      </c>
      <c r="AC30" s="323">
        <v>9.2256082538805212E-2</v>
      </c>
    </row>
    <row r="31" spans="1:29" s="5" customFormat="1" x14ac:dyDescent="0.2">
      <c r="A31" s="3"/>
      <c r="B31" s="3" t="s">
        <v>51</v>
      </c>
      <c r="C31" s="318" t="s">
        <v>0</v>
      </c>
      <c r="D31" s="319">
        <v>399913</v>
      </c>
      <c r="E31" s="319">
        <v>16292</v>
      </c>
      <c r="F31" s="318">
        <v>32944</v>
      </c>
      <c r="G31" s="319">
        <f t="shared" si="1"/>
        <v>449149</v>
      </c>
      <c r="H31" s="320">
        <f t="shared" si="2"/>
        <v>7.3347597345201701E-2</v>
      </c>
      <c r="I31" s="326"/>
      <c r="J31" s="325">
        <v>101201.13715788</v>
      </c>
      <c r="K31" s="325">
        <v>4556.9134477699999</v>
      </c>
      <c r="L31" s="325">
        <v>11468.988219319996</v>
      </c>
      <c r="M31" s="325">
        <f t="shared" si="3"/>
        <v>117227.03882496999</v>
      </c>
      <c r="N31" s="320">
        <f t="shared" si="4"/>
        <v>9.7835689908061033E-2</v>
      </c>
      <c r="O31" s="3"/>
      <c r="P31" s="3"/>
      <c r="Q31" s="3" t="s">
        <v>51</v>
      </c>
      <c r="R31" s="3" t="s">
        <v>1</v>
      </c>
      <c r="S31" s="322">
        <v>4581746</v>
      </c>
      <c r="T31" s="322">
        <v>184666</v>
      </c>
      <c r="U31" s="322">
        <v>463726</v>
      </c>
      <c r="V31" s="322">
        <v>5230138</v>
      </c>
      <c r="W31" s="323">
        <v>8.8664199682685241E-2</v>
      </c>
      <c r="X31" s="327"/>
      <c r="Y31" s="322">
        <v>1225237.7114970102</v>
      </c>
      <c r="Z31" s="322">
        <v>54169.199341549996</v>
      </c>
      <c r="AA31" s="322">
        <v>169352.71501292003</v>
      </c>
      <c r="AB31" s="322">
        <v>1448759.6258514801</v>
      </c>
      <c r="AC31" s="323">
        <v>0.11689497138863619</v>
      </c>
    </row>
    <row r="32" spans="1:29" s="5" customFormat="1" x14ac:dyDescent="0.2">
      <c r="A32" s="3">
        <v>2020</v>
      </c>
      <c r="B32" s="3" t="s">
        <v>40</v>
      </c>
      <c r="C32" s="318" t="s">
        <v>0</v>
      </c>
      <c r="D32" s="319">
        <v>393711</v>
      </c>
      <c r="E32" s="319">
        <v>19704</v>
      </c>
      <c r="F32" s="318">
        <v>35663</v>
      </c>
      <c r="G32" s="319">
        <f t="shared" si="1"/>
        <v>449078</v>
      </c>
      <c r="H32" s="320">
        <f t="shared" si="2"/>
        <v>7.9413821207006352E-2</v>
      </c>
      <c r="I32" s="326"/>
      <c r="J32" s="325">
        <v>100020.24268983996</v>
      </c>
      <c r="K32" s="325">
        <v>5538.2212699300007</v>
      </c>
      <c r="L32" s="325">
        <v>12653.16079124</v>
      </c>
      <c r="M32" s="325">
        <f t="shared" si="3"/>
        <v>118211.62475100995</v>
      </c>
      <c r="N32" s="320">
        <f t="shared" si="4"/>
        <v>0.10703821064883803</v>
      </c>
      <c r="O32" s="3"/>
      <c r="P32" s="3">
        <v>2020</v>
      </c>
      <c r="Q32" s="3" t="s">
        <v>40</v>
      </c>
      <c r="R32" s="3" t="s">
        <v>1</v>
      </c>
      <c r="S32" s="322">
        <v>4506387</v>
      </c>
      <c r="T32" s="322">
        <v>221611</v>
      </c>
      <c r="U32" s="322">
        <v>500992</v>
      </c>
      <c r="V32" s="322">
        <v>5228990</v>
      </c>
      <c r="W32" s="323">
        <v>9.5810472003197561E-2</v>
      </c>
      <c r="X32" s="327"/>
      <c r="Y32" s="322">
        <v>1209772.2397908701</v>
      </c>
      <c r="Z32" s="322">
        <v>65672.029910030004</v>
      </c>
      <c r="AA32" s="322">
        <v>186565.44095883006</v>
      </c>
      <c r="AB32" s="322">
        <v>1462009.7106597295</v>
      </c>
      <c r="AC32" s="323">
        <v>0.12760889315478124</v>
      </c>
    </row>
    <row r="33" spans="1:29" s="5" customFormat="1" x14ac:dyDescent="0.2">
      <c r="A33" s="3"/>
      <c r="B33" s="3" t="s">
        <v>41</v>
      </c>
      <c r="C33" s="318" t="s">
        <v>0</v>
      </c>
      <c r="D33" s="319">
        <v>393964</v>
      </c>
      <c r="E33" s="319">
        <v>17550</v>
      </c>
      <c r="F33" s="318">
        <v>37711</v>
      </c>
      <c r="G33" s="319">
        <f t="shared" si="1"/>
        <v>449225</v>
      </c>
      <c r="H33" s="320">
        <f t="shared" si="2"/>
        <v>8.3946797261951145E-2</v>
      </c>
      <c r="I33" s="326"/>
      <c r="J33" s="325">
        <v>100824.99007679999</v>
      </c>
      <c r="K33" s="325">
        <v>4983.1141107400035</v>
      </c>
      <c r="L33" s="325">
        <v>13361.795919449996</v>
      </c>
      <c r="M33" s="325">
        <f t="shared" si="3"/>
        <v>119169.90010699</v>
      </c>
      <c r="N33" s="320">
        <f t="shared" si="4"/>
        <v>0.11212391642062181</v>
      </c>
      <c r="O33" s="3"/>
      <c r="P33" s="3"/>
      <c r="Q33" s="3" t="s">
        <v>41</v>
      </c>
      <c r="R33" s="3" t="s">
        <v>1</v>
      </c>
      <c r="S33" s="322">
        <v>4504336</v>
      </c>
      <c r="T33" s="322">
        <v>199882</v>
      </c>
      <c r="U33" s="322">
        <v>532096</v>
      </c>
      <c r="V33" s="322">
        <v>5236314</v>
      </c>
      <c r="W33" s="323">
        <v>0.1016165187954733</v>
      </c>
      <c r="X33" s="327"/>
      <c r="Y33" s="322">
        <v>1218268.10058787</v>
      </c>
      <c r="Z33" s="322">
        <v>59808.148708120003</v>
      </c>
      <c r="AA33" s="322">
        <v>197595.28429974004</v>
      </c>
      <c r="AB33" s="322">
        <v>1475671.5335957301</v>
      </c>
      <c r="AC33" s="323">
        <v>0.1339019421336026</v>
      </c>
    </row>
    <row r="34" spans="1:29" s="5" customFormat="1" x14ac:dyDescent="0.2">
      <c r="A34" s="3"/>
      <c r="B34" s="3" t="s">
        <v>42</v>
      </c>
      <c r="C34" s="318" t="s">
        <v>0</v>
      </c>
      <c r="D34" s="319">
        <v>395181</v>
      </c>
      <c r="E34" s="319">
        <v>16370</v>
      </c>
      <c r="F34" s="318">
        <v>38667</v>
      </c>
      <c r="G34" s="319">
        <f t="shared" si="1"/>
        <v>450218</v>
      </c>
      <c r="H34" s="320">
        <f t="shared" si="2"/>
        <v>8.5885060126427645E-2</v>
      </c>
      <c r="I34" s="326"/>
      <c r="J34" s="325">
        <v>100300.53790554001</v>
      </c>
      <c r="K34" s="325">
        <v>4672.4528213300027</v>
      </c>
      <c r="L34" s="325">
        <v>13688.895379629997</v>
      </c>
      <c r="M34" s="325">
        <f t="shared" si="3"/>
        <v>118661.88610650002</v>
      </c>
      <c r="N34" s="320">
        <f t="shared" si="4"/>
        <v>0.11536050731019142</v>
      </c>
      <c r="O34" s="3"/>
      <c r="P34" s="3"/>
      <c r="Q34" s="3" t="s">
        <v>42</v>
      </c>
      <c r="R34" s="3" t="s">
        <v>1</v>
      </c>
      <c r="S34" s="322">
        <v>4515468</v>
      </c>
      <c r="T34" s="322">
        <v>185014</v>
      </c>
      <c r="U34" s="322">
        <v>546951</v>
      </c>
      <c r="V34" s="322">
        <v>5247433</v>
      </c>
      <c r="W34" s="323">
        <v>0.10423210739422495</v>
      </c>
      <c r="X34" s="327"/>
      <c r="Y34" s="322">
        <v>1212303.4934991703</v>
      </c>
      <c r="Z34" s="322">
        <v>55675.983908280017</v>
      </c>
      <c r="AA34" s="322">
        <v>202791.17856412003</v>
      </c>
      <c r="AB34" s="322">
        <v>1470770.6559715699</v>
      </c>
      <c r="AC34" s="323">
        <v>0.13788089784138308</v>
      </c>
    </row>
    <row r="35" spans="1:29" s="5" customFormat="1" x14ac:dyDescent="0.2">
      <c r="A35" s="3"/>
      <c r="B35" s="3" t="s">
        <v>43</v>
      </c>
      <c r="C35" s="318" t="s">
        <v>0</v>
      </c>
      <c r="D35" s="319">
        <v>392604</v>
      </c>
      <c r="E35" s="319">
        <v>17904</v>
      </c>
      <c r="F35" s="318">
        <v>40560</v>
      </c>
      <c r="G35" s="319">
        <f t="shared" si="1"/>
        <v>451068</v>
      </c>
      <c r="H35" s="320">
        <f t="shared" si="2"/>
        <v>8.9919923381840433E-2</v>
      </c>
      <c r="I35" s="326"/>
      <c r="J35" s="325">
        <v>100209.49035113998</v>
      </c>
      <c r="K35" s="325">
        <v>5188.4464710800012</v>
      </c>
      <c r="L35" s="325">
        <v>14291.841751940008</v>
      </c>
      <c r="M35" s="325">
        <f t="shared" si="3"/>
        <v>119689.77857415998</v>
      </c>
      <c r="N35" s="320">
        <f t="shared" si="4"/>
        <v>0.11940737063929616</v>
      </c>
      <c r="O35" s="3"/>
      <c r="P35" s="3"/>
      <c r="Q35" s="3" t="s">
        <v>43</v>
      </c>
      <c r="R35" s="3" t="s">
        <v>1</v>
      </c>
      <c r="S35" s="322">
        <v>4465369</v>
      </c>
      <c r="T35" s="322">
        <v>216198</v>
      </c>
      <c r="U35" s="322">
        <v>574224</v>
      </c>
      <c r="V35" s="322">
        <v>5255791</v>
      </c>
      <c r="W35" s="323">
        <v>0.10925548599630389</v>
      </c>
      <c r="X35" s="327"/>
      <c r="Y35" s="322">
        <v>1204424.18252391</v>
      </c>
      <c r="Z35" s="322">
        <v>66216.503052609987</v>
      </c>
      <c r="AA35" s="322">
        <v>211773.61528609003</v>
      </c>
      <c r="AB35" s="322">
        <v>1482414.3008626101</v>
      </c>
      <c r="AC35" s="323">
        <v>0.14285723981673676</v>
      </c>
    </row>
    <row r="36" spans="1:29" s="5" customFormat="1" x14ac:dyDescent="0.2">
      <c r="A36" s="3"/>
      <c r="B36" s="3" t="s">
        <v>44</v>
      </c>
      <c r="C36" s="318" t="s">
        <v>0</v>
      </c>
      <c r="D36" s="319">
        <v>385015</v>
      </c>
      <c r="E36" s="319">
        <v>26804</v>
      </c>
      <c r="F36" s="318">
        <v>41443</v>
      </c>
      <c r="G36" s="319">
        <f t="shared" si="1"/>
        <v>453262</v>
      </c>
      <c r="H36" s="320">
        <f t="shared" si="2"/>
        <v>9.1432769568152633E-2</v>
      </c>
      <c r="I36" s="326"/>
      <c r="J36" s="325">
        <v>97367.332487460051</v>
      </c>
      <c r="K36" s="325">
        <v>7597.0839243799946</v>
      </c>
      <c r="L36" s="325">
        <v>14624.859271490002</v>
      </c>
      <c r="M36" s="325">
        <v>119589.27568333005</v>
      </c>
      <c r="N36" s="320">
        <f t="shared" si="4"/>
        <v>0.12229239777500057</v>
      </c>
      <c r="O36" s="3"/>
      <c r="P36" s="3"/>
      <c r="Q36" s="3" t="s">
        <v>44</v>
      </c>
      <c r="R36" s="3" t="s">
        <v>1</v>
      </c>
      <c r="S36" s="322">
        <v>4369397</v>
      </c>
      <c r="T36" s="322">
        <v>321884</v>
      </c>
      <c r="U36" s="322">
        <v>585082</v>
      </c>
      <c r="V36" s="322">
        <v>5276363</v>
      </c>
      <c r="W36" s="323">
        <v>0.11088736692301117</v>
      </c>
      <c r="X36" s="327"/>
      <c r="Y36" s="322">
        <v>1167929.4762534702</v>
      </c>
      <c r="Z36" s="322">
        <v>95617.788159949967</v>
      </c>
      <c r="AA36" s="322">
        <v>216545.01656087997</v>
      </c>
      <c r="AB36" s="322">
        <v>1480092.2809743003</v>
      </c>
      <c r="AC36" s="323">
        <v>0.14630507796333814</v>
      </c>
    </row>
    <row r="37" spans="1:29" s="5" customFormat="1" x14ac:dyDescent="0.2">
      <c r="A37" s="3"/>
      <c r="B37" s="3" t="s">
        <v>45</v>
      </c>
      <c r="C37" s="318" t="s">
        <v>0</v>
      </c>
      <c r="D37" s="319">
        <v>391983</v>
      </c>
      <c r="E37" s="319">
        <v>21201</v>
      </c>
      <c r="F37" s="318">
        <v>42970</v>
      </c>
      <c r="G37" s="319">
        <f t="shared" si="1"/>
        <v>456154</v>
      </c>
      <c r="H37" s="320">
        <f t="shared" si="2"/>
        <v>9.420064276538187E-2</v>
      </c>
      <c r="I37" s="326"/>
      <c r="J37" s="325">
        <v>99946.937574989977</v>
      </c>
      <c r="K37" s="325">
        <v>6134.1779075400009</v>
      </c>
      <c r="L37" s="325">
        <v>15145.053429279991</v>
      </c>
      <c r="M37" s="325">
        <f t="shared" ref="M37:M41" si="5">J37+K37+L37</f>
        <v>121226.16891180996</v>
      </c>
      <c r="N37" s="320">
        <f t="shared" si="4"/>
        <v>0.12493221195745094</v>
      </c>
      <c r="O37" s="3"/>
      <c r="P37" s="3"/>
      <c r="Q37" s="3" t="s">
        <v>45</v>
      </c>
      <c r="R37" s="3" t="s">
        <v>1</v>
      </c>
      <c r="S37" s="322">
        <v>4437373</v>
      </c>
      <c r="T37" s="322">
        <v>263955</v>
      </c>
      <c r="U37" s="322">
        <v>604277</v>
      </c>
      <c r="V37" s="322">
        <v>5305605</v>
      </c>
      <c r="W37" s="323">
        <v>0.113894079939988</v>
      </c>
      <c r="X37" s="327"/>
      <c r="Y37" s="322">
        <v>1194306.1253092403</v>
      </c>
      <c r="Z37" s="322">
        <v>80310.940344170012</v>
      </c>
      <c r="AA37" s="322">
        <v>223671.67899178999</v>
      </c>
      <c r="AB37" s="322">
        <v>1498288.7446452</v>
      </c>
      <c r="AC37" s="323">
        <v>0.14928476222702736</v>
      </c>
    </row>
    <row r="38" spans="1:29" s="5" customFormat="1" x14ac:dyDescent="0.2">
      <c r="A38" s="3"/>
      <c r="B38" s="3" t="s">
        <v>46</v>
      </c>
      <c r="C38" s="318" t="s">
        <v>0</v>
      </c>
      <c r="D38" s="319">
        <v>389219</v>
      </c>
      <c r="E38" s="319">
        <v>24546</v>
      </c>
      <c r="F38" s="318">
        <v>43193</v>
      </c>
      <c r="G38" s="319">
        <f t="shared" si="1"/>
        <v>456958</v>
      </c>
      <c r="H38" s="320">
        <f t="shared" si="2"/>
        <v>9.452291020181286E-2</v>
      </c>
      <c r="I38" s="326"/>
      <c r="J38" s="325">
        <v>98613.964017060047</v>
      </c>
      <c r="K38" s="325">
        <v>7014.5085677199977</v>
      </c>
      <c r="L38" s="325">
        <v>15207.771064139997</v>
      </c>
      <c r="M38" s="325">
        <f t="shared" si="5"/>
        <v>120836.24364892003</v>
      </c>
      <c r="N38" s="320">
        <f t="shared" si="4"/>
        <v>0.12585438445376496</v>
      </c>
      <c r="O38" s="3"/>
      <c r="P38" s="3"/>
      <c r="Q38" s="3" t="s">
        <v>46</v>
      </c>
      <c r="R38" s="3" t="s">
        <v>1</v>
      </c>
      <c r="S38" s="322">
        <v>4407512</v>
      </c>
      <c r="T38" s="322">
        <v>293932</v>
      </c>
      <c r="U38" s="322">
        <v>609028</v>
      </c>
      <c r="V38" s="322">
        <v>5310472</v>
      </c>
      <c r="W38" s="323">
        <v>0.11468434444245257</v>
      </c>
      <c r="X38" s="327"/>
      <c r="Y38" s="322">
        <v>1179675.2807552</v>
      </c>
      <c r="Z38" s="322">
        <v>87435.74051732001</v>
      </c>
      <c r="AA38" s="322">
        <v>225608.29711706005</v>
      </c>
      <c r="AB38" s="322">
        <v>1492719.3183895797</v>
      </c>
      <c r="AC38" s="323">
        <v>0.15113912866114548</v>
      </c>
    </row>
    <row r="39" spans="1:29" s="5" customFormat="1" x14ac:dyDescent="0.2">
      <c r="A39" s="3"/>
      <c r="B39" s="3" t="s">
        <v>47</v>
      </c>
      <c r="C39" s="318" t="s">
        <v>0</v>
      </c>
      <c r="D39" s="319">
        <v>398356</v>
      </c>
      <c r="E39" s="319">
        <v>16789</v>
      </c>
      <c r="F39" s="318">
        <v>44272</v>
      </c>
      <c r="G39" s="319">
        <f t="shared" si="1"/>
        <v>459417</v>
      </c>
      <c r="H39" s="320">
        <f t="shared" si="2"/>
        <v>9.6365611198540757E-2</v>
      </c>
      <c r="I39" s="326"/>
      <c r="J39" s="325">
        <v>101937.81027485993</v>
      </c>
      <c r="K39" s="325">
        <v>4821.019417569999</v>
      </c>
      <c r="L39" s="325">
        <v>15554.282429879993</v>
      </c>
      <c r="M39" s="325">
        <f t="shared" si="5"/>
        <v>122313.11212230993</v>
      </c>
      <c r="N39" s="320">
        <f t="shared" si="4"/>
        <v>0.12716774317970189</v>
      </c>
      <c r="O39" s="3"/>
      <c r="P39" s="3"/>
      <c r="Q39" s="3" t="s">
        <v>47</v>
      </c>
      <c r="R39" s="3" t="s">
        <v>1</v>
      </c>
      <c r="S39" s="322">
        <v>4515408</v>
      </c>
      <c r="T39" s="322">
        <v>200121</v>
      </c>
      <c r="U39" s="322">
        <v>624153</v>
      </c>
      <c r="V39" s="322">
        <v>5339682</v>
      </c>
      <c r="W39" s="323">
        <v>0.11688954510774237</v>
      </c>
      <c r="X39" s="327"/>
      <c r="Y39" s="322">
        <v>1219264.2462061297</v>
      </c>
      <c r="Z39" s="322">
        <v>60561.252389629997</v>
      </c>
      <c r="AA39" s="322">
        <v>230966.87400355999</v>
      </c>
      <c r="AB39" s="322">
        <v>1510792.3725993203</v>
      </c>
      <c r="AC39" s="323">
        <v>0.15287797197849309</v>
      </c>
    </row>
    <row r="40" spans="1:29" s="5" customFormat="1" x14ac:dyDescent="0.2">
      <c r="A40" s="3"/>
      <c r="B40" s="3" t="s">
        <v>48</v>
      </c>
      <c r="C40" s="318" t="s">
        <v>0</v>
      </c>
      <c r="D40" s="319">
        <v>392151</v>
      </c>
      <c r="E40" s="319">
        <v>23129</v>
      </c>
      <c r="F40" s="318">
        <v>44579</v>
      </c>
      <c r="G40" s="319">
        <f t="shared" si="1"/>
        <v>459859</v>
      </c>
      <c r="H40" s="320">
        <f t="shared" si="2"/>
        <v>9.6940583961605625E-2</v>
      </c>
      <c r="I40" s="326"/>
      <c r="J40" s="325">
        <v>99707.117419700051</v>
      </c>
      <c r="K40" s="325">
        <v>6493.7125167100039</v>
      </c>
      <c r="L40" s="325">
        <v>15642.048354439996</v>
      </c>
      <c r="M40" s="325">
        <f t="shared" si="5"/>
        <v>121842.87829085004</v>
      </c>
      <c r="N40" s="320">
        <f t="shared" si="4"/>
        <v>0.12837884802016086</v>
      </c>
      <c r="O40" s="3"/>
      <c r="P40" s="3"/>
      <c r="Q40" s="3" t="s">
        <v>48</v>
      </c>
      <c r="R40" s="3" t="s">
        <v>1</v>
      </c>
      <c r="S40" s="322">
        <v>4438414</v>
      </c>
      <c r="T40" s="322">
        <v>279845</v>
      </c>
      <c r="U40" s="322">
        <v>626976</v>
      </c>
      <c r="V40" s="322">
        <v>5345235</v>
      </c>
      <c r="W40" s="323">
        <v>0.11729624609582179</v>
      </c>
      <c r="X40" s="327"/>
      <c r="Y40" s="322">
        <v>1191781.0784443801</v>
      </c>
      <c r="Z40" s="322">
        <v>81949.402375830017</v>
      </c>
      <c r="AA40" s="322">
        <v>232194.42585339004</v>
      </c>
      <c r="AB40" s="322">
        <v>1505924.9066735997</v>
      </c>
      <c r="AC40" s="323">
        <v>0.15418725384274212</v>
      </c>
    </row>
    <row r="41" spans="1:29" s="5" customFormat="1" x14ac:dyDescent="0.2">
      <c r="A41" s="3"/>
      <c r="B41" s="3" t="s">
        <v>49</v>
      </c>
      <c r="C41" s="318" t="s">
        <v>0</v>
      </c>
      <c r="D41" s="319">
        <v>400072</v>
      </c>
      <c r="E41" s="319">
        <v>16557</v>
      </c>
      <c r="F41" s="318">
        <v>45778</v>
      </c>
      <c r="G41" s="319">
        <f t="shared" si="1"/>
        <v>462407</v>
      </c>
      <c r="H41" s="320">
        <f t="shared" si="2"/>
        <v>9.899936635907329E-2</v>
      </c>
      <c r="I41" s="326"/>
      <c r="J41" s="325">
        <v>102632.61181169997</v>
      </c>
      <c r="K41" s="325">
        <v>4622.2666337999981</v>
      </c>
      <c r="L41" s="325">
        <v>16025.859739449998</v>
      </c>
      <c r="M41" s="325">
        <f t="shared" si="5"/>
        <v>123280.73818494997</v>
      </c>
      <c r="N41" s="320">
        <f t="shared" si="4"/>
        <v>0.12999483922141555</v>
      </c>
      <c r="O41" s="3"/>
      <c r="P41" s="3"/>
      <c r="Q41" s="3" t="s">
        <v>49</v>
      </c>
      <c r="R41" s="3" t="s">
        <v>1</v>
      </c>
      <c r="S41" s="322">
        <v>4531371</v>
      </c>
      <c r="T41" s="322">
        <v>204171</v>
      </c>
      <c r="U41" s="322">
        <v>644359</v>
      </c>
      <c r="V41" s="322">
        <v>5379901</v>
      </c>
      <c r="W41" s="323">
        <v>0.11977153482935839</v>
      </c>
      <c r="X41" s="327"/>
      <c r="Y41" s="322">
        <v>1226315.0466399302</v>
      </c>
      <c r="Z41" s="322">
        <v>59454.734082339994</v>
      </c>
      <c r="AA41" s="322">
        <v>238097.33677551008</v>
      </c>
      <c r="AB41" s="322">
        <v>1523867.1174977804</v>
      </c>
      <c r="AC41" s="323">
        <v>0.15624547182727491</v>
      </c>
    </row>
    <row r="42" spans="1:29" x14ac:dyDescent="0.2">
      <c r="A42" s="3"/>
      <c r="B42" s="3" t="s">
        <v>50</v>
      </c>
      <c r="C42" s="318" t="s">
        <v>0</v>
      </c>
      <c r="D42" s="319">
        <v>393290</v>
      </c>
      <c r="E42" s="319">
        <v>23269</v>
      </c>
      <c r="F42" s="318">
        <v>46003</v>
      </c>
      <c r="G42" s="319">
        <f>D42+E42+F42</f>
        <v>462562</v>
      </c>
      <c r="H42" s="320">
        <f>F42/G42</f>
        <v>9.9452613919863722E-2</v>
      </c>
      <c r="I42" s="326"/>
      <c r="J42" s="325">
        <v>99659.855963609982</v>
      </c>
      <c r="K42" s="325">
        <v>6653.5575999399998</v>
      </c>
      <c r="L42" s="325">
        <v>16076.424810049999</v>
      </c>
      <c r="M42" s="325">
        <f>J42+K42+L42</f>
        <v>122389.83837359998</v>
      </c>
      <c r="N42" s="320">
        <f>L42/M42</f>
        <v>0.13135424495762513</v>
      </c>
      <c r="O42" s="3"/>
      <c r="P42" s="3"/>
      <c r="Q42" s="3" t="s">
        <v>50</v>
      </c>
      <c r="R42" s="3" t="s">
        <v>1</v>
      </c>
      <c r="S42" s="322">
        <v>4448517</v>
      </c>
      <c r="T42" s="322">
        <v>285428</v>
      </c>
      <c r="U42" s="322">
        <v>649214</v>
      </c>
      <c r="V42" s="322">
        <v>5383159</v>
      </c>
      <c r="W42" s="323">
        <v>0.12060093339245599</v>
      </c>
      <c r="X42" s="327"/>
      <c r="Y42" s="322">
        <v>1189199.07203243</v>
      </c>
      <c r="Z42" s="322">
        <v>84920.976092060009</v>
      </c>
      <c r="AA42" s="322">
        <v>239627.78874485</v>
      </c>
      <c r="AB42" s="322">
        <v>1513747.8368693399</v>
      </c>
      <c r="AC42" s="323">
        <v>0.15830099499295511</v>
      </c>
    </row>
    <row r="43" spans="1:29" x14ac:dyDescent="0.2">
      <c r="A43" s="3"/>
      <c r="B43" s="3" t="s">
        <v>51</v>
      </c>
      <c r="C43" s="318" t="s">
        <v>0</v>
      </c>
      <c r="D43" s="319">
        <v>395177</v>
      </c>
      <c r="E43" s="319">
        <v>21332</v>
      </c>
      <c r="F43" s="318">
        <v>47216</v>
      </c>
      <c r="G43" s="319">
        <f t="shared" ref="G43:G44" si="6">D43+E43+F43</f>
        <v>463725</v>
      </c>
      <c r="H43" s="320">
        <f t="shared" ref="H43:H44" si="7">F43/G43</f>
        <v>0.10181896598199364</v>
      </c>
      <c r="I43" s="326"/>
      <c r="J43" s="325">
        <v>100728.38788457004</v>
      </c>
      <c r="K43" s="325">
        <v>6374.5472478799993</v>
      </c>
      <c r="L43" s="325">
        <v>16463.170609040004</v>
      </c>
      <c r="M43" s="325">
        <f t="shared" ref="M43:M44" si="8">J43+K43+L43</f>
        <v>123566.10574149003</v>
      </c>
      <c r="N43" s="320">
        <f t="shared" ref="N43:N44" si="9">L43/M43</f>
        <v>0.13323370927851563</v>
      </c>
      <c r="O43" s="3"/>
      <c r="P43" s="3"/>
      <c r="Q43" s="3" t="s">
        <v>51</v>
      </c>
      <c r="R43" s="3" t="s">
        <v>1</v>
      </c>
      <c r="S43" s="322">
        <v>4477544</v>
      </c>
      <c r="T43" s="322">
        <v>259220</v>
      </c>
      <c r="U43" s="322">
        <v>664471</v>
      </c>
      <c r="V43" s="322">
        <v>5401235</v>
      </c>
      <c r="W43" s="323">
        <v>0.12302204958680746</v>
      </c>
      <c r="X43" s="327"/>
      <c r="Y43" s="322">
        <v>1203817.4996137901</v>
      </c>
      <c r="Z43" s="322">
        <v>81132.96965506002</v>
      </c>
      <c r="AA43" s="322">
        <v>244714.08037747006</v>
      </c>
      <c r="AB43" s="322">
        <v>1529664.5496463198</v>
      </c>
      <c r="AC43" s="323">
        <v>0.15997891853743451</v>
      </c>
    </row>
    <row r="44" spans="1:29" x14ac:dyDescent="0.2">
      <c r="A44" s="3">
        <v>2021</v>
      </c>
      <c r="B44" s="3" t="s">
        <v>40</v>
      </c>
      <c r="C44" s="318" t="s">
        <v>0</v>
      </c>
      <c r="D44" s="319">
        <v>388178</v>
      </c>
      <c r="E44" s="319">
        <v>27559</v>
      </c>
      <c r="F44" s="318">
        <v>47720</v>
      </c>
      <c r="G44" s="319">
        <f t="shared" si="6"/>
        <v>463457</v>
      </c>
      <c r="H44" s="320">
        <f t="shared" si="7"/>
        <v>0.10296532364383319</v>
      </c>
      <c r="I44" s="326"/>
      <c r="J44" s="325">
        <v>99410.502482340016</v>
      </c>
      <c r="K44" s="325">
        <v>8266.3048885599947</v>
      </c>
      <c r="L44" s="325">
        <v>17017.261467969998</v>
      </c>
      <c r="M44" s="325">
        <f t="shared" si="8"/>
        <v>124694.06883887001</v>
      </c>
      <c r="N44" s="320">
        <f t="shared" si="9"/>
        <v>0.13647210028858506</v>
      </c>
      <c r="O44" s="3"/>
      <c r="P44" s="3">
        <v>2021</v>
      </c>
      <c r="Q44" s="3" t="s">
        <v>40</v>
      </c>
      <c r="R44" s="3" t="s">
        <v>1</v>
      </c>
      <c r="S44" s="322">
        <v>4398163</v>
      </c>
      <c r="T44" s="322">
        <v>327006</v>
      </c>
      <c r="U44" s="322">
        <v>671357</v>
      </c>
      <c r="V44" s="322">
        <v>5396526</v>
      </c>
      <c r="W44" s="323">
        <v>0.12440540451394101</v>
      </c>
      <c r="X44" s="327"/>
      <c r="Y44" s="322">
        <v>1188122.5034733301</v>
      </c>
      <c r="Z44" s="322">
        <v>103240.95345572998</v>
      </c>
      <c r="AA44" s="322">
        <v>253361.45568978999</v>
      </c>
      <c r="AB44" s="322">
        <v>1544724.9126188501</v>
      </c>
      <c r="AC44" s="323">
        <v>0.16401720048668958</v>
      </c>
    </row>
  </sheetData>
  <mergeCells count="5">
    <mergeCell ref="H1:I1"/>
    <mergeCell ref="D6:H6"/>
    <mergeCell ref="J6:N6"/>
    <mergeCell ref="S6:W6"/>
    <mergeCell ref="Y6:AC6"/>
  </mergeCells>
  <hyperlinks>
    <hyperlink ref="H1:I1" location="Index!A1" display="Regresar al Índice" xr:uid="{00000000-0004-0000-3B00-000000000000}"/>
  </hyperlinks>
  <pageMargins left="0.7" right="0.7" top="0.75" bottom="0.75" header="0.3" footer="0.3"/>
  <pageSetup orientation="portrait" horizontalDpi="300" verticalDpi="3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43"/>
  <dimension ref="A1:I38"/>
  <sheetViews>
    <sheetView zoomScaleNormal="100" workbookViewId="0">
      <selection activeCell="A9" sqref="A9"/>
    </sheetView>
  </sheetViews>
  <sheetFormatPr baseColWidth="10" defaultColWidth="9.140625" defaultRowHeight="12.75" x14ac:dyDescent="0.2"/>
  <cols>
    <col min="1" max="16384" width="9.140625" style="308"/>
  </cols>
  <sheetData>
    <row r="1" spans="1:9" ht="15" x14ac:dyDescent="0.25">
      <c r="A1" t="s">
        <v>1333</v>
      </c>
      <c r="H1" s="568" t="s">
        <v>39</v>
      </c>
      <c r="I1" s="568"/>
    </row>
    <row r="6" spans="1:9" x14ac:dyDescent="0.2">
      <c r="A6" s="90" t="s">
        <v>28</v>
      </c>
      <c r="B6" s="309">
        <v>0.19147404046950386</v>
      </c>
    </row>
    <row r="7" spans="1:9" x14ac:dyDescent="0.2">
      <c r="A7" s="88" t="s">
        <v>27</v>
      </c>
      <c r="B7" s="310">
        <v>0.16636961547958429</v>
      </c>
    </row>
    <row r="8" spans="1:9" x14ac:dyDescent="0.2">
      <c r="A8" s="88" t="s">
        <v>29</v>
      </c>
      <c r="B8" s="310">
        <v>0.15809099461041851</v>
      </c>
    </row>
    <row r="9" spans="1:9" x14ac:dyDescent="0.2">
      <c r="A9" s="88" t="s">
        <v>31</v>
      </c>
      <c r="B9" s="310">
        <v>0.15005090826045997</v>
      </c>
    </row>
    <row r="10" spans="1:9" x14ac:dyDescent="0.2">
      <c r="A10" s="88" t="s">
        <v>15</v>
      </c>
      <c r="B10" s="310">
        <v>0.14489329868493583</v>
      </c>
    </row>
    <row r="11" spans="1:9" x14ac:dyDescent="0.2">
      <c r="A11" s="88" t="s">
        <v>9</v>
      </c>
      <c r="B11" s="310">
        <v>0.1400302913526254</v>
      </c>
    </row>
    <row r="12" spans="1:9" x14ac:dyDescent="0.2">
      <c r="A12" s="88" t="s">
        <v>52</v>
      </c>
      <c r="B12" s="310">
        <v>0.13806246424124122</v>
      </c>
    </row>
    <row r="13" spans="1:9" x14ac:dyDescent="0.2">
      <c r="A13" s="88" t="s">
        <v>10</v>
      </c>
      <c r="B13" s="310">
        <v>0.13430829001216679</v>
      </c>
    </row>
    <row r="14" spans="1:9" x14ac:dyDescent="0.2">
      <c r="A14" s="88" t="s">
        <v>4</v>
      </c>
      <c r="B14" s="310">
        <v>0.13190721770501554</v>
      </c>
    </row>
    <row r="15" spans="1:9" x14ac:dyDescent="0.2">
      <c r="A15" s="88" t="s">
        <v>21</v>
      </c>
      <c r="B15" s="310">
        <v>0.13159367868061836</v>
      </c>
    </row>
    <row r="16" spans="1:9" x14ac:dyDescent="0.2">
      <c r="A16" s="88" t="s">
        <v>24</v>
      </c>
      <c r="B16" s="310">
        <v>0.13130704194729534</v>
      </c>
    </row>
    <row r="17" spans="1:2" x14ac:dyDescent="0.2">
      <c r="A17" s="88" t="s">
        <v>12</v>
      </c>
      <c r="B17" s="310">
        <v>0.12969113840261937</v>
      </c>
    </row>
    <row r="18" spans="1:2" x14ac:dyDescent="0.2">
      <c r="A18" s="88" t="s">
        <v>26</v>
      </c>
      <c r="B18" s="310">
        <v>0.12782784416812551</v>
      </c>
    </row>
    <row r="19" spans="1:2" x14ac:dyDescent="0.2">
      <c r="A19" s="88" t="s">
        <v>1</v>
      </c>
      <c r="B19" s="310">
        <v>0.12440540451394101</v>
      </c>
    </row>
    <row r="20" spans="1:2" x14ac:dyDescent="0.2">
      <c r="A20" s="88" t="s">
        <v>30</v>
      </c>
      <c r="B20" s="310">
        <v>0.12419928825622775</v>
      </c>
    </row>
    <row r="21" spans="1:2" x14ac:dyDescent="0.2">
      <c r="A21" s="91" t="s">
        <v>18</v>
      </c>
      <c r="B21" s="92">
        <v>0.12412493894922902</v>
      </c>
    </row>
    <row r="22" spans="1:2" x14ac:dyDescent="0.2">
      <c r="A22" s="88" t="s">
        <v>5</v>
      </c>
      <c r="B22" s="310">
        <v>0.12315137817520759</v>
      </c>
    </row>
    <row r="23" spans="1:2" x14ac:dyDescent="0.2">
      <c r="A23" s="88" t="s">
        <v>8</v>
      </c>
      <c r="B23" s="310">
        <v>0.12195991430479941</v>
      </c>
    </row>
    <row r="24" spans="1:2" x14ac:dyDescent="0.2">
      <c r="A24" s="88" t="s">
        <v>6</v>
      </c>
      <c r="B24" s="310">
        <v>0.12190033850271589</v>
      </c>
    </row>
    <row r="25" spans="1:2" x14ac:dyDescent="0.2">
      <c r="A25" s="88" t="s">
        <v>32</v>
      </c>
      <c r="B25" s="310">
        <v>0.12104385322593768</v>
      </c>
    </row>
    <row r="26" spans="1:2" x14ac:dyDescent="0.2">
      <c r="A26" s="88" t="s">
        <v>20</v>
      </c>
      <c r="B26" s="310">
        <v>0.11852591242636065</v>
      </c>
    </row>
    <row r="27" spans="1:2" x14ac:dyDescent="0.2">
      <c r="A27" s="88" t="s">
        <v>16</v>
      </c>
      <c r="B27" s="310">
        <v>0.11622487620157297</v>
      </c>
    </row>
    <row r="28" spans="1:2" x14ac:dyDescent="0.2">
      <c r="A28" s="88" t="s">
        <v>7</v>
      </c>
      <c r="B28" s="310">
        <v>0.11485113698523092</v>
      </c>
    </row>
    <row r="29" spans="1:2" x14ac:dyDescent="0.2">
      <c r="A29" s="88" t="s">
        <v>11</v>
      </c>
      <c r="B29" s="310">
        <v>0.11169380644243761</v>
      </c>
    </row>
    <row r="30" spans="1:2" x14ac:dyDescent="0.2">
      <c r="A30" s="88" t="s">
        <v>22</v>
      </c>
      <c r="B30" s="310">
        <v>0.11116574414880166</v>
      </c>
    </row>
    <row r="31" spans="1:2" x14ac:dyDescent="0.2">
      <c r="A31" s="88" t="s">
        <v>17</v>
      </c>
      <c r="B31" s="310">
        <v>0.10606563107840412</v>
      </c>
    </row>
    <row r="32" spans="1:2" x14ac:dyDescent="0.2">
      <c r="A32" s="88" t="s">
        <v>19</v>
      </c>
      <c r="B32" s="310">
        <v>0.10443270990680159</v>
      </c>
    </row>
    <row r="33" spans="1:2" x14ac:dyDescent="0.2">
      <c r="A33" s="88" t="s">
        <v>14</v>
      </c>
      <c r="B33" s="310">
        <v>0.10424232157792765</v>
      </c>
    </row>
    <row r="34" spans="1:2" x14ac:dyDescent="0.2">
      <c r="A34" s="88" t="s">
        <v>0</v>
      </c>
      <c r="B34" s="310">
        <v>0.10296532364383319</v>
      </c>
    </row>
    <row r="35" spans="1:2" x14ac:dyDescent="0.2">
      <c r="A35" s="88" t="s">
        <v>23</v>
      </c>
      <c r="B35" s="310">
        <v>9.0009145783793668E-2</v>
      </c>
    </row>
    <row r="36" spans="1:2" x14ac:dyDescent="0.2">
      <c r="A36" s="88" t="s">
        <v>33</v>
      </c>
      <c r="B36" s="310">
        <v>8.705078174815721E-2</v>
      </c>
    </row>
    <row r="37" spans="1:2" x14ac:dyDescent="0.2">
      <c r="A37" s="88" t="s">
        <v>3</v>
      </c>
      <c r="B37" s="310">
        <v>8.5331426205442845E-2</v>
      </c>
    </row>
    <row r="38" spans="1:2" x14ac:dyDescent="0.2">
      <c r="A38" s="93" t="s">
        <v>25</v>
      </c>
      <c r="B38" s="311">
        <v>7.6325750477832327E-2</v>
      </c>
    </row>
  </sheetData>
  <mergeCells count="1">
    <mergeCell ref="H1:I1"/>
  </mergeCells>
  <hyperlinks>
    <hyperlink ref="H1:I1" location="Index!A1" display="Regresar al Índice" xr:uid="{00000000-0004-0000-3C00-000000000000}"/>
  </hyperlinks>
  <pageMargins left="0.7" right="0.7" top="0.75" bottom="0.75" header="0.3" footer="0.3"/>
  <pageSetup orientation="portrait" horizontalDpi="300" verticalDpi="30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42"/>
  <dimension ref="A1:K44"/>
  <sheetViews>
    <sheetView zoomScaleNormal="100" workbookViewId="0">
      <selection activeCell="A9" sqref="A9"/>
    </sheetView>
  </sheetViews>
  <sheetFormatPr baseColWidth="10" defaultColWidth="9.140625" defaultRowHeight="12.75" x14ac:dyDescent="0.2"/>
  <cols>
    <col min="1" max="1" width="9.140625" style="308"/>
    <col min="2" max="2" width="11.42578125" style="308" bestFit="1" customWidth="1"/>
    <col min="3" max="5" width="11.42578125" style="308" customWidth="1"/>
    <col min="6" max="6" width="32.28515625" style="308" bestFit="1" customWidth="1"/>
    <col min="7" max="7" width="15.5703125" style="308" bestFit="1" customWidth="1"/>
    <col min="8" max="16384" width="9.140625" style="308"/>
  </cols>
  <sheetData>
    <row r="1" spans="1:11" ht="15" x14ac:dyDescent="0.25">
      <c r="A1" t="s">
        <v>1335</v>
      </c>
      <c r="H1" s="568" t="s">
        <v>39</v>
      </c>
      <c r="I1" s="568"/>
    </row>
    <row r="6" spans="1:11" x14ac:dyDescent="0.2">
      <c r="B6" s="3"/>
      <c r="C6" s="3"/>
      <c r="D6" s="3"/>
      <c r="E6" s="3"/>
      <c r="F6" s="3" t="s">
        <v>650</v>
      </c>
      <c r="G6" s="3"/>
      <c r="H6" s="3"/>
      <c r="I6" s="3"/>
      <c r="J6" s="3" t="s">
        <v>650</v>
      </c>
      <c r="K6" s="3"/>
    </row>
    <row r="7" spans="1:11" ht="51" x14ac:dyDescent="0.2">
      <c r="B7" s="313" t="s">
        <v>464</v>
      </c>
      <c r="C7" s="3"/>
      <c r="D7" s="3"/>
      <c r="E7" s="3"/>
      <c r="F7" s="314" t="s">
        <v>612</v>
      </c>
      <c r="G7" s="314" t="s">
        <v>613</v>
      </c>
      <c r="H7" s="3"/>
      <c r="I7" s="3"/>
      <c r="J7" s="314" t="s">
        <v>614</v>
      </c>
      <c r="K7" s="314" t="s">
        <v>615</v>
      </c>
    </row>
    <row r="8" spans="1:11" x14ac:dyDescent="0.2">
      <c r="B8" s="3" t="s">
        <v>40</v>
      </c>
      <c r="C8" s="3" t="s">
        <v>0</v>
      </c>
      <c r="D8" s="3">
        <v>2018</v>
      </c>
      <c r="E8" s="3" t="s">
        <v>40</v>
      </c>
      <c r="F8" s="89">
        <v>4.0931184479757965E-2</v>
      </c>
      <c r="G8" s="89">
        <v>6.2933926924759451E-2</v>
      </c>
      <c r="H8" s="3"/>
      <c r="I8" s="3" t="s">
        <v>1</v>
      </c>
      <c r="J8" s="89">
        <v>4.1908600566468536E-2</v>
      </c>
      <c r="K8" s="89">
        <v>7.8838823001645075E-2</v>
      </c>
    </row>
    <row r="9" spans="1:11" x14ac:dyDescent="0.2">
      <c r="B9" s="3" t="s">
        <v>41</v>
      </c>
      <c r="C9" s="3" t="s">
        <v>0</v>
      </c>
      <c r="D9" s="3"/>
      <c r="E9" s="3" t="s">
        <v>41</v>
      </c>
      <c r="F9" s="89">
        <v>3.9811552292802158E-2</v>
      </c>
      <c r="G9" s="89">
        <v>6.3015362514989418E-2</v>
      </c>
      <c r="H9" s="3"/>
      <c r="I9" s="3" t="s">
        <v>1</v>
      </c>
      <c r="J9" s="89">
        <v>4.045763443320028E-2</v>
      </c>
      <c r="K9" s="89">
        <v>7.9049442966268535E-2</v>
      </c>
    </row>
    <row r="10" spans="1:11" x14ac:dyDescent="0.2">
      <c r="B10" s="3" t="s">
        <v>42</v>
      </c>
      <c r="C10" s="3" t="s">
        <v>0</v>
      </c>
      <c r="D10" s="3"/>
      <c r="E10" s="3" t="s">
        <v>42</v>
      </c>
      <c r="F10" s="89">
        <v>4.1367840294514263E-2</v>
      </c>
      <c r="G10" s="89">
        <v>6.3163593117657624E-2</v>
      </c>
      <c r="H10" s="3"/>
      <c r="I10" s="3" t="s">
        <v>1</v>
      </c>
      <c r="J10" s="89">
        <v>4.1670444039278311E-2</v>
      </c>
      <c r="K10" s="89">
        <v>8.0009644694729959E-2</v>
      </c>
    </row>
    <row r="11" spans="1:11" x14ac:dyDescent="0.2">
      <c r="B11" s="3" t="s">
        <v>43</v>
      </c>
      <c r="C11" s="3" t="s">
        <v>0</v>
      </c>
      <c r="D11" s="3"/>
      <c r="E11" s="3" t="s">
        <v>43</v>
      </c>
      <c r="F11" s="89">
        <v>3.9513563582854579E-2</v>
      </c>
      <c r="G11" s="89">
        <v>6.1674374640313716E-2</v>
      </c>
      <c r="H11" s="3"/>
      <c r="I11" s="3" t="s">
        <v>1</v>
      </c>
      <c r="J11" s="89">
        <v>4.0039163836293974E-2</v>
      </c>
      <c r="K11" s="89">
        <v>7.946316528403452E-2</v>
      </c>
    </row>
    <row r="12" spans="1:11" x14ac:dyDescent="0.2">
      <c r="B12" s="3" t="s">
        <v>44</v>
      </c>
      <c r="C12" s="3" t="s">
        <v>0</v>
      </c>
      <c r="D12" s="3"/>
      <c r="E12" s="3" t="s">
        <v>44</v>
      </c>
      <c r="F12" s="89">
        <v>4.0323165159157653E-2</v>
      </c>
      <c r="G12" s="89">
        <v>6.0937207055575426E-2</v>
      </c>
      <c r="H12" s="3"/>
      <c r="I12" s="3" t="s">
        <v>1</v>
      </c>
      <c r="J12" s="89">
        <v>4.1084838036470894E-2</v>
      </c>
      <c r="K12" s="89">
        <v>7.8645026380104857E-2</v>
      </c>
    </row>
    <row r="13" spans="1:11" x14ac:dyDescent="0.2">
      <c r="B13" s="3" t="s">
        <v>45</v>
      </c>
      <c r="C13" s="3" t="s">
        <v>0</v>
      </c>
      <c r="D13" s="3"/>
      <c r="E13" s="3" t="s">
        <v>45</v>
      </c>
      <c r="F13" s="89">
        <v>3.6934377492993428E-2</v>
      </c>
      <c r="G13" s="89">
        <v>6.0412996245941576E-2</v>
      </c>
      <c r="H13" s="3"/>
      <c r="I13" s="3" t="s">
        <v>1</v>
      </c>
      <c r="J13" s="89">
        <v>3.7251339258620939E-2</v>
      </c>
      <c r="K13" s="89">
        <v>7.7700474291856975E-2</v>
      </c>
    </row>
    <row r="14" spans="1:11" x14ac:dyDescent="0.2">
      <c r="B14" s="3" t="s">
        <v>46</v>
      </c>
      <c r="C14" s="3" t="s">
        <v>0</v>
      </c>
      <c r="D14" s="3"/>
      <c r="E14" s="3" t="s">
        <v>46</v>
      </c>
      <c r="F14" s="89">
        <v>3.9542317218209756E-2</v>
      </c>
      <c r="G14" s="89">
        <v>6.110643883657349E-2</v>
      </c>
      <c r="H14" s="3"/>
      <c r="I14" s="3" t="s">
        <v>1</v>
      </c>
      <c r="J14" s="89">
        <v>3.9485004622921302E-2</v>
      </c>
      <c r="K14" s="89">
        <v>7.7557381471072398E-2</v>
      </c>
    </row>
    <row r="15" spans="1:11" x14ac:dyDescent="0.2">
      <c r="B15" s="3" t="s">
        <v>47</v>
      </c>
      <c r="C15" s="3" t="s">
        <v>0</v>
      </c>
      <c r="D15" s="3"/>
      <c r="E15" s="3" t="s">
        <v>47</v>
      </c>
      <c r="F15" s="89">
        <v>3.5271643516572332E-2</v>
      </c>
      <c r="G15" s="89">
        <v>6.0590792341586965E-2</v>
      </c>
      <c r="H15" s="3"/>
      <c r="I15" s="3" t="s">
        <v>1</v>
      </c>
      <c r="J15" s="89">
        <v>3.5052231531424317E-2</v>
      </c>
      <c r="K15" s="89">
        <v>7.6611551239286521E-2</v>
      </c>
    </row>
    <row r="16" spans="1:11" x14ac:dyDescent="0.2">
      <c r="B16" s="3" t="s">
        <v>48</v>
      </c>
      <c r="C16" s="3" t="s">
        <v>0</v>
      </c>
      <c r="D16" s="3"/>
      <c r="E16" s="3" t="s">
        <v>48</v>
      </c>
      <c r="F16" s="89">
        <v>3.6834607150578243E-2</v>
      </c>
      <c r="G16" s="89">
        <v>6.0016125293587137E-2</v>
      </c>
      <c r="H16" s="3"/>
      <c r="I16" s="3" t="s">
        <v>1</v>
      </c>
      <c r="J16" s="89">
        <v>3.6959832375328759E-2</v>
      </c>
      <c r="K16" s="89">
        <v>7.6277738996861924E-2</v>
      </c>
    </row>
    <row r="17" spans="2:11" x14ac:dyDescent="0.2">
      <c r="B17" s="3" t="s">
        <v>49</v>
      </c>
      <c r="C17" s="3" t="s">
        <v>0</v>
      </c>
      <c r="D17" s="3"/>
      <c r="E17" s="3" t="s">
        <v>49</v>
      </c>
      <c r="F17" s="89">
        <v>3.4141755901481219E-2</v>
      </c>
      <c r="G17" s="89">
        <v>5.980075068103944E-2</v>
      </c>
      <c r="H17" s="3"/>
      <c r="I17" s="3" t="s">
        <v>1</v>
      </c>
      <c r="J17" s="89">
        <v>3.3415183491260964E-2</v>
      </c>
      <c r="K17" s="89">
        <v>7.6164106746489699E-2</v>
      </c>
    </row>
    <row r="18" spans="2:11" x14ac:dyDescent="0.2">
      <c r="B18" s="3" t="s">
        <v>50</v>
      </c>
      <c r="C18" s="3" t="s">
        <v>0</v>
      </c>
      <c r="D18" s="3"/>
      <c r="E18" s="3" t="s">
        <v>50</v>
      </c>
      <c r="F18" s="89">
        <v>3.2809290968900451E-2</v>
      </c>
      <c r="G18" s="89">
        <v>5.9423014585093296E-2</v>
      </c>
      <c r="H18" s="3"/>
      <c r="I18" s="3" t="s">
        <v>1</v>
      </c>
      <c r="J18" s="89">
        <v>3.269898032993105E-2</v>
      </c>
      <c r="K18" s="89">
        <v>7.5975510609979188E-2</v>
      </c>
    </row>
    <row r="19" spans="2:11" x14ac:dyDescent="0.2">
      <c r="B19" s="3" t="s">
        <v>51</v>
      </c>
      <c r="C19" s="3" t="s">
        <v>0</v>
      </c>
      <c r="D19" s="3"/>
      <c r="E19" s="3" t="s">
        <v>51</v>
      </c>
      <c r="F19" s="89">
        <v>3.0138593845821567E-2</v>
      </c>
      <c r="G19" s="89">
        <v>6.0247070229374089E-2</v>
      </c>
      <c r="H19" s="3"/>
      <c r="I19" s="3" t="s">
        <v>1</v>
      </c>
      <c r="J19" s="89">
        <v>2.9485438912324746E-2</v>
      </c>
      <c r="K19" s="89">
        <v>7.5783729081586121E-2</v>
      </c>
    </row>
    <row r="20" spans="2:11" x14ac:dyDescent="0.2">
      <c r="B20" s="3" t="s">
        <v>40</v>
      </c>
      <c r="C20" s="3" t="s">
        <v>0</v>
      </c>
      <c r="D20" s="3">
        <v>2019</v>
      </c>
      <c r="E20" s="3" t="s">
        <v>40</v>
      </c>
      <c r="F20" s="89">
        <v>3.8651452390359761E-2</v>
      </c>
      <c r="G20" s="89">
        <v>6.1684620541800628E-2</v>
      </c>
      <c r="H20" s="3"/>
      <c r="I20" s="3" t="s">
        <v>1</v>
      </c>
      <c r="J20" s="89">
        <v>3.8346023777673439E-2</v>
      </c>
      <c r="K20" s="89">
        <v>7.699560077352445E-2</v>
      </c>
    </row>
    <row r="21" spans="2:11" x14ac:dyDescent="0.2">
      <c r="B21" s="3" t="s">
        <v>41</v>
      </c>
      <c r="C21" s="3" t="s">
        <v>0</v>
      </c>
      <c r="D21" s="3"/>
      <c r="E21" s="3" t="s">
        <v>41</v>
      </c>
      <c r="F21" s="89">
        <v>3.3613438585584417E-2</v>
      </c>
      <c r="G21" s="89">
        <v>6.202403856519241E-2</v>
      </c>
      <c r="H21" s="3"/>
      <c r="I21" s="3" t="s">
        <v>1</v>
      </c>
      <c r="J21" s="89">
        <v>3.3177910565851919E-2</v>
      </c>
      <c r="K21" s="89">
        <v>7.6914850574331672E-2</v>
      </c>
    </row>
    <row r="22" spans="2:11" x14ac:dyDescent="0.2">
      <c r="B22" s="3" t="s">
        <v>42</v>
      </c>
      <c r="C22" s="3" t="s">
        <v>0</v>
      </c>
      <c r="D22" s="3"/>
      <c r="E22" s="3" t="s">
        <v>42</v>
      </c>
      <c r="F22" s="89">
        <v>3.5476956093233307E-2</v>
      </c>
      <c r="G22" s="89">
        <v>6.2566353255355076E-2</v>
      </c>
      <c r="H22" s="3"/>
      <c r="I22" s="3" t="s">
        <v>1</v>
      </c>
      <c r="J22" s="89">
        <v>3.4425613970336465E-2</v>
      </c>
      <c r="K22" s="89">
        <v>7.7220714023111106E-2</v>
      </c>
    </row>
    <row r="23" spans="2:11" x14ac:dyDescent="0.2">
      <c r="B23" s="3" t="s">
        <v>43</v>
      </c>
      <c r="C23" s="3" t="s">
        <v>0</v>
      </c>
      <c r="D23" s="3"/>
      <c r="E23" s="3" t="s">
        <v>43</v>
      </c>
      <c r="F23" s="89">
        <v>3.3674163585528813E-2</v>
      </c>
      <c r="G23" s="89">
        <v>6.1446917608619429E-2</v>
      </c>
      <c r="H23" s="3"/>
      <c r="I23" s="3" t="s">
        <v>1</v>
      </c>
      <c r="J23" s="89">
        <v>3.233458188127282E-2</v>
      </c>
      <c r="K23" s="89">
        <v>7.7188017406474463E-2</v>
      </c>
    </row>
    <row r="24" spans="2:11" x14ac:dyDescent="0.2">
      <c r="B24" s="3" t="s">
        <v>44</v>
      </c>
      <c r="C24" s="3" t="s">
        <v>0</v>
      </c>
      <c r="D24" s="3"/>
      <c r="E24" s="3" t="s">
        <v>44</v>
      </c>
      <c r="F24" s="89">
        <v>3.6569421704101643E-2</v>
      </c>
      <c r="G24" s="89">
        <v>6.2770041613867067E-2</v>
      </c>
      <c r="H24" s="3"/>
      <c r="I24" s="3" t="s">
        <v>1</v>
      </c>
      <c r="J24" s="89">
        <v>3.4555412576495921E-2</v>
      </c>
      <c r="K24" s="89">
        <v>7.8254181047467647E-2</v>
      </c>
    </row>
    <row r="25" spans="2:11" x14ac:dyDescent="0.2">
      <c r="B25" s="3" t="s">
        <v>45</v>
      </c>
      <c r="C25" s="3" t="s">
        <v>0</v>
      </c>
      <c r="D25" s="3"/>
      <c r="E25" s="3" t="s">
        <v>45</v>
      </c>
      <c r="F25" s="89">
        <v>3.4624249404285178E-2</v>
      </c>
      <c r="G25" s="89">
        <v>6.3450441874328536E-2</v>
      </c>
      <c r="H25" s="3"/>
      <c r="I25" s="3" t="s">
        <v>1</v>
      </c>
      <c r="J25" s="89">
        <v>3.3133171722488496E-2</v>
      </c>
      <c r="K25" s="89">
        <v>7.8186505196954373E-2</v>
      </c>
    </row>
    <row r="26" spans="2:11" x14ac:dyDescent="0.2">
      <c r="B26" s="3" t="s">
        <v>46</v>
      </c>
      <c r="C26" s="3" t="s">
        <v>0</v>
      </c>
      <c r="D26" s="3"/>
      <c r="E26" s="3" t="s">
        <v>46</v>
      </c>
      <c r="F26" s="89">
        <v>3.8245710236100627E-2</v>
      </c>
      <c r="G26" s="89">
        <v>6.4298340886633873E-2</v>
      </c>
      <c r="H26" s="3"/>
      <c r="I26" s="3" t="s">
        <v>1</v>
      </c>
      <c r="J26" s="89">
        <v>3.6442472099498392E-2</v>
      </c>
      <c r="K26" s="89">
        <v>7.8440036039788705E-2</v>
      </c>
    </row>
    <row r="27" spans="2:11" x14ac:dyDescent="0.2">
      <c r="B27" s="3" t="s">
        <v>47</v>
      </c>
      <c r="C27" s="3" t="s">
        <v>0</v>
      </c>
      <c r="D27" s="3"/>
      <c r="E27" s="3" t="s">
        <v>47</v>
      </c>
      <c r="F27" s="89">
        <v>3.7596605911798045E-2</v>
      </c>
      <c r="G27" s="89">
        <v>6.5141205451279743E-2</v>
      </c>
      <c r="H27" s="3"/>
      <c r="I27" s="3" t="s">
        <v>1</v>
      </c>
      <c r="J27" s="89">
        <v>3.5708040014824707E-2</v>
      </c>
      <c r="K27" s="89">
        <v>7.8821348570396299E-2</v>
      </c>
    </row>
    <row r="28" spans="2:11" x14ac:dyDescent="0.2">
      <c r="B28" s="3" t="s">
        <v>48</v>
      </c>
      <c r="C28" s="3" t="s">
        <v>0</v>
      </c>
      <c r="D28" s="3"/>
      <c r="E28" s="3" t="s">
        <v>48</v>
      </c>
      <c r="F28" s="89">
        <v>3.9761456518229335E-2</v>
      </c>
      <c r="G28" s="89">
        <v>6.7480420346656203E-2</v>
      </c>
      <c r="H28" s="3"/>
      <c r="I28" s="3" t="s">
        <v>1</v>
      </c>
      <c r="J28" s="89">
        <v>3.8629680895040666E-2</v>
      </c>
      <c r="K28" s="89">
        <v>8.0757780900566484E-2</v>
      </c>
    </row>
    <row r="29" spans="2:11" x14ac:dyDescent="0.2">
      <c r="B29" s="3" t="s">
        <v>49</v>
      </c>
      <c r="C29" s="3" t="s">
        <v>0</v>
      </c>
      <c r="D29" s="3"/>
      <c r="E29" s="3" t="s">
        <v>49</v>
      </c>
      <c r="F29" s="89">
        <v>3.6136716644600365E-2</v>
      </c>
      <c r="G29" s="89">
        <v>7.1638299820573584E-2</v>
      </c>
      <c r="H29" s="3"/>
      <c r="I29" s="3" t="s">
        <v>1</v>
      </c>
      <c r="J29" s="89">
        <v>3.6132368843057261E-2</v>
      </c>
      <c r="K29" s="89">
        <v>8.5576751265161913E-2</v>
      </c>
    </row>
    <row r="30" spans="2:11" x14ac:dyDescent="0.2">
      <c r="B30" s="3" t="s">
        <v>50</v>
      </c>
      <c r="C30" s="3" t="s">
        <v>0</v>
      </c>
      <c r="D30" s="3"/>
      <c r="E30" s="3" t="s">
        <v>50</v>
      </c>
      <c r="F30" s="89">
        <v>4.970618679522773E-2</v>
      </c>
      <c r="G30" s="89">
        <v>7.7184710587249322E-2</v>
      </c>
      <c r="H30" s="3"/>
      <c r="I30" s="3" t="s">
        <v>1</v>
      </c>
      <c r="J30" s="89">
        <v>4.7941964336866309E-2</v>
      </c>
      <c r="K30" s="89">
        <v>9.2256082538805212E-2</v>
      </c>
    </row>
    <row r="31" spans="2:11" x14ac:dyDescent="0.2">
      <c r="B31" s="3" t="s">
        <v>51</v>
      </c>
      <c r="C31" s="3" t="s">
        <v>0</v>
      </c>
      <c r="D31" s="3"/>
      <c r="E31" s="3" t="s">
        <v>51</v>
      </c>
      <c r="F31" s="89">
        <v>3.8872545902774717E-2</v>
      </c>
      <c r="G31" s="89">
        <v>9.7835689908061033E-2</v>
      </c>
      <c r="H31" s="3"/>
      <c r="I31" s="3" t="s">
        <v>1</v>
      </c>
      <c r="J31" s="89">
        <v>3.7390053101261096E-2</v>
      </c>
      <c r="K31" s="89">
        <v>0.11689497138863619</v>
      </c>
    </row>
    <row r="32" spans="2:11" x14ac:dyDescent="0.2">
      <c r="B32" s="3" t="s">
        <v>40</v>
      </c>
      <c r="C32" s="3" t="s">
        <v>0</v>
      </c>
      <c r="D32" s="3">
        <v>2020</v>
      </c>
      <c r="E32" s="3" t="s">
        <v>40</v>
      </c>
      <c r="F32" s="89">
        <v>4.685005625796277E-2</v>
      </c>
      <c r="G32" s="89">
        <v>0.10703821064883803</v>
      </c>
      <c r="H32" s="3"/>
      <c r="I32" s="3" t="s">
        <v>1</v>
      </c>
      <c r="J32" s="89">
        <v>4.4919010750206032E-2</v>
      </c>
      <c r="K32" s="89">
        <v>0.12760889315478124</v>
      </c>
    </row>
    <row r="33" spans="2:11" x14ac:dyDescent="0.2">
      <c r="B33" s="3" t="s">
        <v>41</v>
      </c>
      <c r="C33" s="3" t="s">
        <v>0</v>
      </c>
      <c r="D33" s="3"/>
      <c r="E33" s="3" t="s">
        <v>41</v>
      </c>
      <c r="F33" s="89">
        <v>4.1815207584014039E-2</v>
      </c>
      <c r="G33" s="89">
        <v>0.11212391642062181</v>
      </c>
      <c r="H33" s="3"/>
      <c r="I33" s="3" t="s">
        <v>1</v>
      </c>
      <c r="J33" s="89">
        <v>4.0529445304394437E-2</v>
      </c>
      <c r="K33" s="89">
        <v>0.1339019421336026</v>
      </c>
    </row>
    <row r="34" spans="2:11" x14ac:dyDescent="0.2">
      <c r="B34" s="3" t="s">
        <v>42</v>
      </c>
      <c r="C34" s="3" t="s">
        <v>0</v>
      </c>
      <c r="D34" s="3"/>
      <c r="E34" s="3" t="s">
        <v>42</v>
      </c>
      <c r="F34" s="89">
        <v>3.937618872108975E-2</v>
      </c>
      <c r="G34" s="89">
        <v>0.11536050731019142</v>
      </c>
      <c r="H34" s="3"/>
      <c r="I34" s="3" t="s">
        <v>1</v>
      </c>
      <c r="J34" s="89">
        <v>3.7854973297316206E-2</v>
      </c>
      <c r="K34" s="89">
        <v>0.13788089784138308</v>
      </c>
    </row>
    <row r="35" spans="2:11" x14ac:dyDescent="0.2">
      <c r="B35" s="3" t="s">
        <v>43</v>
      </c>
      <c r="C35" s="3" t="s">
        <v>0</v>
      </c>
      <c r="D35" s="3"/>
      <c r="E35" s="3" t="s">
        <v>43</v>
      </c>
      <c r="F35" s="89">
        <v>4.3349119138567302E-2</v>
      </c>
      <c r="G35" s="89">
        <v>0.11940737063929616</v>
      </c>
      <c r="H35" s="3"/>
      <c r="I35" s="3" t="s">
        <v>1</v>
      </c>
      <c r="J35" s="89">
        <v>4.4668014207687359E-2</v>
      </c>
      <c r="K35" s="89">
        <v>0.14285723981673676</v>
      </c>
    </row>
    <row r="36" spans="2:11" x14ac:dyDescent="0.2">
      <c r="B36" s="3" t="s">
        <v>44</v>
      </c>
      <c r="C36" s="3" t="s">
        <v>0</v>
      </c>
      <c r="D36" s="3"/>
      <c r="E36" s="3" t="s">
        <v>44</v>
      </c>
      <c r="F36" s="89">
        <v>6.3526464902228505E-2</v>
      </c>
      <c r="G36" s="89">
        <v>0.12229239777500057</v>
      </c>
      <c r="H36" s="3"/>
      <c r="I36" s="3" t="s">
        <v>1</v>
      </c>
      <c r="J36" s="89">
        <v>6.4602585520551217E-2</v>
      </c>
      <c r="K36" s="89">
        <v>0.14630507796333814</v>
      </c>
    </row>
    <row r="37" spans="2:11" x14ac:dyDescent="0.2">
      <c r="B37" s="3" t="s">
        <v>45</v>
      </c>
      <c r="C37" s="3" t="s">
        <v>0</v>
      </c>
      <c r="D37" s="3"/>
      <c r="E37" s="3" t="s">
        <v>45</v>
      </c>
      <c r="F37" s="89">
        <v>5.0601103397093367E-2</v>
      </c>
      <c r="G37" s="89">
        <v>0.12493221195745094</v>
      </c>
      <c r="H37" s="3"/>
      <c r="I37" s="3" t="s">
        <v>1</v>
      </c>
      <c r="J37" s="89">
        <v>5.3601777782284497E-2</v>
      </c>
      <c r="K37" s="89">
        <v>0.14928476222702736</v>
      </c>
    </row>
    <row r="38" spans="2:11" x14ac:dyDescent="0.2">
      <c r="B38" s="3" t="s">
        <v>46</v>
      </c>
      <c r="C38" s="3" t="s">
        <v>0</v>
      </c>
      <c r="D38" s="3"/>
      <c r="E38" s="3" t="s">
        <v>46</v>
      </c>
      <c r="F38" s="89">
        <v>5.8049707239328681E-2</v>
      </c>
      <c r="G38" s="89">
        <v>0.12585438445376496</v>
      </c>
      <c r="H38" s="3"/>
      <c r="I38" s="3" t="s">
        <v>1</v>
      </c>
      <c r="J38" s="89">
        <v>5.8574803340557063E-2</v>
      </c>
      <c r="K38" s="89">
        <v>0.15113912866114548</v>
      </c>
    </row>
    <row r="39" spans="2:11" x14ac:dyDescent="0.2">
      <c r="B39" s="3" t="s">
        <v>47</v>
      </c>
      <c r="C39" s="3" t="s">
        <v>0</v>
      </c>
      <c r="D39" s="3"/>
      <c r="E39" s="3" t="s">
        <v>47</v>
      </c>
      <c r="F39" s="89">
        <v>3.9415393279741792E-2</v>
      </c>
      <c r="G39" s="89">
        <v>0.12716774317970189</v>
      </c>
      <c r="H39" s="3"/>
      <c r="I39" s="3" t="s">
        <v>1</v>
      </c>
      <c r="J39" s="89">
        <v>4.0085754659612345E-2</v>
      </c>
      <c r="K39" s="89">
        <v>0.15287797197849309</v>
      </c>
    </row>
    <row r="40" spans="2:11" x14ac:dyDescent="0.2">
      <c r="B40" s="3" t="s">
        <v>48</v>
      </c>
      <c r="C40" s="3" t="s">
        <v>0</v>
      </c>
      <c r="D40" s="3"/>
      <c r="E40" s="3" t="s">
        <v>48</v>
      </c>
      <c r="F40" s="89">
        <v>5.3295790511521904E-2</v>
      </c>
      <c r="G40" s="89">
        <v>0.12837884802016086</v>
      </c>
      <c r="H40" s="3"/>
      <c r="I40" s="3" t="s">
        <v>1</v>
      </c>
      <c r="J40" s="89">
        <v>5.4417987253325945E-2</v>
      </c>
      <c r="K40" s="89">
        <v>0.15418725384274212</v>
      </c>
    </row>
    <row r="41" spans="2:11" x14ac:dyDescent="0.2">
      <c r="B41" s="3" t="s">
        <v>49</v>
      </c>
      <c r="C41" s="3" t="s">
        <v>0</v>
      </c>
      <c r="D41" s="3"/>
      <c r="E41" s="3" t="s">
        <v>49</v>
      </c>
      <c r="F41" s="89">
        <v>3.7493826706857615E-2</v>
      </c>
      <c r="G41" s="89">
        <v>0.12999483922141555</v>
      </c>
      <c r="H41" s="3"/>
      <c r="I41" s="3" t="s">
        <v>1</v>
      </c>
      <c r="J41" s="89">
        <v>3.9015694609885562E-2</v>
      </c>
      <c r="K41" s="89">
        <v>0.15624547182727491</v>
      </c>
    </row>
    <row r="42" spans="2:11" x14ac:dyDescent="0.2">
      <c r="B42" s="3" t="s">
        <v>50</v>
      </c>
      <c r="C42" s="3" t="s">
        <v>0</v>
      </c>
      <c r="D42" s="3"/>
      <c r="E42" s="3" t="s">
        <v>50</v>
      </c>
      <c r="F42" s="89">
        <v>5.4363643978593577E-2</v>
      </c>
      <c r="G42" s="89">
        <v>0.13135424495762513</v>
      </c>
      <c r="H42" s="3"/>
      <c r="I42" s="3" t="s">
        <v>1</v>
      </c>
      <c r="J42" s="89">
        <v>5.6099816642968398E-2</v>
      </c>
      <c r="K42" s="89">
        <v>0.15830099499295511</v>
      </c>
    </row>
    <row r="43" spans="2:11" x14ac:dyDescent="0.2">
      <c r="B43" s="3" t="s">
        <v>51</v>
      </c>
      <c r="C43" s="3" t="s">
        <v>0</v>
      </c>
      <c r="D43" s="3"/>
      <c r="E43" s="3" t="s">
        <v>51</v>
      </c>
      <c r="F43" s="89">
        <v>5.1588153641549984E-2</v>
      </c>
      <c r="G43" s="89">
        <v>0.13323370927851563</v>
      </c>
      <c r="H43" s="3"/>
      <c r="I43" s="3" t="s">
        <v>1</v>
      </c>
      <c r="J43" s="89">
        <v>5.3039713624676153E-2</v>
      </c>
      <c r="K43" s="89">
        <v>0.15997891853743451</v>
      </c>
    </row>
    <row r="44" spans="2:11" x14ac:dyDescent="0.2">
      <c r="B44" s="3" t="s">
        <v>40</v>
      </c>
      <c r="C44" s="3" t="s">
        <v>0</v>
      </c>
      <c r="D44" s="3">
        <v>2021</v>
      </c>
      <c r="E44" s="3" t="s">
        <v>40</v>
      </c>
      <c r="F44" s="89">
        <v>6.6292687098387454E-2</v>
      </c>
      <c r="G44" s="89">
        <v>0.13647210028858506</v>
      </c>
      <c r="H44" s="3"/>
      <c r="I44" s="3" t="s">
        <v>1</v>
      </c>
      <c r="J44" s="89">
        <v>6.6834523488522229E-2</v>
      </c>
      <c r="K44" s="89">
        <v>0.16401720048668958</v>
      </c>
    </row>
  </sheetData>
  <mergeCells count="1">
    <mergeCell ref="H1:I1"/>
  </mergeCells>
  <hyperlinks>
    <hyperlink ref="H1:I1" location="Index!A1" display="Regresar al Índice" xr:uid="{00000000-0004-0000-3D00-000000000000}"/>
  </hyperlinks>
  <pageMargins left="0.7" right="0.7" top="0.75" bottom="0.75" header="0.3" footer="0.3"/>
  <pageSetup orientation="portrait" horizontalDpi="300" verticalDpi="30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44"/>
  <dimension ref="A1:I38"/>
  <sheetViews>
    <sheetView topLeftCell="A22" zoomScaleNormal="100" workbookViewId="0">
      <selection activeCell="A9" sqref="A9"/>
    </sheetView>
  </sheetViews>
  <sheetFormatPr baseColWidth="10" defaultColWidth="9.140625" defaultRowHeight="12.75" x14ac:dyDescent="0.2"/>
  <cols>
    <col min="1" max="16384" width="9.140625" style="308"/>
  </cols>
  <sheetData>
    <row r="1" spans="1:9" ht="15" x14ac:dyDescent="0.25">
      <c r="A1" t="s">
        <v>1337</v>
      </c>
      <c r="H1" s="568" t="s">
        <v>39</v>
      </c>
      <c r="I1" s="568"/>
    </row>
    <row r="6" spans="1:9" x14ac:dyDescent="0.2">
      <c r="A6" s="90" t="s">
        <v>28</v>
      </c>
      <c r="B6" s="309">
        <v>0.25368848446627457</v>
      </c>
    </row>
    <row r="7" spans="1:9" x14ac:dyDescent="0.2">
      <c r="A7" s="88" t="s">
        <v>15</v>
      </c>
      <c r="B7" s="310">
        <v>0.21586088618299007</v>
      </c>
    </row>
    <row r="8" spans="1:9" x14ac:dyDescent="0.2">
      <c r="A8" s="88" t="s">
        <v>9</v>
      </c>
      <c r="B8" s="310">
        <v>0.21050785465602082</v>
      </c>
    </row>
    <row r="9" spans="1:9" x14ac:dyDescent="0.2">
      <c r="A9" s="88" t="s">
        <v>27</v>
      </c>
      <c r="B9" s="310">
        <v>0.209906778882538</v>
      </c>
    </row>
    <row r="10" spans="1:9" x14ac:dyDescent="0.2">
      <c r="A10" s="88" t="s">
        <v>31</v>
      </c>
      <c r="B10" s="310">
        <v>0.19905255599807317</v>
      </c>
    </row>
    <row r="11" spans="1:9" x14ac:dyDescent="0.2">
      <c r="A11" s="88" t="s">
        <v>29</v>
      </c>
      <c r="B11" s="310">
        <v>0.19902277664389253</v>
      </c>
    </row>
    <row r="12" spans="1:9" x14ac:dyDescent="0.2">
      <c r="A12" s="88" t="s">
        <v>21</v>
      </c>
      <c r="B12" s="310">
        <v>0.18842900317655512</v>
      </c>
    </row>
    <row r="13" spans="1:9" x14ac:dyDescent="0.2">
      <c r="A13" s="88" t="s">
        <v>52</v>
      </c>
      <c r="B13" s="310">
        <v>0.18693298692971771</v>
      </c>
    </row>
    <row r="14" spans="1:9" x14ac:dyDescent="0.2">
      <c r="A14" s="88" t="s">
        <v>18</v>
      </c>
      <c r="B14" s="310">
        <v>0.18297829678116345</v>
      </c>
    </row>
    <row r="15" spans="1:9" x14ac:dyDescent="0.2">
      <c r="A15" s="88" t="s">
        <v>6</v>
      </c>
      <c r="B15" s="310">
        <v>0.17466054024354491</v>
      </c>
    </row>
    <row r="16" spans="1:9" x14ac:dyDescent="0.2">
      <c r="A16" s="88" t="s">
        <v>26</v>
      </c>
      <c r="B16" s="310">
        <v>0.16969960054268929</v>
      </c>
    </row>
    <row r="17" spans="1:2" x14ac:dyDescent="0.2">
      <c r="A17" s="88" t="s">
        <v>24</v>
      </c>
      <c r="B17" s="310">
        <v>0.1691713856928643</v>
      </c>
    </row>
    <row r="18" spans="1:2" x14ac:dyDescent="0.2">
      <c r="A18" s="88" t="s">
        <v>30</v>
      </c>
      <c r="B18" s="310">
        <v>0.16807974322988187</v>
      </c>
    </row>
    <row r="19" spans="1:2" x14ac:dyDescent="0.2">
      <c r="A19" s="88" t="s">
        <v>5</v>
      </c>
      <c r="B19" s="310">
        <v>0.16685279988231755</v>
      </c>
    </row>
    <row r="20" spans="1:2" x14ac:dyDescent="0.2">
      <c r="A20" s="88" t="s">
        <v>4</v>
      </c>
      <c r="B20" s="310">
        <v>0.16670949664669324</v>
      </c>
    </row>
    <row r="21" spans="1:2" x14ac:dyDescent="0.2">
      <c r="A21" s="91" t="s">
        <v>10</v>
      </c>
      <c r="B21" s="92">
        <v>0.16536452966666937</v>
      </c>
    </row>
    <row r="22" spans="1:2" x14ac:dyDescent="0.2">
      <c r="A22" s="88" t="s">
        <v>1</v>
      </c>
      <c r="B22" s="310">
        <v>0.16401720048668958</v>
      </c>
    </row>
    <row r="23" spans="1:2" x14ac:dyDescent="0.2">
      <c r="A23" s="88" t="s">
        <v>12</v>
      </c>
      <c r="B23" s="310">
        <v>0.16167007038066264</v>
      </c>
    </row>
    <row r="24" spans="1:2" x14ac:dyDescent="0.2">
      <c r="A24" s="88" t="s">
        <v>32</v>
      </c>
      <c r="B24" s="310">
        <v>0.16026904869313835</v>
      </c>
    </row>
    <row r="25" spans="1:2" x14ac:dyDescent="0.2">
      <c r="A25" s="88" t="s">
        <v>16</v>
      </c>
      <c r="B25" s="310">
        <v>0.15433840631294085</v>
      </c>
    </row>
    <row r="26" spans="1:2" x14ac:dyDescent="0.2">
      <c r="A26" s="88" t="s">
        <v>8</v>
      </c>
      <c r="B26" s="310">
        <v>0.15368550377095472</v>
      </c>
    </row>
    <row r="27" spans="1:2" x14ac:dyDescent="0.2">
      <c r="A27" s="88" t="s">
        <v>22</v>
      </c>
      <c r="B27" s="310">
        <v>0.15343223653036744</v>
      </c>
    </row>
    <row r="28" spans="1:2" x14ac:dyDescent="0.2">
      <c r="A28" s="88" t="s">
        <v>7</v>
      </c>
      <c r="B28" s="310">
        <v>0.15204591472446696</v>
      </c>
    </row>
    <row r="29" spans="1:2" x14ac:dyDescent="0.2">
      <c r="A29" s="88" t="s">
        <v>20</v>
      </c>
      <c r="B29" s="310">
        <v>0.1503416669285538</v>
      </c>
    </row>
    <row r="30" spans="1:2" x14ac:dyDescent="0.2">
      <c r="A30" s="88" t="s">
        <v>11</v>
      </c>
      <c r="B30" s="310">
        <v>0.14998456593981249</v>
      </c>
    </row>
    <row r="31" spans="1:2" x14ac:dyDescent="0.2">
      <c r="A31" s="88" t="s">
        <v>17</v>
      </c>
      <c r="B31" s="310">
        <v>0.14460923661185893</v>
      </c>
    </row>
    <row r="32" spans="1:2" x14ac:dyDescent="0.2">
      <c r="A32" s="88" t="s">
        <v>19</v>
      </c>
      <c r="B32" s="310">
        <v>0.14144855656851252</v>
      </c>
    </row>
    <row r="33" spans="1:3" x14ac:dyDescent="0.2">
      <c r="A33" s="88" t="s">
        <v>0</v>
      </c>
      <c r="B33" s="310">
        <v>0.13647210028858506</v>
      </c>
    </row>
    <row r="34" spans="1:3" x14ac:dyDescent="0.2">
      <c r="A34" s="88" t="s">
        <v>14</v>
      </c>
      <c r="B34" s="310">
        <v>0.13463312603344768</v>
      </c>
    </row>
    <row r="35" spans="1:3" x14ac:dyDescent="0.2">
      <c r="A35" s="88" t="s">
        <v>23</v>
      </c>
      <c r="B35" s="310">
        <v>0.12500268161258063</v>
      </c>
    </row>
    <row r="36" spans="1:3" x14ac:dyDescent="0.2">
      <c r="A36" s="88" t="s">
        <v>33</v>
      </c>
      <c r="B36" s="310">
        <v>0.1151113530396705</v>
      </c>
    </row>
    <row r="37" spans="1:3" x14ac:dyDescent="0.2">
      <c r="A37" s="88" t="s">
        <v>3</v>
      </c>
      <c r="B37" s="310">
        <v>0.11064664895905912</v>
      </c>
    </row>
    <row r="38" spans="1:3" x14ac:dyDescent="0.2">
      <c r="A38" s="93" t="s">
        <v>25</v>
      </c>
      <c r="B38" s="311">
        <v>0.10459787011304271</v>
      </c>
      <c r="C38" s="312"/>
    </row>
  </sheetData>
  <mergeCells count="1">
    <mergeCell ref="H1:I1"/>
  </mergeCells>
  <hyperlinks>
    <hyperlink ref="H1:I1" location="Index!A1" display="Regresar al Índice" xr:uid="{00000000-0004-0000-3E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1EE0B-B488-4AA5-B707-3EF8AA80782C}">
  <sheetPr codeName="Hoja16"/>
  <dimension ref="A1:I11"/>
  <sheetViews>
    <sheetView workbookViewId="0">
      <selection activeCell="A9" sqref="A9"/>
    </sheetView>
  </sheetViews>
  <sheetFormatPr baseColWidth="10" defaultRowHeight="12.75" x14ac:dyDescent="0.2"/>
  <cols>
    <col min="1" max="1" width="35.28515625" style="170" bestFit="1" customWidth="1"/>
    <col min="2" max="3" width="21" style="170" bestFit="1" customWidth="1"/>
    <col min="4" max="4" width="18.85546875" style="170" bestFit="1" customWidth="1"/>
    <col min="5" max="16384" width="11.42578125" style="170"/>
  </cols>
  <sheetData>
    <row r="1" spans="1:9" ht="15" x14ac:dyDescent="0.25">
      <c r="A1" s="3" t="s">
        <v>1287</v>
      </c>
      <c r="H1" s="568" t="s">
        <v>39</v>
      </c>
      <c r="I1" s="568"/>
    </row>
    <row r="6" spans="1:9" x14ac:dyDescent="0.2">
      <c r="A6" s="514"/>
      <c r="B6" s="515" t="s">
        <v>807</v>
      </c>
      <c r="C6" s="515" t="s">
        <v>808</v>
      </c>
      <c r="D6" s="515" t="s">
        <v>809</v>
      </c>
    </row>
    <row r="7" spans="1:9" x14ac:dyDescent="0.2">
      <c r="A7" s="516" t="s">
        <v>814</v>
      </c>
      <c r="B7" s="517">
        <v>1492340</v>
      </c>
      <c r="C7" s="517">
        <v>1440627</v>
      </c>
      <c r="D7" s="517">
        <v>-51713</v>
      </c>
    </row>
    <row r="8" spans="1:9" x14ac:dyDescent="0.2">
      <c r="A8" s="516" t="s">
        <v>815</v>
      </c>
      <c r="B8" s="518">
        <v>46023</v>
      </c>
      <c r="C8" s="518">
        <v>54573</v>
      </c>
      <c r="D8" s="518">
        <v>8550</v>
      </c>
    </row>
    <row r="9" spans="1:9" x14ac:dyDescent="0.2">
      <c r="A9" s="516" t="s">
        <v>816</v>
      </c>
      <c r="B9" s="517">
        <v>1538363</v>
      </c>
      <c r="C9" s="517">
        <v>1495200</v>
      </c>
      <c r="D9" s="517">
        <v>-43163</v>
      </c>
    </row>
    <row r="10" spans="1:9" x14ac:dyDescent="0.2">
      <c r="A10" s="519"/>
      <c r="B10" s="410"/>
      <c r="C10" s="410"/>
      <c r="D10" s="410"/>
    </row>
    <row r="11" spans="1:9" x14ac:dyDescent="0.2">
      <c r="A11" s="520" t="s">
        <v>651</v>
      </c>
      <c r="B11" s="521">
        <v>0.03</v>
      </c>
      <c r="C11" s="521">
        <v>3.6499999999999998E-2</v>
      </c>
      <c r="D11" s="521">
        <v>6.4999999999999997E-3</v>
      </c>
    </row>
  </sheetData>
  <mergeCells count="1">
    <mergeCell ref="H1:I1"/>
  </mergeCells>
  <hyperlinks>
    <hyperlink ref="H1:I1" location="Index!A1" display="Regresar al Índice" xr:uid="{9948ED12-8277-4962-935D-9BE2998DCAB2}"/>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45"/>
  <dimension ref="A1:I34"/>
  <sheetViews>
    <sheetView topLeftCell="A3" zoomScaleNormal="100" workbookViewId="0">
      <selection activeCell="A9" sqref="A9"/>
    </sheetView>
  </sheetViews>
  <sheetFormatPr baseColWidth="10" defaultColWidth="11.42578125" defaultRowHeight="12.75" x14ac:dyDescent="0.2"/>
  <cols>
    <col min="1" max="16384" width="11.42578125" style="170"/>
  </cols>
  <sheetData>
    <row r="1" spans="1:9" ht="15" x14ac:dyDescent="0.25">
      <c r="A1" t="s">
        <v>1339</v>
      </c>
      <c r="H1" s="568" t="s">
        <v>39</v>
      </c>
      <c r="I1" s="568"/>
    </row>
    <row r="2" spans="1:9" x14ac:dyDescent="0.2">
      <c r="A2" s="170" t="s">
        <v>595</v>
      </c>
    </row>
    <row r="3" spans="1:9" x14ac:dyDescent="0.2">
      <c r="A3" s="170" t="s">
        <v>675</v>
      </c>
    </row>
    <row r="6" spans="1:9" x14ac:dyDescent="0.2">
      <c r="A6" s="3" t="s">
        <v>676</v>
      </c>
      <c r="B6" s="3" t="s">
        <v>54</v>
      </c>
      <c r="C6" s="3"/>
    </row>
    <row r="7" spans="1:9" x14ac:dyDescent="0.2">
      <c r="A7" s="3">
        <v>2013</v>
      </c>
      <c r="B7" s="425">
        <v>6146</v>
      </c>
      <c r="C7" s="94"/>
    </row>
    <row r="8" spans="1:9" x14ac:dyDescent="0.2">
      <c r="A8" s="3">
        <v>2014</v>
      </c>
      <c r="B8" s="425">
        <v>3179</v>
      </c>
      <c r="C8" s="94">
        <v>-0.48275301008786198</v>
      </c>
    </row>
    <row r="9" spans="1:9" x14ac:dyDescent="0.2">
      <c r="A9" s="3">
        <v>2015</v>
      </c>
      <c r="B9" s="425">
        <v>3335</v>
      </c>
      <c r="C9" s="94">
        <v>4.9072035231204847E-2</v>
      </c>
    </row>
    <row r="10" spans="1:9" x14ac:dyDescent="0.2">
      <c r="A10" s="3">
        <v>2016</v>
      </c>
      <c r="B10" s="425">
        <v>2831</v>
      </c>
      <c r="C10" s="94">
        <v>-0.1511244377811094</v>
      </c>
    </row>
    <row r="11" spans="1:9" x14ac:dyDescent="0.2">
      <c r="A11" s="3">
        <v>2017</v>
      </c>
      <c r="B11" s="425">
        <v>2674</v>
      </c>
      <c r="C11" s="94">
        <v>-5.5457435535146593E-2</v>
      </c>
    </row>
    <row r="12" spans="1:9" x14ac:dyDescent="0.2">
      <c r="A12" s="3">
        <v>2018</v>
      </c>
      <c r="B12" s="425">
        <v>3405</v>
      </c>
      <c r="C12" s="94">
        <v>0.27337322363500371</v>
      </c>
    </row>
    <row r="13" spans="1:9" x14ac:dyDescent="0.2">
      <c r="A13" s="3">
        <v>2019</v>
      </c>
      <c r="B13" s="425">
        <v>2748</v>
      </c>
      <c r="C13" s="94">
        <v>-0.19295154185022023</v>
      </c>
    </row>
    <row r="14" spans="1:9" x14ac:dyDescent="0.2">
      <c r="A14" s="3">
        <v>2020</v>
      </c>
      <c r="B14" s="425">
        <v>2563</v>
      </c>
      <c r="C14" s="94">
        <v>-6.7321688500727839E-2</v>
      </c>
    </row>
    <row r="15" spans="1:9" x14ac:dyDescent="0.2">
      <c r="A15" s="3">
        <v>2021</v>
      </c>
      <c r="B15" s="426">
        <v>2677</v>
      </c>
      <c r="C15" s="94">
        <v>4.4479126024190352E-2</v>
      </c>
    </row>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sheetData>
  <mergeCells count="1">
    <mergeCell ref="H1:I1"/>
  </mergeCells>
  <hyperlinks>
    <hyperlink ref="H1:I1" location="Index!A1" display="Regresar al Índice" xr:uid="{00000000-0004-0000-3F00-000000000000}"/>
  </hyperlinks>
  <pageMargins left="0.7" right="0.7" top="0.75" bottom="0.75" header="0.3" footer="0.3"/>
  <pageSetup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46"/>
  <dimension ref="A1:I76"/>
  <sheetViews>
    <sheetView topLeftCell="A3" zoomScaleNormal="100" workbookViewId="0">
      <selection activeCell="A9" sqref="A9"/>
    </sheetView>
  </sheetViews>
  <sheetFormatPr baseColWidth="10" defaultColWidth="11.42578125" defaultRowHeight="12.75" x14ac:dyDescent="0.2"/>
  <cols>
    <col min="1" max="2" width="11.42578125" style="170"/>
    <col min="3" max="3" width="14.42578125" style="170" customWidth="1"/>
    <col min="4" max="16384" width="11.42578125" style="170"/>
  </cols>
  <sheetData>
    <row r="1" spans="1:9" ht="15" x14ac:dyDescent="0.25">
      <c r="A1" t="s">
        <v>1341</v>
      </c>
      <c r="H1" s="568" t="s">
        <v>39</v>
      </c>
      <c r="I1" s="568"/>
    </row>
    <row r="2" spans="1:9" x14ac:dyDescent="0.2">
      <c r="A2" s="170" t="s">
        <v>595</v>
      </c>
    </row>
    <row r="5" spans="1:9" x14ac:dyDescent="0.2">
      <c r="B5" s="184"/>
      <c r="C5" s="184"/>
      <c r="D5" s="94"/>
    </row>
    <row r="6" spans="1:9" x14ac:dyDescent="0.2">
      <c r="A6" s="170" t="s">
        <v>621</v>
      </c>
      <c r="B6" s="170" t="s">
        <v>53</v>
      </c>
    </row>
    <row r="7" spans="1:9" x14ac:dyDescent="0.2">
      <c r="A7" s="170" t="s">
        <v>11</v>
      </c>
      <c r="B7" s="94">
        <v>-0.32302405498281783</v>
      </c>
    </row>
    <row r="8" spans="1:9" x14ac:dyDescent="0.2">
      <c r="A8" s="170" t="s">
        <v>648</v>
      </c>
      <c r="B8" s="94">
        <v>-0.30819672131147546</v>
      </c>
    </row>
    <row r="9" spans="1:9" x14ac:dyDescent="0.2">
      <c r="A9" s="170" t="s">
        <v>24</v>
      </c>
      <c r="B9" s="94">
        <v>-0.28033744321868914</v>
      </c>
    </row>
    <row r="10" spans="1:9" x14ac:dyDescent="0.2">
      <c r="A10" s="170" t="s">
        <v>5</v>
      </c>
      <c r="B10" s="94">
        <v>-0.24808184143222511</v>
      </c>
    </row>
    <row r="11" spans="1:9" x14ac:dyDescent="0.2">
      <c r="A11" s="170" t="s">
        <v>9</v>
      </c>
      <c r="B11" s="94">
        <v>-0.23088685015290522</v>
      </c>
    </row>
    <row r="12" spans="1:9" x14ac:dyDescent="0.2">
      <c r="A12" s="170" t="s">
        <v>32</v>
      </c>
      <c r="B12" s="94">
        <v>-0.22446808510638294</v>
      </c>
    </row>
    <row r="13" spans="1:9" x14ac:dyDescent="0.2">
      <c r="A13" s="170" t="s">
        <v>14</v>
      </c>
      <c r="B13" s="94">
        <v>-0.20083682008368198</v>
      </c>
    </row>
    <row r="14" spans="1:9" x14ac:dyDescent="0.2">
      <c r="A14" s="170" t="s">
        <v>12</v>
      </c>
      <c r="B14" s="94">
        <v>-0.19607843137254899</v>
      </c>
    </row>
    <row r="15" spans="1:9" x14ac:dyDescent="0.2">
      <c r="A15" s="170" t="s">
        <v>29</v>
      </c>
      <c r="B15" s="94">
        <v>-0.18968386023294515</v>
      </c>
    </row>
    <row r="16" spans="1:9" x14ac:dyDescent="0.2">
      <c r="A16" s="170" t="s">
        <v>21</v>
      </c>
      <c r="B16" s="94">
        <v>-0.18041237113402064</v>
      </c>
    </row>
    <row r="17" spans="1:2" x14ac:dyDescent="0.2">
      <c r="A17" s="170" t="s">
        <v>26</v>
      </c>
      <c r="B17" s="94">
        <v>-0.17625231910946193</v>
      </c>
    </row>
    <row r="18" spans="1:2" x14ac:dyDescent="0.2">
      <c r="A18" s="170" t="s">
        <v>646</v>
      </c>
      <c r="B18" s="94">
        <v>-0.16737109044801357</v>
      </c>
    </row>
    <row r="19" spans="1:2" x14ac:dyDescent="0.2">
      <c r="A19" s="170" t="s">
        <v>16</v>
      </c>
      <c r="B19" s="94">
        <v>-0.14571092831962396</v>
      </c>
    </row>
    <row r="20" spans="1:2" x14ac:dyDescent="0.2">
      <c r="A20" s="170" t="s">
        <v>18</v>
      </c>
      <c r="B20" s="94">
        <v>-0.12318840579710144</v>
      </c>
    </row>
    <row r="21" spans="1:2" x14ac:dyDescent="0.2">
      <c r="A21" s="170" t="s">
        <v>7</v>
      </c>
      <c r="B21" s="94">
        <v>-0.11872146118721461</v>
      </c>
    </row>
    <row r="22" spans="1:2" x14ac:dyDescent="0.2">
      <c r="A22" s="170" t="s">
        <v>30</v>
      </c>
      <c r="B22" s="94">
        <v>-0.10232558139534886</v>
      </c>
    </row>
    <row r="23" spans="1:2" x14ac:dyDescent="0.2">
      <c r="A23" s="170" t="s">
        <v>1</v>
      </c>
      <c r="B23" s="94">
        <v>-9.9973777369870231E-2</v>
      </c>
    </row>
    <row r="24" spans="1:2" x14ac:dyDescent="0.2">
      <c r="A24" s="170" t="s">
        <v>23</v>
      </c>
      <c r="B24" s="94">
        <v>-9.6230158730158721E-2</v>
      </c>
    </row>
    <row r="25" spans="1:2" x14ac:dyDescent="0.2">
      <c r="A25" s="170" t="s">
        <v>4</v>
      </c>
      <c r="B25" s="94">
        <v>-8.3682008368200833E-2</v>
      </c>
    </row>
    <row r="26" spans="1:2" x14ac:dyDescent="0.2">
      <c r="A26" s="170" t="s">
        <v>647</v>
      </c>
      <c r="B26" s="94">
        <v>-8.1002892960462924E-2</v>
      </c>
    </row>
    <row r="27" spans="1:2" x14ac:dyDescent="0.2">
      <c r="A27" s="170" t="s">
        <v>20</v>
      </c>
      <c r="B27" s="94">
        <v>-7.1574642126789323E-2</v>
      </c>
    </row>
    <row r="28" spans="1:2" x14ac:dyDescent="0.2">
      <c r="A28" s="170" t="s">
        <v>3</v>
      </c>
      <c r="B28" s="94">
        <v>-6.5116279069767469E-2</v>
      </c>
    </row>
    <row r="29" spans="1:2" x14ac:dyDescent="0.2">
      <c r="A29" s="170" t="s">
        <v>25</v>
      </c>
      <c r="B29" s="94">
        <v>-6.1118335500650156E-2</v>
      </c>
    </row>
    <row r="30" spans="1:2" x14ac:dyDescent="0.2">
      <c r="A30" s="170" t="s">
        <v>28</v>
      </c>
      <c r="B30" s="94">
        <v>-3.90625E-2</v>
      </c>
    </row>
    <row r="31" spans="1:2" x14ac:dyDescent="0.2">
      <c r="A31" s="170" t="s">
        <v>8</v>
      </c>
      <c r="B31" s="94">
        <v>-3.1610942249240104E-2</v>
      </c>
    </row>
    <row r="32" spans="1:2" x14ac:dyDescent="0.2">
      <c r="A32" s="170" t="s">
        <v>33</v>
      </c>
      <c r="B32" s="94">
        <v>-3.1007751937984551E-2</v>
      </c>
    </row>
    <row r="33" spans="1:9" x14ac:dyDescent="0.2">
      <c r="A33" s="170" t="s">
        <v>15</v>
      </c>
      <c r="B33" s="94">
        <v>-3.0660377358490587E-2</v>
      </c>
    </row>
    <row r="34" spans="1:9" x14ac:dyDescent="0.2">
      <c r="A34" s="170" t="s">
        <v>27</v>
      </c>
      <c r="B34" s="94">
        <v>-1.2318029115341522E-2</v>
      </c>
    </row>
    <row r="35" spans="1:9" x14ac:dyDescent="0.2">
      <c r="A35" s="170" t="s">
        <v>6</v>
      </c>
      <c r="B35" s="94">
        <v>1.7391304347825987E-2</v>
      </c>
    </row>
    <row r="36" spans="1:9" x14ac:dyDescent="0.2">
      <c r="A36" s="170" t="s">
        <v>0</v>
      </c>
      <c r="B36" s="94">
        <v>4.4479126024190352E-2</v>
      </c>
    </row>
    <row r="37" spans="1:9" x14ac:dyDescent="0.2">
      <c r="A37" s="170" t="s">
        <v>52</v>
      </c>
      <c r="B37" s="94">
        <v>5.6844020009094942E-2</v>
      </c>
    </row>
    <row r="38" spans="1:9" x14ac:dyDescent="0.2">
      <c r="A38" s="170" t="s">
        <v>22</v>
      </c>
      <c r="B38" s="94">
        <v>7.5829383886255819E-2</v>
      </c>
    </row>
    <row r="39" spans="1:9" x14ac:dyDescent="0.2">
      <c r="A39" s="170" t="s">
        <v>19</v>
      </c>
      <c r="B39" s="94">
        <v>7.7922077922077948E-2</v>
      </c>
    </row>
    <row r="40" spans="1:9" x14ac:dyDescent="0.2">
      <c r="A40" s="123"/>
    </row>
    <row r="42" spans="1:9" ht="15" customHeight="1" x14ac:dyDescent="0.2">
      <c r="A42" s="122"/>
      <c r="B42" s="122" t="s">
        <v>676</v>
      </c>
    </row>
    <row r="43" spans="1:9" ht="15" customHeight="1" x14ac:dyDescent="0.2">
      <c r="A43" s="122" t="s">
        <v>671</v>
      </c>
      <c r="B43" s="122">
        <v>2019</v>
      </c>
      <c r="C43" s="122">
        <v>2020</v>
      </c>
      <c r="D43" s="122" t="s">
        <v>54</v>
      </c>
      <c r="H43" s="170" t="s">
        <v>15</v>
      </c>
      <c r="I43" s="94">
        <v>-0.31107296137339058</v>
      </c>
    </row>
    <row r="44" spans="1:9" ht="15" customHeight="1" x14ac:dyDescent="0.2">
      <c r="A44" s="122" t="s">
        <v>3</v>
      </c>
      <c r="B44" s="240">
        <v>10890</v>
      </c>
      <c r="C44" s="241">
        <v>10439</v>
      </c>
      <c r="D44" s="242">
        <v>21329</v>
      </c>
      <c r="H44" s="170" t="s">
        <v>6</v>
      </c>
      <c r="I44" s="94">
        <v>-0.30831973898858078</v>
      </c>
    </row>
    <row r="45" spans="1:9" ht="15" customHeight="1" x14ac:dyDescent="0.2">
      <c r="A45" s="122" t="s">
        <v>4</v>
      </c>
      <c r="B45" s="243">
        <v>19691</v>
      </c>
      <c r="C45" s="244">
        <v>16223</v>
      </c>
      <c r="D45" s="245">
        <v>35914</v>
      </c>
      <c r="H45" s="170" t="s">
        <v>28</v>
      </c>
      <c r="I45" s="94">
        <v>-0.30220335556903177</v>
      </c>
    </row>
    <row r="46" spans="1:9" ht="15" customHeight="1" x14ac:dyDescent="0.2">
      <c r="A46" s="122" t="s">
        <v>5</v>
      </c>
      <c r="B46" s="246">
        <v>4535</v>
      </c>
      <c r="C46" s="247">
        <v>3851</v>
      </c>
      <c r="D46" s="246">
        <v>8386</v>
      </c>
      <c r="H46" s="170" t="s">
        <v>24</v>
      </c>
      <c r="I46" s="94">
        <v>-0.26553254437869822</v>
      </c>
    </row>
    <row r="47" spans="1:9" ht="15" customHeight="1" x14ac:dyDescent="0.2">
      <c r="A47" s="122" t="s">
        <v>6</v>
      </c>
      <c r="B47" s="248">
        <v>2452</v>
      </c>
      <c r="C47" s="249">
        <v>1696</v>
      </c>
      <c r="D47" s="250">
        <v>4148</v>
      </c>
      <c r="H47" s="170" t="s">
        <v>33</v>
      </c>
      <c r="I47" s="94">
        <v>-0.22152509652509655</v>
      </c>
    </row>
    <row r="48" spans="1:9" ht="15" customHeight="1" x14ac:dyDescent="0.2">
      <c r="A48" s="122" t="s">
        <v>7</v>
      </c>
      <c r="B48" s="251">
        <v>5351</v>
      </c>
      <c r="C48" s="252">
        <v>5425</v>
      </c>
      <c r="D48" s="253">
        <v>10776</v>
      </c>
      <c r="H48" s="170" t="s">
        <v>27</v>
      </c>
      <c r="I48" s="94">
        <v>-0.22001115863864606</v>
      </c>
    </row>
    <row r="49" spans="1:9" ht="15" customHeight="1" x14ac:dyDescent="0.2">
      <c r="A49" s="122" t="s">
        <v>8</v>
      </c>
      <c r="B49" s="254">
        <v>24897</v>
      </c>
      <c r="C49" s="255">
        <v>20334</v>
      </c>
      <c r="D49" s="256">
        <v>45231</v>
      </c>
      <c r="H49" s="170" t="s">
        <v>8</v>
      </c>
      <c r="I49" s="94">
        <v>-0.18327509338474512</v>
      </c>
    </row>
    <row r="50" spans="1:9" ht="15" customHeight="1" x14ac:dyDescent="0.2">
      <c r="A50" s="122" t="s">
        <v>9</v>
      </c>
      <c r="B50" s="257">
        <v>22655</v>
      </c>
      <c r="C50" s="258">
        <v>27364</v>
      </c>
      <c r="D50" s="259">
        <v>50019</v>
      </c>
      <c r="H50" s="170" t="s">
        <v>32</v>
      </c>
      <c r="I50" s="94">
        <v>-0.18203151190077105</v>
      </c>
    </row>
    <row r="51" spans="1:9" ht="15" customHeight="1" x14ac:dyDescent="0.2">
      <c r="A51" s="122" t="s">
        <v>647</v>
      </c>
      <c r="B51" s="260">
        <v>23450</v>
      </c>
      <c r="C51" s="261">
        <v>21430</v>
      </c>
      <c r="D51" s="262">
        <v>44880</v>
      </c>
      <c r="H51" s="170" t="s">
        <v>4</v>
      </c>
      <c r="I51" s="94">
        <v>-0.1761210705398405</v>
      </c>
    </row>
    <row r="52" spans="1:9" ht="15" customHeight="1" x14ac:dyDescent="0.2">
      <c r="A52" s="122" t="s">
        <v>11</v>
      </c>
      <c r="B52" s="251">
        <v>5227</v>
      </c>
      <c r="C52" s="246">
        <v>4550</v>
      </c>
      <c r="D52" s="251">
        <v>9777</v>
      </c>
      <c r="H52" s="170" t="s">
        <v>5</v>
      </c>
      <c r="I52" s="94">
        <v>-0.15082690187431091</v>
      </c>
    </row>
    <row r="53" spans="1:9" ht="15" customHeight="1" x14ac:dyDescent="0.2">
      <c r="A53" s="122" t="s">
        <v>12</v>
      </c>
      <c r="B53" s="263">
        <v>7811</v>
      </c>
      <c r="C53" s="264">
        <v>7286</v>
      </c>
      <c r="D53" s="265">
        <v>15097</v>
      </c>
      <c r="H53" s="170" t="s">
        <v>17</v>
      </c>
      <c r="I53" s="94">
        <v>-0.13725680933852136</v>
      </c>
    </row>
    <row r="54" spans="1:9" ht="15" customHeight="1" x14ac:dyDescent="0.2">
      <c r="A54" s="122" t="s">
        <v>14</v>
      </c>
      <c r="B54" s="266">
        <v>23105</v>
      </c>
      <c r="C54" s="262">
        <v>23746</v>
      </c>
      <c r="D54" s="254">
        <v>46851</v>
      </c>
      <c r="H54" s="170" t="s">
        <v>11</v>
      </c>
      <c r="I54" s="94">
        <v>-0.12951980103309735</v>
      </c>
    </row>
    <row r="55" spans="1:9" ht="15" customHeight="1" x14ac:dyDescent="0.2">
      <c r="A55" s="122" t="s">
        <v>15</v>
      </c>
      <c r="B55" s="253">
        <v>5825</v>
      </c>
      <c r="C55" s="267">
        <v>4013</v>
      </c>
      <c r="D55" s="251">
        <v>9838</v>
      </c>
      <c r="H55" s="170" t="s">
        <v>31</v>
      </c>
      <c r="I55" s="94">
        <v>-0.11724349784968258</v>
      </c>
    </row>
    <row r="56" spans="1:9" ht="15" customHeight="1" x14ac:dyDescent="0.2">
      <c r="A56" s="122" t="s">
        <v>16</v>
      </c>
      <c r="B56" s="268">
        <v>12342</v>
      </c>
      <c r="C56" s="240">
        <v>11077</v>
      </c>
      <c r="D56" s="268">
        <v>23419</v>
      </c>
      <c r="H56" s="170" t="s">
        <v>20</v>
      </c>
      <c r="I56" s="94">
        <v>-0.11714589989350377</v>
      </c>
    </row>
    <row r="57" spans="1:9" ht="15" customHeight="1" x14ac:dyDescent="0.2">
      <c r="A57" s="122" t="s">
        <v>0</v>
      </c>
      <c r="B57" s="269">
        <v>36921</v>
      </c>
      <c r="C57" s="269">
        <v>36868</v>
      </c>
      <c r="D57" s="270">
        <v>73789</v>
      </c>
      <c r="H57" s="170" t="s">
        <v>13</v>
      </c>
      <c r="I57" s="94">
        <v>-0.10569655950366608</v>
      </c>
    </row>
    <row r="58" spans="1:9" ht="15" customHeight="1" x14ac:dyDescent="0.2">
      <c r="A58" s="122" t="s">
        <v>648</v>
      </c>
      <c r="B58" s="241">
        <v>10280</v>
      </c>
      <c r="C58" s="271">
        <v>8869</v>
      </c>
      <c r="D58" s="272">
        <v>19149</v>
      </c>
      <c r="H58" s="170" t="s">
        <v>16</v>
      </c>
      <c r="I58" s="94">
        <v>-0.1024955436720143</v>
      </c>
    </row>
    <row r="59" spans="1:9" ht="15" customHeight="1" x14ac:dyDescent="0.2">
      <c r="A59" s="122" t="s">
        <v>18</v>
      </c>
      <c r="B59" s="273">
        <v>6377</v>
      </c>
      <c r="C59" s="274">
        <v>5958</v>
      </c>
      <c r="D59" s="275">
        <v>12335</v>
      </c>
      <c r="H59" s="170" t="s">
        <v>21</v>
      </c>
      <c r="I59" s="94">
        <v>-9.803193464537685E-2</v>
      </c>
    </row>
    <row r="60" spans="1:9" ht="15" customHeight="1" x14ac:dyDescent="0.2">
      <c r="A60" s="122" t="s">
        <v>52</v>
      </c>
      <c r="B60" s="276">
        <v>35460</v>
      </c>
      <c r="C60" s="277">
        <v>31712</v>
      </c>
      <c r="D60" s="278">
        <v>67172</v>
      </c>
      <c r="H60" s="170" t="s">
        <v>29</v>
      </c>
      <c r="I60" s="94">
        <v>-9.3405246383917673E-2</v>
      </c>
    </row>
    <row r="61" spans="1:9" ht="15" customHeight="1" x14ac:dyDescent="0.2">
      <c r="A61" s="122" t="s">
        <v>19</v>
      </c>
      <c r="B61" s="267">
        <v>4003</v>
      </c>
      <c r="C61" s="279">
        <v>3671</v>
      </c>
      <c r="D61" s="267">
        <v>7674</v>
      </c>
      <c r="H61" s="170" t="s">
        <v>1</v>
      </c>
      <c r="I61" s="94">
        <v>-9.1788134374444885E-2</v>
      </c>
    </row>
    <row r="62" spans="1:9" ht="15" customHeight="1" x14ac:dyDescent="0.2">
      <c r="A62" s="122" t="s">
        <v>20</v>
      </c>
      <c r="B62" s="280">
        <v>53523</v>
      </c>
      <c r="C62" s="281">
        <v>47253</v>
      </c>
      <c r="D62" s="280">
        <v>100776</v>
      </c>
      <c r="H62" s="170" t="s">
        <v>10</v>
      </c>
      <c r="I62" s="94">
        <v>-8.6140724946695113E-2</v>
      </c>
    </row>
    <row r="63" spans="1:9" ht="15" customHeight="1" x14ac:dyDescent="0.2">
      <c r="A63" s="122" t="s">
        <v>21</v>
      </c>
      <c r="B63" s="282">
        <v>2693</v>
      </c>
      <c r="C63" s="248">
        <v>2429</v>
      </c>
      <c r="D63" s="283">
        <v>5122</v>
      </c>
      <c r="H63" s="170" t="s">
        <v>19</v>
      </c>
      <c r="I63" s="94">
        <v>-8.2937796652510665E-2</v>
      </c>
    </row>
    <row r="64" spans="1:9" ht="15" customHeight="1" x14ac:dyDescent="0.2">
      <c r="A64" s="122" t="s">
        <v>22</v>
      </c>
      <c r="B64" s="284">
        <v>13615</v>
      </c>
      <c r="C64" s="285">
        <v>12834</v>
      </c>
      <c r="D64" s="286">
        <v>26449</v>
      </c>
      <c r="H64" s="170" t="s">
        <v>12</v>
      </c>
      <c r="I64" s="94">
        <v>-6.7212904877736568E-2</v>
      </c>
    </row>
    <row r="65" spans="1:9" ht="15" customHeight="1" x14ac:dyDescent="0.2">
      <c r="A65" s="122" t="s">
        <v>23</v>
      </c>
      <c r="B65" s="287">
        <v>16043</v>
      </c>
      <c r="C65" s="288">
        <v>15439</v>
      </c>
      <c r="D65" s="289">
        <v>31482</v>
      </c>
      <c r="H65" s="170" t="s">
        <v>18</v>
      </c>
      <c r="I65" s="94">
        <v>-6.5704876901364284E-2</v>
      </c>
    </row>
    <row r="66" spans="1:9" ht="15" customHeight="1" x14ac:dyDescent="0.2">
      <c r="A66" s="122" t="s">
        <v>24</v>
      </c>
      <c r="B66" s="290">
        <v>20280</v>
      </c>
      <c r="C66" s="291">
        <v>14895</v>
      </c>
      <c r="D66" s="292">
        <v>35175</v>
      </c>
      <c r="H66" s="170" t="s">
        <v>22</v>
      </c>
      <c r="I66" s="94">
        <v>-5.7363202350348863E-2</v>
      </c>
    </row>
    <row r="67" spans="1:9" ht="15" customHeight="1" x14ac:dyDescent="0.2">
      <c r="A67" s="122" t="s">
        <v>25</v>
      </c>
      <c r="B67" s="293">
        <v>11566</v>
      </c>
      <c r="C67" s="242">
        <v>11402</v>
      </c>
      <c r="D67" s="294">
        <v>22968</v>
      </c>
      <c r="H67" s="170" t="s">
        <v>26</v>
      </c>
      <c r="I67" s="94">
        <v>-5.1303675592100695E-2</v>
      </c>
    </row>
    <row r="68" spans="1:9" ht="15" customHeight="1" x14ac:dyDescent="0.2">
      <c r="A68" s="122" t="s">
        <v>26</v>
      </c>
      <c r="B68" s="295">
        <v>14229</v>
      </c>
      <c r="C68" s="296">
        <v>13499</v>
      </c>
      <c r="D68" s="297">
        <v>27728</v>
      </c>
      <c r="H68" s="170" t="s">
        <v>30</v>
      </c>
      <c r="I68" s="94">
        <v>-4.4734758511480566E-2</v>
      </c>
    </row>
    <row r="69" spans="1:9" ht="15" customHeight="1" x14ac:dyDescent="0.2">
      <c r="A69" s="122" t="s">
        <v>27</v>
      </c>
      <c r="B69" s="244">
        <v>16131</v>
      </c>
      <c r="C69" s="298">
        <v>12582</v>
      </c>
      <c r="D69" s="288">
        <v>28713</v>
      </c>
      <c r="H69" s="170" t="s">
        <v>3</v>
      </c>
      <c r="I69" s="94">
        <v>-4.1414141414141459E-2</v>
      </c>
    </row>
    <row r="70" spans="1:9" ht="30" customHeight="1" x14ac:dyDescent="0.2">
      <c r="A70" s="122" t="s">
        <v>28</v>
      </c>
      <c r="B70" s="299">
        <v>4947</v>
      </c>
      <c r="C70" s="300">
        <v>3452</v>
      </c>
      <c r="D70" s="246">
        <v>8399</v>
      </c>
      <c r="H70" s="170" t="s">
        <v>23</v>
      </c>
      <c r="I70" s="94">
        <v>-3.7648818799476458E-2</v>
      </c>
    </row>
    <row r="71" spans="1:9" ht="15" customHeight="1" x14ac:dyDescent="0.2">
      <c r="A71" s="122" t="s">
        <v>29</v>
      </c>
      <c r="B71" s="255">
        <v>20395</v>
      </c>
      <c r="C71" s="301">
        <v>18490</v>
      </c>
      <c r="D71" s="302">
        <v>38885</v>
      </c>
      <c r="H71" s="170" t="s">
        <v>25</v>
      </c>
      <c r="I71" s="94">
        <v>-1.4179491613349526E-2</v>
      </c>
    </row>
    <row r="72" spans="1:9" ht="15" customHeight="1" x14ac:dyDescent="0.2">
      <c r="A72" s="122" t="s">
        <v>30</v>
      </c>
      <c r="B72" s="282">
        <v>2526</v>
      </c>
      <c r="C72" s="248">
        <v>2413</v>
      </c>
      <c r="D72" s="282">
        <v>4939</v>
      </c>
      <c r="H72" s="170" t="s">
        <v>0</v>
      </c>
      <c r="I72" s="94">
        <v>-1.435497413396214E-3</v>
      </c>
    </row>
    <row r="73" spans="1:9" ht="30" customHeight="1" x14ac:dyDescent="0.2">
      <c r="A73" s="122" t="s">
        <v>646</v>
      </c>
      <c r="B73" s="303">
        <v>19532</v>
      </c>
      <c r="C73" s="304">
        <v>17242</v>
      </c>
      <c r="D73" s="303">
        <v>36774</v>
      </c>
      <c r="H73" s="170" t="s">
        <v>7</v>
      </c>
      <c r="I73" s="94">
        <v>1.3829190805456859E-2</v>
      </c>
    </row>
    <row r="74" spans="1:9" ht="15" customHeight="1" x14ac:dyDescent="0.2">
      <c r="A74" s="122" t="s">
        <v>32</v>
      </c>
      <c r="B74" s="305">
        <v>11932</v>
      </c>
      <c r="C74" s="306">
        <v>9760</v>
      </c>
      <c r="D74" s="293">
        <v>21692</v>
      </c>
      <c r="H74" s="170" t="s">
        <v>14</v>
      </c>
      <c r="I74" s="94">
        <v>2.7742912789439522E-2</v>
      </c>
    </row>
    <row r="75" spans="1:9" ht="15" customHeight="1" x14ac:dyDescent="0.2">
      <c r="A75" s="122" t="s">
        <v>33</v>
      </c>
      <c r="B75" s="267">
        <v>4144</v>
      </c>
      <c r="C75" s="307">
        <v>3226</v>
      </c>
      <c r="D75" s="247">
        <v>7370</v>
      </c>
      <c r="H75" s="170" t="s">
        <v>9</v>
      </c>
      <c r="I75" s="94">
        <v>0.20785698521297724</v>
      </c>
    </row>
    <row r="76" spans="1:9" x14ac:dyDescent="0.2">
      <c r="A76" s="122" t="s">
        <v>54</v>
      </c>
      <c r="B76" s="184">
        <f>SUM(B44:B75)</f>
        <v>472828</v>
      </c>
      <c r="C76" s="184">
        <f>SUM(C44:C75)</f>
        <v>429428</v>
      </c>
      <c r="D76" s="184">
        <f>SUM(D44:D75)</f>
        <v>902256</v>
      </c>
    </row>
  </sheetData>
  <autoFilter ref="A6:B39" xr:uid="{00000000-0009-0000-0000-000040000000}">
    <sortState ref="A7:B39">
      <sortCondition ref="B6:B39"/>
    </sortState>
  </autoFilter>
  <mergeCells count="1">
    <mergeCell ref="H1:I1"/>
  </mergeCells>
  <hyperlinks>
    <hyperlink ref="H1:I1" location="Index!A1" display="Regresar al Índice" xr:uid="{00000000-0004-0000-4000-000000000000}"/>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47"/>
  <dimension ref="A1:J39"/>
  <sheetViews>
    <sheetView zoomScaleNormal="100" workbookViewId="0">
      <selection activeCell="A9" sqref="A9"/>
    </sheetView>
  </sheetViews>
  <sheetFormatPr baseColWidth="10" defaultColWidth="11.42578125" defaultRowHeight="12.75" x14ac:dyDescent="0.2"/>
  <cols>
    <col min="1" max="6" width="13.85546875" style="170" customWidth="1"/>
    <col min="7" max="7" width="16" style="170" customWidth="1"/>
    <col min="8" max="11" width="13.85546875" style="170" customWidth="1"/>
    <col min="12" max="16384" width="11.42578125" style="170"/>
  </cols>
  <sheetData>
    <row r="1" spans="1:9" ht="15" x14ac:dyDescent="0.25">
      <c r="A1" t="s">
        <v>1343</v>
      </c>
      <c r="H1" s="568" t="s">
        <v>39</v>
      </c>
      <c r="I1" s="568"/>
    </row>
    <row r="2" spans="1:9" x14ac:dyDescent="0.2">
      <c r="A2" s="170" t="s">
        <v>595</v>
      </c>
    </row>
    <row r="3" spans="1:9" x14ac:dyDescent="0.2">
      <c r="A3" s="170" t="s">
        <v>677</v>
      </c>
    </row>
    <row r="5" spans="1:9" x14ac:dyDescent="0.2">
      <c r="A5" s="3" t="s">
        <v>596</v>
      </c>
      <c r="B5" s="3" t="s">
        <v>597</v>
      </c>
      <c r="C5" s="3" t="s">
        <v>601</v>
      </c>
      <c r="D5" s="3"/>
      <c r="E5" s="3"/>
    </row>
    <row r="6" spans="1:9" x14ac:dyDescent="0.2">
      <c r="A6" s="3" t="s">
        <v>598</v>
      </c>
      <c r="B6" s="3"/>
      <c r="C6" s="3">
        <v>1294</v>
      </c>
      <c r="D6" s="94">
        <f>C6/$D$13</f>
        <v>0.48337691445648112</v>
      </c>
      <c r="E6" s="94">
        <f>C6/$C$11</f>
        <v>0.64059405940594061</v>
      </c>
    </row>
    <row r="7" spans="1:9" x14ac:dyDescent="0.2">
      <c r="A7" s="3" t="s">
        <v>599</v>
      </c>
      <c r="B7" s="3"/>
      <c r="C7" s="3">
        <v>604</v>
      </c>
      <c r="D7" s="94">
        <f>C7/$D$13</f>
        <v>0.22562570041090774</v>
      </c>
      <c r="E7" s="94">
        <f>C7/$C$11</f>
        <v>0.299009900990099</v>
      </c>
    </row>
    <row r="8" spans="1:9" x14ac:dyDescent="0.2">
      <c r="A8" s="3" t="s">
        <v>600</v>
      </c>
      <c r="B8" s="3"/>
      <c r="C8" s="3">
        <v>122</v>
      </c>
      <c r="D8" s="94">
        <f>C8/$D$13</f>
        <v>4.5573403063130367E-2</v>
      </c>
      <c r="E8" s="94">
        <f>C8/$C$11</f>
        <v>6.0396039603960394E-2</v>
      </c>
    </row>
    <row r="9" spans="1:9" x14ac:dyDescent="0.2">
      <c r="A9" s="3"/>
      <c r="B9" s="3"/>
      <c r="C9" s="3"/>
      <c r="D9" s="94"/>
      <c r="E9" s="94"/>
    </row>
    <row r="10" spans="1:9" x14ac:dyDescent="0.2">
      <c r="A10" s="3" t="s">
        <v>597</v>
      </c>
      <c r="B10" s="3">
        <v>657</v>
      </c>
      <c r="C10" s="3"/>
      <c r="D10" s="94">
        <f>B10/$D$13</f>
        <v>0.24542398206948077</v>
      </c>
      <c r="E10" s="424">
        <f>SUM(E6:E9)</f>
        <v>1</v>
      </c>
    </row>
    <row r="11" spans="1:9" x14ac:dyDescent="0.2">
      <c r="A11" s="3"/>
      <c r="B11" s="3"/>
      <c r="C11" s="3">
        <f>SUM(C6:C9)</f>
        <v>2020</v>
      </c>
      <c r="D11" s="3"/>
      <c r="E11" s="3"/>
    </row>
    <row r="12" spans="1:9" x14ac:dyDescent="0.2">
      <c r="A12" s="3"/>
      <c r="B12" s="3"/>
      <c r="C12" s="3"/>
      <c r="D12" s="3"/>
      <c r="E12" s="424">
        <f>SUM(D6:D9)</f>
        <v>0.75457601793051932</v>
      </c>
    </row>
    <row r="13" spans="1:9" x14ac:dyDescent="0.2">
      <c r="A13" s="3"/>
      <c r="B13" s="3"/>
      <c r="C13" s="3" t="s">
        <v>54</v>
      </c>
      <c r="D13" s="3">
        <f>C11+B10</f>
        <v>2677</v>
      </c>
      <c r="E13" s="3"/>
    </row>
    <row r="14" spans="1:9" x14ac:dyDescent="0.2">
      <c r="A14" s="3"/>
      <c r="B14" s="3"/>
      <c r="C14" s="3"/>
      <c r="D14" s="3"/>
      <c r="E14" s="424"/>
    </row>
    <row r="15" spans="1:9" x14ac:dyDescent="0.2">
      <c r="A15" s="3"/>
      <c r="B15" s="3"/>
      <c r="C15" s="3"/>
      <c r="D15" s="3"/>
      <c r="E15" s="3"/>
    </row>
    <row r="16" spans="1:9" x14ac:dyDescent="0.2">
      <c r="A16" s="3" t="s">
        <v>597</v>
      </c>
      <c r="B16" s="3"/>
      <c r="C16" s="94">
        <f>B10/D13</f>
        <v>0.24542398206948077</v>
      </c>
      <c r="D16" s="3"/>
      <c r="E16" s="3"/>
    </row>
    <row r="17" spans="1:10" x14ac:dyDescent="0.2">
      <c r="A17" s="3" t="s">
        <v>601</v>
      </c>
      <c r="B17" s="3"/>
      <c r="C17" s="94">
        <f>C11/D13</f>
        <v>0.75457601793051921</v>
      </c>
      <c r="D17" s="3"/>
      <c r="E17" s="3"/>
    </row>
    <row r="22" spans="1:10" ht="30" customHeight="1" x14ac:dyDescent="0.2"/>
    <row r="24" spans="1:10" ht="15" customHeight="1" x14ac:dyDescent="0.2">
      <c r="G24" s="184"/>
      <c r="H24" s="184"/>
      <c r="I24" s="94"/>
      <c r="J24" s="94"/>
    </row>
    <row r="25" spans="1:10" ht="15" customHeight="1" x14ac:dyDescent="0.2">
      <c r="G25" s="184"/>
      <c r="H25" s="184"/>
      <c r="I25" s="94"/>
      <c r="J25" s="94"/>
    </row>
    <row r="26" spans="1:10" ht="15" customHeight="1" x14ac:dyDescent="0.2">
      <c r="G26" s="184"/>
      <c r="H26" s="184"/>
      <c r="I26" s="94"/>
      <c r="J26" s="94"/>
    </row>
    <row r="27" spans="1:10" ht="15" customHeight="1" x14ac:dyDescent="0.2">
      <c r="G27" s="184"/>
      <c r="H27" s="184"/>
      <c r="I27" s="94"/>
      <c r="J27" s="94"/>
    </row>
    <row r="28" spans="1:10" ht="15" customHeight="1" x14ac:dyDescent="0.2">
      <c r="G28" s="184"/>
      <c r="H28" s="184"/>
      <c r="I28" s="94"/>
      <c r="J28" s="94"/>
    </row>
    <row r="29" spans="1:10" ht="15" customHeight="1" x14ac:dyDescent="0.2">
      <c r="H29" s="184"/>
    </row>
    <row r="30" spans="1:10" ht="15" customHeight="1" x14ac:dyDescent="0.2"/>
    <row r="31" spans="1:10" ht="15" customHeight="1" x14ac:dyDescent="0.2">
      <c r="I31" s="184"/>
    </row>
    <row r="35" spans="4:5" x14ac:dyDescent="0.2">
      <c r="D35" s="94"/>
      <c r="E35" s="89"/>
    </row>
    <row r="36" spans="4:5" x14ac:dyDescent="0.2">
      <c r="D36" s="94"/>
      <c r="E36" s="89"/>
    </row>
    <row r="37" spans="4:5" x14ac:dyDescent="0.2">
      <c r="D37" s="94"/>
      <c r="E37" s="89"/>
    </row>
    <row r="38" spans="4:5" x14ac:dyDescent="0.2">
      <c r="D38" s="94"/>
      <c r="E38" s="89"/>
    </row>
    <row r="39" spans="4:5" x14ac:dyDescent="0.2">
      <c r="D39" s="94"/>
      <c r="E39" s="239"/>
    </row>
  </sheetData>
  <mergeCells count="1">
    <mergeCell ref="H1:I1"/>
  </mergeCells>
  <hyperlinks>
    <hyperlink ref="H1:I1" location="Index!A1" display="Regresar al Índice" xr:uid="{00000000-0004-0000-4100-000000000000}"/>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48"/>
  <dimension ref="A1:J56"/>
  <sheetViews>
    <sheetView zoomScaleNormal="100" workbookViewId="0">
      <selection activeCell="A9" sqref="A9"/>
    </sheetView>
  </sheetViews>
  <sheetFormatPr baseColWidth="10" defaultColWidth="11.42578125" defaultRowHeight="12.75" x14ac:dyDescent="0.2"/>
  <cols>
    <col min="1" max="1" width="11.42578125" style="170"/>
    <col min="2" max="2" width="13.7109375" style="170" bestFit="1" customWidth="1"/>
    <col min="3" max="3" width="17.28515625" style="170" bestFit="1" customWidth="1"/>
    <col min="4" max="6" width="17.28515625" style="170" customWidth="1"/>
    <col min="7" max="7" width="17.28515625" style="170" bestFit="1" customWidth="1"/>
    <col min="8" max="8" width="15.85546875" style="170" bestFit="1" customWidth="1"/>
    <col min="9" max="16384" width="11.42578125" style="170"/>
  </cols>
  <sheetData>
    <row r="1" spans="1:10" ht="15" x14ac:dyDescent="0.25">
      <c r="A1" t="s">
        <v>1345</v>
      </c>
      <c r="H1" s="568" t="s">
        <v>39</v>
      </c>
      <c r="I1" s="568"/>
    </row>
    <row r="2" spans="1:10" x14ac:dyDescent="0.2">
      <c r="A2" s="170" t="s">
        <v>595</v>
      </c>
    </row>
    <row r="5" spans="1:10" x14ac:dyDescent="0.2">
      <c r="A5" s="3"/>
      <c r="B5" s="3" t="s">
        <v>602</v>
      </c>
      <c r="C5" s="3"/>
      <c r="D5" s="3"/>
      <c r="E5" s="3"/>
      <c r="F5" s="3"/>
    </row>
    <row r="6" spans="1:10" x14ac:dyDescent="0.2">
      <c r="A6" s="3" t="s">
        <v>603</v>
      </c>
      <c r="B6" s="3" t="s">
        <v>604</v>
      </c>
      <c r="C6" s="95" t="s">
        <v>598</v>
      </c>
      <c r="D6" s="95" t="s">
        <v>599</v>
      </c>
      <c r="E6" s="95" t="s">
        <v>600</v>
      </c>
      <c r="F6" s="95" t="s">
        <v>605</v>
      </c>
      <c r="G6" s="95"/>
      <c r="H6" s="95"/>
      <c r="I6" s="95"/>
      <c r="J6" s="95"/>
    </row>
    <row r="7" spans="1:10" x14ac:dyDescent="0.2">
      <c r="A7" s="3">
        <v>1</v>
      </c>
      <c r="B7" s="94" t="s">
        <v>606</v>
      </c>
      <c r="C7" s="94">
        <v>1.6666666666666666E-2</v>
      </c>
      <c r="D7" s="94">
        <v>0</v>
      </c>
      <c r="E7" s="94">
        <v>0</v>
      </c>
      <c r="F7" s="94" t="s">
        <v>55</v>
      </c>
      <c r="G7" s="94"/>
      <c r="H7" s="96"/>
      <c r="I7" s="96"/>
      <c r="J7" s="96"/>
    </row>
    <row r="8" spans="1:10" x14ac:dyDescent="0.2">
      <c r="A8" s="3">
        <v>2</v>
      </c>
      <c r="B8" s="94" t="s">
        <v>607</v>
      </c>
      <c r="C8" s="94">
        <v>0.43218390804597701</v>
      </c>
      <c r="D8" s="94">
        <v>1.4742014742014743E-2</v>
      </c>
      <c r="E8" s="94">
        <v>4.878048780487805E-2</v>
      </c>
      <c r="F8" s="94" t="s">
        <v>55</v>
      </c>
      <c r="G8" s="94"/>
      <c r="H8" s="96"/>
      <c r="I8" s="96"/>
      <c r="J8" s="96"/>
    </row>
    <row r="9" spans="1:10" x14ac:dyDescent="0.2">
      <c r="A9" s="3">
        <v>3</v>
      </c>
      <c r="B9" s="94" t="s">
        <v>608</v>
      </c>
      <c r="C9" s="94">
        <v>0.28620689655172415</v>
      </c>
      <c r="D9" s="94">
        <v>0.13267813267813267</v>
      </c>
      <c r="E9" s="94">
        <v>0.50406504065040647</v>
      </c>
      <c r="F9" s="94" t="s">
        <v>55</v>
      </c>
      <c r="G9" s="94"/>
      <c r="H9" s="96"/>
      <c r="I9" s="96"/>
      <c r="J9" s="96"/>
    </row>
    <row r="10" spans="1:10" x14ac:dyDescent="0.2">
      <c r="A10" s="3">
        <v>4</v>
      </c>
      <c r="B10" s="94" t="s">
        <v>609</v>
      </c>
      <c r="C10" s="94">
        <v>0.20517241379310344</v>
      </c>
      <c r="D10" s="94">
        <v>0.4176904176904177</v>
      </c>
      <c r="E10" s="94">
        <v>0.44715447154471544</v>
      </c>
      <c r="F10" s="94" t="s">
        <v>55</v>
      </c>
      <c r="G10" s="94"/>
      <c r="H10" s="96"/>
      <c r="I10" s="96"/>
      <c r="J10" s="96"/>
    </row>
    <row r="11" spans="1:10" x14ac:dyDescent="0.2">
      <c r="A11" s="3">
        <v>5</v>
      </c>
      <c r="B11" s="94" t="s">
        <v>610</v>
      </c>
      <c r="C11" s="94">
        <v>5.5172413793103448E-2</v>
      </c>
      <c r="D11" s="94">
        <v>0.29606879606879605</v>
      </c>
      <c r="E11" s="94">
        <v>0</v>
      </c>
      <c r="F11" s="94" t="s">
        <v>55</v>
      </c>
      <c r="G11" s="94"/>
      <c r="H11" s="96"/>
      <c r="I11" s="96"/>
      <c r="J11" s="96"/>
    </row>
    <row r="12" spans="1:10" x14ac:dyDescent="0.2">
      <c r="A12" s="3">
        <v>6</v>
      </c>
      <c r="B12" s="94" t="s">
        <v>611</v>
      </c>
      <c r="C12" s="94">
        <v>4.5977011494252873E-3</v>
      </c>
      <c r="D12" s="94">
        <v>0.13882063882063883</v>
      </c>
      <c r="E12" s="94">
        <v>0</v>
      </c>
      <c r="F12" s="94" t="s">
        <v>55</v>
      </c>
      <c r="G12" s="94"/>
      <c r="H12" s="96"/>
      <c r="I12" s="96"/>
      <c r="J12" s="96"/>
    </row>
    <row r="13" spans="1:10" x14ac:dyDescent="0.2">
      <c r="A13" s="3"/>
      <c r="B13" s="3" t="s">
        <v>54</v>
      </c>
      <c r="C13" s="94">
        <v>1</v>
      </c>
      <c r="D13" s="94">
        <v>1</v>
      </c>
      <c r="E13" s="94">
        <v>1</v>
      </c>
      <c r="F13" s="94" t="s">
        <v>55</v>
      </c>
      <c r="G13" s="94"/>
      <c r="H13" s="96"/>
      <c r="I13" s="96"/>
      <c r="J13" s="96"/>
    </row>
    <row r="14" spans="1:10" x14ac:dyDescent="0.2">
      <c r="A14" s="3"/>
      <c r="B14" s="3"/>
      <c r="C14" s="96"/>
      <c r="D14" s="96"/>
      <c r="E14" s="96"/>
      <c r="F14" s="96"/>
    </row>
    <row r="15" spans="1:10" x14ac:dyDescent="0.2">
      <c r="A15" s="3"/>
      <c r="B15" s="3"/>
      <c r="C15" s="94">
        <f>SUM(C7:C8)</f>
        <v>0.44885057471264367</v>
      </c>
      <c r="D15" s="94">
        <f>SUM(D7:D8)</f>
        <v>1.4742014742014743E-2</v>
      </c>
      <c r="E15" s="95"/>
      <c r="F15" s="95"/>
      <c r="G15" s="95"/>
    </row>
    <row r="16" spans="1:10" x14ac:dyDescent="0.2">
      <c r="C16" s="95"/>
      <c r="D16" s="95"/>
      <c r="E16" s="95"/>
      <c r="F16" s="95"/>
      <c r="G16" s="95"/>
    </row>
    <row r="17" spans="1:7" x14ac:dyDescent="0.2">
      <c r="C17" s="95"/>
      <c r="D17" s="95"/>
      <c r="E17" s="95"/>
      <c r="F17" s="121"/>
      <c r="G17" s="95"/>
    </row>
    <row r="18" spans="1:7" x14ac:dyDescent="0.2">
      <c r="C18" s="95"/>
      <c r="D18" s="95"/>
      <c r="E18" s="95"/>
      <c r="F18" s="95"/>
      <c r="G18" s="95"/>
    </row>
    <row r="20" spans="1:7" x14ac:dyDescent="0.2">
      <c r="A20" s="94"/>
      <c r="B20" s="122"/>
      <c r="C20" s="122"/>
      <c r="D20" s="122"/>
      <c r="E20" s="122"/>
    </row>
    <row r="21" spans="1:7" ht="15" customHeight="1" x14ac:dyDescent="0.2">
      <c r="A21" s="94"/>
      <c r="B21" s="94"/>
      <c r="C21" s="94"/>
      <c r="D21" s="94"/>
      <c r="E21" s="94"/>
    </row>
    <row r="22" spans="1:7" ht="15" customHeight="1" x14ac:dyDescent="0.2">
      <c r="A22" s="94"/>
      <c r="B22" s="94"/>
      <c r="C22" s="94"/>
      <c r="D22" s="94"/>
      <c r="E22" s="94"/>
    </row>
    <row r="23" spans="1:7" ht="15" customHeight="1" x14ac:dyDescent="0.2">
      <c r="A23" s="94"/>
      <c r="B23" s="94"/>
      <c r="C23" s="94"/>
      <c r="D23" s="94"/>
      <c r="E23" s="94"/>
    </row>
    <row r="24" spans="1:7" ht="15" customHeight="1" x14ac:dyDescent="0.2">
      <c r="A24" s="94"/>
      <c r="B24" s="94"/>
      <c r="C24" s="94"/>
      <c r="D24" s="94"/>
      <c r="E24" s="94"/>
    </row>
    <row r="25" spans="1:7" ht="15" customHeight="1" x14ac:dyDescent="0.2">
      <c r="A25" s="94"/>
      <c r="B25" s="94"/>
      <c r="C25" s="94"/>
      <c r="D25" s="94"/>
      <c r="E25" s="94"/>
    </row>
    <row r="26" spans="1:7" ht="15" customHeight="1" x14ac:dyDescent="0.2">
      <c r="A26" s="94"/>
      <c r="B26" s="94"/>
      <c r="C26" s="94"/>
      <c r="D26" s="94"/>
      <c r="E26" s="94"/>
    </row>
    <row r="27" spans="1:7" ht="15" customHeight="1" x14ac:dyDescent="0.2">
      <c r="A27" s="94"/>
      <c r="B27" s="94"/>
      <c r="C27" s="94"/>
      <c r="D27" s="94"/>
      <c r="E27" s="94"/>
    </row>
    <row r="28" spans="1:7" ht="15" customHeight="1" x14ac:dyDescent="0.2"/>
    <row r="29" spans="1:7" ht="15" customHeight="1" x14ac:dyDescent="0.2"/>
    <row r="40" spans="1:7" x14ac:dyDescent="0.2">
      <c r="A40" s="122"/>
      <c r="B40" s="122"/>
      <c r="C40" s="122"/>
      <c r="D40" s="122"/>
      <c r="E40" s="122"/>
      <c r="F40" s="122"/>
    </row>
    <row r="41" spans="1:7" x14ac:dyDescent="0.2">
      <c r="A41" s="122"/>
      <c r="B41" s="122"/>
      <c r="C41" s="122"/>
      <c r="D41" s="122"/>
      <c r="F41" s="122"/>
    </row>
    <row r="42" spans="1:7" x14ac:dyDescent="0.2">
      <c r="A42" s="122"/>
      <c r="B42" s="237"/>
      <c r="C42" s="237"/>
      <c r="D42" s="237"/>
      <c r="F42" s="237"/>
    </row>
    <row r="43" spans="1:7" x14ac:dyDescent="0.2">
      <c r="A43" s="122"/>
      <c r="B43" s="238"/>
      <c r="C43" s="238"/>
      <c r="D43" s="237"/>
      <c r="F43" s="238"/>
    </row>
    <row r="44" spans="1:7" x14ac:dyDescent="0.2">
      <c r="A44" s="122"/>
      <c r="B44" s="238"/>
      <c r="C44" s="237"/>
      <c r="D44" s="237"/>
      <c r="F44" s="238"/>
    </row>
    <row r="45" spans="1:7" x14ac:dyDescent="0.2">
      <c r="A45" s="122"/>
      <c r="B45" s="238"/>
      <c r="C45" s="238"/>
      <c r="D45" s="237"/>
      <c r="F45" s="238"/>
    </row>
    <row r="46" spans="1:7" x14ac:dyDescent="0.2">
      <c r="A46" s="122"/>
      <c r="B46" s="237"/>
      <c r="C46" s="238"/>
      <c r="D46" s="237"/>
      <c r="F46" s="238"/>
    </row>
    <row r="47" spans="1:7" x14ac:dyDescent="0.2">
      <c r="A47" s="122"/>
      <c r="B47" s="238"/>
      <c r="C47" s="238"/>
      <c r="D47" s="237"/>
      <c r="F47" s="238"/>
      <c r="G47" s="94"/>
    </row>
    <row r="48" spans="1:7" x14ac:dyDescent="0.2">
      <c r="A48" s="122"/>
      <c r="B48" s="238"/>
      <c r="C48" s="238"/>
      <c r="D48" s="238"/>
      <c r="F48" s="238"/>
    </row>
    <row r="50" spans="1:6" x14ac:dyDescent="0.2">
      <c r="A50" s="122"/>
      <c r="B50" s="94"/>
      <c r="C50" s="94"/>
      <c r="D50" s="94"/>
      <c r="E50" s="94"/>
      <c r="F50" s="94"/>
    </row>
    <row r="51" spans="1:6" x14ac:dyDescent="0.2">
      <c r="A51" s="122"/>
      <c r="B51" s="94"/>
      <c r="C51" s="94"/>
      <c r="D51" s="94"/>
      <c r="E51" s="94"/>
      <c r="F51" s="94"/>
    </row>
    <row r="52" spans="1:6" x14ac:dyDescent="0.2">
      <c r="A52" s="122"/>
      <c r="B52" s="94"/>
      <c r="C52" s="94"/>
      <c r="D52" s="94"/>
      <c r="E52" s="94"/>
      <c r="F52" s="94"/>
    </row>
    <row r="53" spans="1:6" x14ac:dyDescent="0.2">
      <c r="A53" s="122"/>
      <c r="B53" s="94"/>
      <c r="C53" s="94"/>
      <c r="D53" s="94"/>
      <c r="E53" s="94"/>
      <c r="F53" s="94"/>
    </row>
    <row r="54" spans="1:6" x14ac:dyDescent="0.2">
      <c r="A54" s="122"/>
      <c r="B54" s="94"/>
      <c r="C54" s="94"/>
      <c r="D54" s="94"/>
      <c r="E54" s="94"/>
      <c r="F54" s="94"/>
    </row>
    <row r="55" spans="1:6" x14ac:dyDescent="0.2">
      <c r="A55" s="122"/>
      <c r="B55" s="94"/>
      <c r="C55" s="94"/>
      <c r="D55" s="94"/>
      <c r="E55" s="94"/>
      <c r="F55" s="94"/>
    </row>
    <row r="56" spans="1:6" x14ac:dyDescent="0.2">
      <c r="A56" s="122"/>
      <c r="B56" s="94"/>
      <c r="C56" s="94"/>
      <c r="D56" s="94"/>
      <c r="E56" s="94"/>
      <c r="F56" s="94"/>
    </row>
  </sheetData>
  <mergeCells count="1">
    <mergeCell ref="H1:I1"/>
  </mergeCells>
  <hyperlinks>
    <hyperlink ref="H1:I1" location="Index!A1" display="Regresar al Índice" xr:uid="{00000000-0004-0000-4200-000000000000}"/>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CDEAB-4AA4-4F5B-9826-70D7E2DD3580}">
  <sheetPr codeName="Hoja68"/>
  <dimension ref="A1:Q104"/>
  <sheetViews>
    <sheetView topLeftCell="A99" zoomScale="98" zoomScaleNormal="98" workbookViewId="0">
      <selection activeCell="A9" sqref="A9"/>
    </sheetView>
  </sheetViews>
  <sheetFormatPr baseColWidth="10" defaultColWidth="9.140625" defaultRowHeight="12.75" x14ac:dyDescent="0.2"/>
  <cols>
    <col min="1" max="1" width="15.42578125" style="2" customWidth="1"/>
    <col min="2" max="2" width="6.42578125" style="2" customWidth="1"/>
    <col min="3" max="3" width="13.7109375" style="2" customWidth="1"/>
    <col min="4" max="6" width="8.7109375" style="2" customWidth="1"/>
    <col min="7" max="7" width="11.7109375" style="2" customWidth="1"/>
    <col min="8" max="8" width="17" style="2" customWidth="1"/>
    <col min="9" max="9" width="35.7109375" style="2" customWidth="1"/>
    <col min="10" max="10" width="37.7109375" style="2" customWidth="1"/>
    <col min="11" max="11" width="17.7109375" style="2" customWidth="1"/>
    <col min="12" max="12" width="35.7109375" style="2" customWidth="1"/>
    <col min="13" max="13" width="37.7109375" style="2" customWidth="1"/>
    <col min="14" max="16384" width="9.140625" style="2"/>
  </cols>
  <sheetData>
    <row r="1" spans="1:17" ht="15" x14ac:dyDescent="0.25">
      <c r="A1" t="s">
        <v>1347</v>
      </c>
      <c r="B1" s="2" t="s">
        <v>55</v>
      </c>
      <c r="C1" s="2" t="s">
        <v>55</v>
      </c>
      <c r="D1" s="2" t="s">
        <v>55</v>
      </c>
      <c r="E1" s="2" t="s">
        <v>55</v>
      </c>
      <c r="F1" s="2" t="s">
        <v>55</v>
      </c>
      <c r="G1" s="2" t="s">
        <v>55</v>
      </c>
      <c r="H1" s="568" t="s">
        <v>39</v>
      </c>
      <c r="I1" s="568"/>
    </row>
    <row r="2" spans="1:17" x14ac:dyDescent="0.2">
      <c r="A2" s="2" t="s">
        <v>56</v>
      </c>
      <c r="B2" s="2" t="s">
        <v>55</v>
      </c>
      <c r="C2" s="2" t="s">
        <v>55</v>
      </c>
      <c r="D2" s="2" t="s">
        <v>55</v>
      </c>
      <c r="E2" s="2" t="s">
        <v>55</v>
      </c>
      <c r="F2" s="2" t="s">
        <v>55</v>
      </c>
      <c r="G2" s="2" t="s">
        <v>55</v>
      </c>
      <c r="H2" s="2" t="s">
        <v>55</v>
      </c>
    </row>
    <row r="6" spans="1:17" x14ac:dyDescent="0.2">
      <c r="A6" s="2" t="s">
        <v>329</v>
      </c>
      <c r="B6" s="2" t="s">
        <v>385</v>
      </c>
      <c r="C6" s="2" t="s">
        <v>57</v>
      </c>
      <c r="D6" s="2" t="s">
        <v>678</v>
      </c>
      <c r="E6" s="2" t="s">
        <v>679</v>
      </c>
      <c r="F6" s="2" t="s">
        <v>1</v>
      </c>
      <c r="G6" s="2" t="s">
        <v>58</v>
      </c>
      <c r="H6" s="2" t="s">
        <v>59</v>
      </c>
      <c r="I6" s="2" t="s">
        <v>60</v>
      </c>
      <c r="J6" s="2" t="s">
        <v>61</v>
      </c>
      <c r="K6" s="2" t="s">
        <v>680</v>
      </c>
      <c r="L6" s="2" t="s">
        <v>681</v>
      </c>
      <c r="M6" s="2" t="s">
        <v>682</v>
      </c>
      <c r="O6" s="2" t="s">
        <v>593</v>
      </c>
      <c r="P6" s="2">
        <v>2</v>
      </c>
      <c r="Q6" s="2">
        <f>COUNT($D$7:$D$150)</f>
        <v>98</v>
      </c>
    </row>
    <row r="7" spans="1:17" x14ac:dyDescent="0.2">
      <c r="A7" s="2" t="s">
        <v>62</v>
      </c>
      <c r="B7" s="2" t="s">
        <v>63</v>
      </c>
      <c r="C7" s="4">
        <v>80.8927820181501</v>
      </c>
      <c r="D7" s="4">
        <v>81.002269999999996</v>
      </c>
      <c r="E7" s="4">
        <v>76.225970000000004</v>
      </c>
      <c r="F7" s="4">
        <v>3.2545700000000002</v>
      </c>
      <c r="G7" s="4">
        <v>3.3545099999999999</v>
      </c>
      <c r="H7" s="4">
        <v>5.9303299999999997</v>
      </c>
      <c r="I7" s="4">
        <v>0.45662999999999998</v>
      </c>
      <c r="J7" s="4">
        <v>0.27533000000000002</v>
      </c>
      <c r="K7" s="4">
        <v>0.57784000000000002</v>
      </c>
      <c r="L7" s="4">
        <v>1.08246</v>
      </c>
      <c r="M7" s="4">
        <v>0.48125000000000001</v>
      </c>
      <c r="O7" s="2" t="s">
        <v>587</v>
      </c>
      <c r="P7" s="2">
        <f>P6</f>
        <v>2</v>
      </c>
      <c r="Q7" s="2">
        <v>1</v>
      </c>
    </row>
    <row r="8" spans="1:17" x14ac:dyDescent="0.2">
      <c r="A8" s="2" t="s">
        <v>55</v>
      </c>
      <c r="B8" s="2" t="s">
        <v>64</v>
      </c>
      <c r="C8" s="4">
        <v>81.290942965322401</v>
      </c>
      <c r="D8" s="4">
        <v>81.448670000000007</v>
      </c>
      <c r="E8" s="4">
        <v>76.580719999999999</v>
      </c>
      <c r="F8" s="4">
        <v>3.5522900000000002</v>
      </c>
      <c r="G8" s="4">
        <v>3.6920700000000002</v>
      </c>
      <c r="H8" s="4">
        <v>6.1743100000000002</v>
      </c>
      <c r="I8" s="4">
        <v>0.55108999999999997</v>
      </c>
      <c r="J8" s="4">
        <v>0.30259000000000003</v>
      </c>
      <c r="K8" s="4">
        <v>1.01024</v>
      </c>
      <c r="L8" s="4">
        <v>0.46539999999999998</v>
      </c>
      <c r="M8" s="4">
        <v>0.50051999999999996</v>
      </c>
    </row>
    <row r="9" spans="1:17" x14ac:dyDescent="0.2">
      <c r="A9" s="2" t="s">
        <v>55</v>
      </c>
      <c r="B9" s="2" t="s">
        <v>65</v>
      </c>
      <c r="C9" s="4">
        <v>81.887433139010795</v>
      </c>
      <c r="D9" s="4">
        <v>82.092449999999999</v>
      </c>
      <c r="E9" s="4">
        <v>76.870040000000003</v>
      </c>
      <c r="F9" s="4">
        <v>4.2522700000000002</v>
      </c>
      <c r="G9" s="4">
        <v>4.3492899999999999</v>
      </c>
      <c r="H9" s="4">
        <v>6.3327200000000001</v>
      </c>
      <c r="I9" s="4">
        <v>0.79042000000000001</v>
      </c>
      <c r="J9" s="4">
        <v>0.35541</v>
      </c>
      <c r="K9" s="4">
        <v>1.3458699999999999</v>
      </c>
      <c r="L9" s="4">
        <v>0.37779000000000001</v>
      </c>
      <c r="M9" s="4">
        <v>0.51300000000000001</v>
      </c>
      <c r="O9" s="2" t="s">
        <v>594</v>
      </c>
      <c r="P9" s="2">
        <v>4</v>
      </c>
      <c r="Q9" s="2">
        <f>COUNT($D$7:$D$150)</f>
        <v>98</v>
      </c>
    </row>
    <row r="10" spans="1:17" x14ac:dyDescent="0.2">
      <c r="A10" s="2" t="s">
        <v>55</v>
      </c>
      <c r="B10" s="2" t="s">
        <v>66</v>
      </c>
      <c r="C10" s="4">
        <v>81.941522928060607</v>
      </c>
      <c r="D10" s="4">
        <v>82.305779999999999</v>
      </c>
      <c r="E10" s="4">
        <v>77.140060000000005</v>
      </c>
      <c r="F10" s="4">
        <v>4.6494200000000001</v>
      </c>
      <c r="G10" s="4">
        <v>4.5427799999999996</v>
      </c>
      <c r="H10" s="4">
        <v>6.3485300000000002</v>
      </c>
      <c r="I10" s="4">
        <v>0.25986999999999999</v>
      </c>
      <c r="J10" s="4">
        <v>0.37090000000000001</v>
      </c>
      <c r="K10" s="4">
        <v>1.0523400000000001</v>
      </c>
      <c r="L10" s="4">
        <v>0.35127999999999998</v>
      </c>
      <c r="M10" s="4">
        <v>0.51424999999999998</v>
      </c>
      <c r="O10" s="2" t="s">
        <v>588</v>
      </c>
      <c r="P10" s="2">
        <f>P9</f>
        <v>4</v>
      </c>
      <c r="Q10" s="2">
        <v>1</v>
      </c>
    </row>
    <row r="11" spans="1:17" x14ac:dyDescent="0.2">
      <c r="A11" s="2" t="s">
        <v>55</v>
      </c>
      <c r="B11" s="2" t="s">
        <v>67</v>
      </c>
      <c r="C11" s="4">
        <v>81.668820241601097</v>
      </c>
      <c r="D11" s="4">
        <v>82.42877</v>
      </c>
      <c r="E11" s="4">
        <v>77.482420000000005</v>
      </c>
      <c r="F11" s="4">
        <v>4.6314200000000003</v>
      </c>
      <c r="G11" s="4">
        <v>4.6555999999999997</v>
      </c>
      <c r="H11" s="4">
        <v>6.0250700000000004</v>
      </c>
      <c r="I11" s="4">
        <v>0.14943000000000001</v>
      </c>
      <c r="J11" s="4">
        <v>0.37992999999999999</v>
      </c>
      <c r="K11" s="4">
        <v>0.40967999999999999</v>
      </c>
      <c r="L11" s="4">
        <v>0.44380999999999998</v>
      </c>
      <c r="M11" s="4">
        <v>0.48874000000000001</v>
      </c>
    </row>
    <row r="12" spans="1:17" x14ac:dyDescent="0.2">
      <c r="A12" s="2" t="s">
        <v>55</v>
      </c>
      <c r="B12" s="2" t="s">
        <v>68</v>
      </c>
      <c r="C12" s="4">
        <v>81.619237934972006</v>
      </c>
      <c r="D12" s="4">
        <v>82.260990000000007</v>
      </c>
      <c r="E12" s="4">
        <v>77.498260000000002</v>
      </c>
      <c r="F12" s="4">
        <v>4.0880299999999998</v>
      </c>
      <c r="G12" s="4">
        <v>3.9207000000000001</v>
      </c>
      <c r="H12" s="4">
        <v>5.1428900000000004</v>
      </c>
      <c r="I12" s="4">
        <v>-0.20354</v>
      </c>
      <c r="J12" s="4">
        <v>0.32100000000000001</v>
      </c>
      <c r="K12" s="4">
        <v>-5.4420000000000003E-2</v>
      </c>
      <c r="L12" s="4">
        <v>2.0449999999999999E-2</v>
      </c>
      <c r="M12" s="4">
        <v>0.41879</v>
      </c>
    </row>
    <row r="13" spans="1:17" x14ac:dyDescent="0.2">
      <c r="A13" s="2" t="s">
        <v>55</v>
      </c>
      <c r="B13" s="2" t="s">
        <v>69</v>
      </c>
      <c r="C13" s="4">
        <v>81.5921930404471</v>
      </c>
      <c r="D13" s="4">
        <v>82.07423</v>
      </c>
      <c r="E13" s="4">
        <v>77.478279999999998</v>
      </c>
      <c r="F13" s="4">
        <v>3.47262</v>
      </c>
      <c r="G13" s="4">
        <v>2.9805700000000002</v>
      </c>
      <c r="H13" s="4">
        <v>4.3328199999999999</v>
      </c>
      <c r="I13" s="4">
        <v>-0.22703000000000001</v>
      </c>
      <c r="J13" s="4">
        <v>0.24504999999999999</v>
      </c>
      <c r="K13" s="4">
        <v>-0.43010999999999999</v>
      </c>
      <c r="L13" s="4">
        <v>-2.5780000000000001E-2</v>
      </c>
      <c r="M13" s="4">
        <v>0.35409000000000002</v>
      </c>
    </row>
    <row r="14" spans="1:17" x14ac:dyDescent="0.2">
      <c r="A14" s="2" t="s">
        <v>55</v>
      </c>
      <c r="B14" s="2" t="s">
        <v>70</v>
      </c>
      <c r="C14" s="4">
        <v>81.824328385119301</v>
      </c>
      <c r="D14" s="4">
        <v>82.263270000000006</v>
      </c>
      <c r="E14" s="4">
        <v>77.954269999999994</v>
      </c>
      <c r="F14" s="4">
        <v>3.4565299999999999</v>
      </c>
      <c r="G14" s="4">
        <v>2.91777</v>
      </c>
      <c r="H14" s="4">
        <v>4.8182299999999998</v>
      </c>
      <c r="I14" s="4">
        <v>0.23032</v>
      </c>
      <c r="J14" s="4">
        <v>0.23995</v>
      </c>
      <c r="K14" s="4">
        <v>2.7699999999999999E-3</v>
      </c>
      <c r="L14" s="4">
        <v>0.61434999999999995</v>
      </c>
      <c r="M14" s="4">
        <v>0.39291999999999999</v>
      </c>
    </row>
    <row r="15" spans="1:17" x14ac:dyDescent="0.2">
      <c r="A15" s="2" t="s">
        <v>55</v>
      </c>
      <c r="B15" s="2" t="s">
        <v>71</v>
      </c>
      <c r="C15" s="4">
        <v>82.132339683875202</v>
      </c>
      <c r="D15" s="4">
        <v>82.672470000000004</v>
      </c>
      <c r="E15" s="4">
        <v>78.476420000000005</v>
      </c>
      <c r="F15" s="4">
        <v>3.3902999999999999</v>
      </c>
      <c r="G15" s="4">
        <v>3.0012099999999999</v>
      </c>
      <c r="H15" s="4">
        <v>4.7384000000000004</v>
      </c>
      <c r="I15" s="4">
        <v>0.49742999999999998</v>
      </c>
      <c r="J15" s="4">
        <v>0.24673</v>
      </c>
      <c r="K15" s="4">
        <v>0.72889000000000004</v>
      </c>
      <c r="L15" s="4">
        <v>0.66981000000000002</v>
      </c>
      <c r="M15" s="4">
        <v>0.38653999999999999</v>
      </c>
    </row>
    <row r="16" spans="1:17" x14ac:dyDescent="0.2">
      <c r="A16" s="2" t="s">
        <v>55</v>
      </c>
      <c r="B16" s="2" t="s">
        <v>72</v>
      </c>
      <c r="C16" s="4">
        <v>82.522988160346202</v>
      </c>
      <c r="D16" s="4">
        <v>82.732439999999997</v>
      </c>
      <c r="E16" s="4">
        <v>79.267899999999997</v>
      </c>
      <c r="F16" s="4">
        <v>3.3591099999999998</v>
      </c>
      <c r="G16" s="4">
        <v>2.7610100000000002</v>
      </c>
      <c r="H16" s="4">
        <v>5.6597200000000001</v>
      </c>
      <c r="I16" s="4">
        <v>7.2550000000000003E-2</v>
      </c>
      <c r="J16" s="4">
        <v>0.22722000000000001</v>
      </c>
      <c r="K16" s="4">
        <v>0.57033</v>
      </c>
      <c r="L16" s="4">
        <v>1.0085599999999999</v>
      </c>
      <c r="M16" s="4">
        <v>0.45983000000000002</v>
      </c>
    </row>
    <row r="17" spans="1:13" x14ac:dyDescent="0.2">
      <c r="A17" s="2" t="s">
        <v>55</v>
      </c>
      <c r="B17" s="2" t="s">
        <v>73</v>
      </c>
      <c r="C17" s="4">
        <v>83.292265160165897</v>
      </c>
      <c r="D17" s="4">
        <v>83.024730000000005</v>
      </c>
      <c r="E17" s="4">
        <v>79.276160000000004</v>
      </c>
      <c r="F17" s="4">
        <v>3.61869</v>
      </c>
      <c r="G17" s="4">
        <v>3.0890599999999999</v>
      </c>
      <c r="H17" s="4">
        <v>5.6736500000000003</v>
      </c>
      <c r="I17" s="4">
        <v>0.35328999999999999</v>
      </c>
      <c r="J17" s="4">
        <v>0.25385000000000002</v>
      </c>
      <c r="K17" s="4">
        <v>0.42609000000000002</v>
      </c>
      <c r="L17" s="4">
        <v>1.043E-2</v>
      </c>
      <c r="M17" s="4">
        <v>0.46094000000000002</v>
      </c>
    </row>
    <row r="18" spans="1:13" x14ac:dyDescent="0.2">
      <c r="A18" s="2" t="s">
        <v>55</v>
      </c>
      <c r="B18" s="2" t="s">
        <v>74</v>
      </c>
      <c r="C18" s="4">
        <v>83.770058296772604</v>
      </c>
      <c r="D18" s="4">
        <v>83.623720000000006</v>
      </c>
      <c r="E18" s="4">
        <v>79.117729999999995</v>
      </c>
      <c r="F18" s="4">
        <v>3.97404</v>
      </c>
      <c r="G18" s="4">
        <v>3.7076799999999999</v>
      </c>
      <c r="H18" s="4">
        <v>4.9171899999999997</v>
      </c>
      <c r="I18" s="4">
        <v>0.72145999999999999</v>
      </c>
      <c r="J18" s="4">
        <v>0.30384</v>
      </c>
      <c r="K18" s="4">
        <v>1.0772999999999999</v>
      </c>
      <c r="L18" s="4">
        <v>-0.19985</v>
      </c>
      <c r="M18" s="4">
        <v>0.40081</v>
      </c>
    </row>
    <row r="19" spans="1:13" x14ac:dyDescent="0.2">
      <c r="A19" s="2" t="s">
        <v>75</v>
      </c>
      <c r="B19" s="2" t="s">
        <v>63</v>
      </c>
      <c r="C19" s="4">
        <v>84.519051625698694</v>
      </c>
      <c r="D19" s="4">
        <v>84.357849999999999</v>
      </c>
      <c r="E19" s="4">
        <v>79.785219999999995</v>
      </c>
      <c r="F19" s="4">
        <v>4.4828099999999997</v>
      </c>
      <c r="G19" s="4">
        <v>4.1425700000000001</v>
      </c>
      <c r="H19" s="4">
        <v>4.66934</v>
      </c>
      <c r="I19" s="4">
        <v>0.87788999999999995</v>
      </c>
      <c r="J19" s="4">
        <v>0.33883000000000002</v>
      </c>
      <c r="K19" s="4">
        <v>1.6056900000000001</v>
      </c>
      <c r="L19" s="4">
        <v>0.84367000000000003</v>
      </c>
      <c r="M19" s="4">
        <v>0.38102000000000003</v>
      </c>
    </row>
    <row r="20" spans="1:13" x14ac:dyDescent="0.2">
      <c r="A20" s="2" t="s">
        <v>55</v>
      </c>
      <c r="B20" s="2" t="s">
        <v>64</v>
      </c>
      <c r="C20" s="4">
        <v>84.733157040687601</v>
      </c>
      <c r="D20" s="4">
        <v>84.74503</v>
      </c>
      <c r="E20" s="4">
        <v>80.448570000000004</v>
      </c>
      <c r="F20" s="4">
        <v>4.2344400000000002</v>
      </c>
      <c r="G20" s="4">
        <v>4.0471599999999999</v>
      </c>
      <c r="H20" s="4">
        <v>5.0506900000000003</v>
      </c>
      <c r="I20" s="4">
        <v>0.45898</v>
      </c>
      <c r="J20" s="4">
        <v>0.33116000000000001</v>
      </c>
      <c r="K20" s="4">
        <v>1.3409</v>
      </c>
      <c r="L20" s="4">
        <v>0.83143</v>
      </c>
      <c r="M20" s="4">
        <v>0.41144999999999998</v>
      </c>
    </row>
    <row r="21" spans="1:13" x14ac:dyDescent="0.2">
      <c r="A21" s="2" t="s">
        <v>55</v>
      </c>
      <c r="B21" s="2" t="s">
        <v>65</v>
      </c>
      <c r="C21" s="4">
        <v>84.965292385359703</v>
      </c>
      <c r="D21" s="4">
        <v>84.630390000000006</v>
      </c>
      <c r="E21" s="4">
        <v>80.703450000000004</v>
      </c>
      <c r="F21" s="4">
        <v>3.7586499999999998</v>
      </c>
      <c r="G21" s="4">
        <v>3.0915599999999999</v>
      </c>
      <c r="H21" s="4">
        <v>4.9868699999999997</v>
      </c>
      <c r="I21" s="4">
        <v>-0.13527</v>
      </c>
      <c r="J21" s="4">
        <v>0.25405</v>
      </c>
      <c r="K21" s="4">
        <v>0.32307999999999998</v>
      </c>
      <c r="L21" s="4">
        <v>0.31680999999999998</v>
      </c>
      <c r="M21" s="4">
        <v>0.40637000000000001</v>
      </c>
    </row>
    <row r="22" spans="1:13" x14ac:dyDescent="0.2">
      <c r="A22" s="2" t="s">
        <v>55</v>
      </c>
      <c r="B22" s="2" t="s">
        <v>66</v>
      </c>
      <c r="C22" s="4">
        <v>84.806779253560904</v>
      </c>
      <c r="D22" s="4">
        <v>84.641019999999997</v>
      </c>
      <c r="E22" s="4">
        <v>80.963830000000002</v>
      </c>
      <c r="F22" s="4">
        <v>3.4967100000000002</v>
      </c>
      <c r="G22" s="4">
        <v>2.8372700000000002</v>
      </c>
      <c r="H22" s="4">
        <v>4.9569099999999997</v>
      </c>
      <c r="I22" s="4">
        <v>1.256E-2</v>
      </c>
      <c r="J22" s="4">
        <v>0.23341999999999999</v>
      </c>
      <c r="K22" s="4">
        <v>-0.12273000000000001</v>
      </c>
      <c r="L22" s="4">
        <v>0.32263999999999998</v>
      </c>
      <c r="M22" s="4">
        <v>0.40398000000000001</v>
      </c>
    </row>
    <row r="23" spans="1:13" x14ac:dyDescent="0.2">
      <c r="A23" s="2" t="s">
        <v>55</v>
      </c>
      <c r="B23" s="2" t="s">
        <v>67</v>
      </c>
      <c r="C23" s="4">
        <v>84.535579061241705</v>
      </c>
      <c r="D23" s="4">
        <v>84.931790000000007</v>
      </c>
      <c r="E23" s="4">
        <v>81.070599999999999</v>
      </c>
      <c r="F23" s="4">
        <v>3.5102199999999999</v>
      </c>
      <c r="G23" s="4">
        <v>3.0365799999999998</v>
      </c>
      <c r="H23" s="4">
        <v>4.63096</v>
      </c>
      <c r="I23" s="4">
        <v>0.34353</v>
      </c>
      <c r="J23" s="4">
        <v>0.24959000000000001</v>
      </c>
      <c r="K23" s="4">
        <v>0.35613</v>
      </c>
      <c r="L23" s="4">
        <v>0.13186999999999999</v>
      </c>
      <c r="M23" s="4">
        <v>0.37796000000000002</v>
      </c>
    </row>
    <row r="24" spans="1:13" x14ac:dyDescent="0.2">
      <c r="A24" s="2" t="s">
        <v>55</v>
      </c>
      <c r="B24" s="2" t="s">
        <v>68</v>
      </c>
      <c r="C24" s="4">
        <v>84.682072239918298</v>
      </c>
      <c r="D24" s="4">
        <v>85.216480000000004</v>
      </c>
      <c r="E24" s="4">
        <v>81.457729999999998</v>
      </c>
      <c r="F24" s="4">
        <v>3.7525900000000001</v>
      </c>
      <c r="G24" s="4">
        <v>3.5928200000000001</v>
      </c>
      <c r="H24" s="4">
        <v>5.1091100000000003</v>
      </c>
      <c r="I24" s="4">
        <v>0.3352</v>
      </c>
      <c r="J24" s="4">
        <v>0.29458000000000001</v>
      </c>
      <c r="K24" s="4">
        <v>0.67988000000000004</v>
      </c>
      <c r="L24" s="4">
        <v>0.47752</v>
      </c>
      <c r="M24" s="4">
        <v>0.41610000000000003</v>
      </c>
    </row>
    <row r="25" spans="1:13" x14ac:dyDescent="0.2">
      <c r="A25" s="2" t="s">
        <v>55</v>
      </c>
      <c r="B25" s="2" t="s">
        <v>69</v>
      </c>
      <c r="C25" s="4">
        <v>84.914958831660599</v>
      </c>
      <c r="D25" s="4">
        <v>85.412350000000004</v>
      </c>
      <c r="E25" s="4">
        <v>81.716049999999996</v>
      </c>
      <c r="F25" s="4">
        <v>4.0724099999999996</v>
      </c>
      <c r="G25" s="4">
        <v>4.0671900000000001</v>
      </c>
      <c r="H25" s="4">
        <v>5.4696100000000003</v>
      </c>
      <c r="I25" s="4">
        <v>0.22985</v>
      </c>
      <c r="J25" s="4">
        <v>0.33277000000000001</v>
      </c>
      <c r="K25" s="4">
        <v>0.56581999999999999</v>
      </c>
      <c r="L25" s="4">
        <v>0.31712000000000001</v>
      </c>
      <c r="M25" s="4">
        <v>0.44475999999999999</v>
      </c>
    </row>
    <row r="26" spans="1:13" x14ac:dyDescent="0.2">
      <c r="A26" s="2" t="s">
        <v>55</v>
      </c>
      <c r="B26" s="2" t="s">
        <v>70</v>
      </c>
      <c r="C26" s="4">
        <v>85.219965142135905</v>
      </c>
      <c r="D26" s="4">
        <v>85.649209999999997</v>
      </c>
      <c r="E26" s="4">
        <v>81.20975</v>
      </c>
      <c r="F26" s="4">
        <v>4.1499100000000002</v>
      </c>
      <c r="G26" s="4">
        <v>4.11599</v>
      </c>
      <c r="H26" s="4">
        <v>4.1761299999999997</v>
      </c>
      <c r="I26" s="4">
        <v>0.27732000000000001</v>
      </c>
      <c r="J26" s="4">
        <v>0.33668999999999999</v>
      </c>
      <c r="K26" s="4">
        <v>0.50780000000000003</v>
      </c>
      <c r="L26" s="4">
        <v>-0.61958000000000002</v>
      </c>
      <c r="M26" s="4">
        <v>0.34151999999999999</v>
      </c>
    </row>
    <row r="27" spans="1:13" x14ac:dyDescent="0.2">
      <c r="A27" s="2" t="s">
        <v>55</v>
      </c>
      <c r="B27" s="2" t="s">
        <v>71</v>
      </c>
      <c r="C27" s="4">
        <v>85.596339924274304</v>
      </c>
      <c r="D27" s="4">
        <v>86.192790000000002</v>
      </c>
      <c r="E27" s="4">
        <v>81.268299999999996</v>
      </c>
      <c r="F27" s="4">
        <v>4.2175799999999999</v>
      </c>
      <c r="G27" s="4">
        <v>4.2581499999999997</v>
      </c>
      <c r="H27" s="4">
        <v>3.5575999999999999</v>
      </c>
      <c r="I27" s="4">
        <v>0.63465000000000005</v>
      </c>
      <c r="J27" s="4">
        <v>0.34810000000000002</v>
      </c>
      <c r="K27" s="4">
        <v>0.91373000000000004</v>
      </c>
      <c r="L27" s="4">
        <v>7.2099999999999997E-2</v>
      </c>
      <c r="M27" s="4">
        <v>0.29174</v>
      </c>
    </row>
    <row r="28" spans="1:13" x14ac:dyDescent="0.2">
      <c r="A28" s="2" t="s">
        <v>55</v>
      </c>
      <c r="B28" s="2" t="s">
        <v>72</v>
      </c>
      <c r="C28" s="4">
        <v>86.069625578460204</v>
      </c>
      <c r="D28" s="4">
        <v>86.288439999999994</v>
      </c>
      <c r="E28" s="4">
        <v>81.698819999999998</v>
      </c>
      <c r="F28" s="4">
        <v>4.2977600000000002</v>
      </c>
      <c r="G28" s="4">
        <v>4.29819</v>
      </c>
      <c r="H28" s="4">
        <v>3.0667200000000001</v>
      </c>
      <c r="I28" s="4">
        <v>0.11098</v>
      </c>
      <c r="J28" s="4">
        <v>0.35131000000000001</v>
      </c>
      <c r="K28" s="4">
        <v>0.74633000000000005</v>
      </c>
      <c r="L28" s="4">
        <v>0.52976000000000001</v>
      </c>
      <c r="M28" s="4">
        <v>0.25203999999999999</v>
      </c>
    </row>
    <row r="29" spans="1:13" x14ac:dyDescent="0.2">
      <c r="A29" s="2" t="s">
        <v>55</v>
      </c>
      <c r="B29" s="2" t="s">
        <v>73</v>
      </c>
      <c r="C29" s="4">
        <v>86.763777871266299</v>
      </c>
      <c r="D29" s="4">
        <v>86.45926</v>
      </c>
      <c r="E29" s="4">
        <v>81.875169999999997</v>
      </c>
      <c r="F29" s="4">
        <v>4.1678699999999997</v>
      </c>
      <c r="G29" s="4">
        <v>4.1367599999999998</v>
      </c>
      <c r="H29" s="4">
        <v>3.2784200000000001</v>
      </c>
      <c r="I29" s="4">
        <v>0.19796</v>
      </c>
      <c r="J29" s="4">
        <v>0.33835999999999999</v>
      </c>
      <c r="K29" s="4">
        <v>0.30915999999999999</v>
      </c>
      <c r="L29" s="4">
        <v>0.21584999999999999</v>
      </c>
      <c r="M29" s="4">
        <v>0.26917999999999997</v>
      </c>
    </row>
    <row r="30" spans="1:13" x14ac:dyDescent="0.2">
      <c r="A30" s="2" t="s">
        <v>55</v>
      </c>
      <c r="B30" s="2" t="s">
        <v>74</v>
      </c>
      <c r="C30" s="4">
        <v>87.188983712963505</v>
      </c>
      <c r="D30" s="4">
        <v>86.932990000000004</v>
      </c>
      <c r="E30" s="4">
        <v>82.197550000000007</v>
      </c>
      <c r="F30" s="4">
        <v>4.0813199999999998</v>
      </c>
      <c r="G30" s="4">
        <v>3.9573299999999998</v>
      </c>
      <c r="H30" s="4">
        <v>3.8927</v>
      </c>
      <c r="I30" s="4">
        <v>0.54791999999999996</v>
      </c>
      <c r="J30" s="4">
        <v>0.32394000000000001</v>
      </c>
      <c r="K30" s="4">
        <v>0.74695999999999996</v>
      </c>
      <c r="L30" s="4">
        <v>0.39373999999999998</v>
      </c>
      <c r="M30" s="4">
        <v>0.31874000000000002</v>
      </c>
    </row>
    <row r="31" spans="1:13" x14ac:dyDescent="0.2">
      <c r="A31" s="2" t="s">
        <v>76</v>
      </c>
      <c r="B31" s="2" t="s">
        <v>63</v>
      </c>
      <c r="C31" s="4">
        <v>87.110102770599198</v>
      </c>
      <c r="D31" s="4">
        <v>86.930710000000005</v>
      </c>
      <c r="E31" s="4">
        <v>82.29674</v>
      </c>
      <c r="F31" s="4">
        <v>3.0656400000000001</v>
      </c>
      <c r="G31" s="4">
        <v>3.0499399999999999</v>
      </c>
      <c r="H31" s="4">
        <v>3.14785</v>
      </c>
      <c r="I31" s="4">
        <v>-2.6199999999999999E-3</v>
      </c>
      <c r="J31" s="4">
        <v>0.25068000000000001</v>
      </c>
      <c r="K31" s="4">
        <v>0.54529000000000005</v>
      </c>
      <c r="L31" s="4">
        <v>0.12068</v>
      </c>
      <c r="M31" s="4">
        <v>0.25861000000000001</v>
      </c>
    </row>
    <row r="32" spans="1:13" x14ac:dyDescent="0.2">
      <c r="A32" s="2" t="s">
        <v>55</v>
      </c>
      <c r="B32" s="2" t="s">
        <v>64</v>
      </c>
      <c r="C32" s="4">
        <v>87.275377126029198</v>
      </c>
      <c r="D32" s="4">
        <v>87.361159999999998</v>
      </c>
      <c r="E32" s="4">
        <v>82.412469999999999</v>
      </c>
      <c r="F32" s="4">
        <v>3.00027</v>
      </c>
      <c r="G32" s="4">
        <v>3.0870700000000002</v>
      </c>
      <c r="H32" s="4">
        <v>2.4411800000000001</v>
      </c>
      <c r="I32" s="4">
        <v>0.49517</v>
      </c>
      <c r="J32" s="4">
        <v>0.25369000000000003</v>
      </c>
      <c r="K32" s="4">
        <v>0.49253999999999998</v>
      </c>
      <c r="L32" s="4">
        <v>0.14061999999999999</v>
      </c>
      <c r="M32" s="4">
        <v>0.20119000000000001</v>
      </c>
    </row>
    <row r="33" spans="1:13" x14ac:dyDescent="0.2">
      <c r="A33" s="2" t="s">
        <v>55</v>
      </c>
      <c r="B33" s="2" t="s">
        <v>65</v>
      </c>
      <c r="C33" s="4">
        <v>87.630716990203695</v>
      </c>
      <c r="D33" s="4">
        <v>87.461380000000005</v>
      </c>
      <c r="E33" s="4">
        <v>82.898790000000005</v>
      </c>
      <c r="F33" s="4">
        <v>3.13707</v>
      </c>
      <c r="G33" s="4">
        <v>3.34511</v>
      </c>
      <c r="H33" s="4">
        <v>2.7202600000000001</v>
      </c>
      <c r="I33" s="4">
        <v>0.11471000000000001</v>
      </c>
      <c r="J33" s="4">
        <v>0.27456999999999998</v>
      </c>
      <c r="K33" s="4">
        <v>0.61045000000000005</v>
      </c>
      <c r="L33" s="4">
        <v>0.59011000000000002</v>
      </c>
      <c r="M33" s="4">
        <v>0.22391</v>
      </c>
    </row>
    <row r="34" spans="1:13" x14ac:dyDescent="0.2">
      <c r="A34" s="2" t="s">
        <v>55</v>
      </c>
      <c r="B34" s="2" t="s">
        <v>66</v>
      </c>
      <c r="C34" s="4">
        <v>87.403840375022497</v>
      </c>
      <c r="D34" s="4">
        <v>87.457579999999993</v>
      </c>
      <c r="E34" s="4">
        <v>83.418859999999995</v>
      </c>
      <c r="F34" s="4">
        <v>3.0623300000000002</v>
      </c>
      <c r="G34" s="4">
        <v>3.3276500000000002</v>
      </c>
      <c r="H34" s="4">
        <v>3.03226</v>
      </c>
      <c r="I34" s="4">
        <v>-4.3400000000000001E-3</v>
      </c>
      <c r="J34" s="4">
        <v>0.27316000000000001</v>
      </c>
      <c r="K34" s="4">
        <v>0.11036</v>
      </c>
      <c r="L34" s="4">
        <v>0.62736000000000003</v>
      </c>
      <c r="M34" s="4">
        <v>0.24923999999999999</v>
      </c>
    </row>
    <row r="35" spans="1:13" x14ac:dyDescent="0.2">
      <c r="A35" s="2" t="s">
        <v>55</v>
      </c>
      <c r="B35" s="2" t="s">
        <v>67</v>
      </c>
      <c r="C35" s="4">
        <v>86.967365827273298</v>
      </c>
      <c r="D35" s="4">
        <v>87.386219999999994</v>
      </c>
      <c r="E35" s="4">
        <v>83.711619999999996</v>
      </c>
      <c r="F35" s="4">
        <v>2.8766400000000001</v>
      </c>
      <c r="G35" s="4">
        <v>2.8898799999999998</v>
      </c>
      <c r="H35" s="4">
        <v>3.2576800000000001</v>
      </c>
      <c r="I35" s="4">
        <v>-8.1600000000000006E-2</v>
      </c>
      <c r="J35" s="4">
        <v>0.23769000000000001</v>
      </c>
      <c r="K35" s="4">
        <v>-8.5930000000000006E-2</v>
      </c>
      <c r="L35" s="4">
        <v>0.35094999999999998</v>
      </c>
      <c r="M35" s="4">
        <v>0.26750000000000002</v>
      </c>
    </row>
    <row r="36" spans="1:13" x14ac:dyDescent="0.2">
      <c r="A36" s="2" t="s">
        <v>55</v>
      </c>
      <c r="B36" s="2" t="s">
        <v>68</v>
      </c>
      <c r="C36" s="4">
        <v>87.113107758879707</v>
      </c>
      <c r="D36" s="4">
        <v>87.651929999999993</v>
      </c>
      <c r="E36" s="4">
        <v>84.226190000000003</v>
      </c>
      <c r="F36" s="4">
        <v>2.8707799999999999</v>
      </c>
      <c r="G36" s="4">
        <v>2.8579599999999998</v>
      </c>
      <c r="H36" s="4">
        <v>3.3986499999999999</v>
      </c>
      <c r="I36" s="4">
        <v>0.30407000000000001</v>
      </c>
      <c r="J36" s="4">
        <v>0.2351</v>
      </c>
      <c r="K36" s="4">
        <v>0.22222</v>
      </c>
      <c r="L36" s="4">
        <v>0.61468999999999996</v>
      </c>
      <c r="M36" s="4">
        <v>0.27889999999999998</v>
      </c>
    </row>
    <row r="37" spans="1:13" x14ac:dyDescent="0.2">
      <c r="A37" s="2" t="s">
        <v>55</v>
      </c>
      <c r="B37" s="2" t="s">
        <v>69</v>
      </c>
      <c r="C37" s="4">
        <v>87.240819760802907</v>
      </c>
      <c r="D37" s="4">
        <v>87.867540000000005</v>
      </c>
      <c r="E37" s="4">
        <v>84.862679999999997</v>
      </c>
      <c r="F37" s="4">
        <v>2.7390500000000002</v>
      </c>
      <c r="G37" s="4">
        <v>2.8745099999999999</v>
      </c>
      <c r="H37" s="4">
        <v>3.8506900000000002</v>
      </c>
      <c r="I37" s="4">
        <v>0.24598</v>
      </c>
      <c r="J37" s="4">
        <v>0.23644000000000001</v>
      </c>
      <c r="K37" s="4">
        <v>0.55079999999999996</v>
      </c>
      <c r="L37" s="4">
        <v>0.75568999999999997</v>
      </c>
      <c r="M37" s="4">
        <v>0.31535999999999997</v>
      </c>
    </row>
    <row r="38" spans="1:13" x14ac:dyDescent="0.2">
      <c r="A38" s="2" t="s">
        <v>55</v>
      </c>
      <c r="B38" s="2" t="s">
        <v>70</v>
      </c>
      <c r="C38" s="4">
        <v>87.4248752929864</v>
      </c>
      <c r="D38" s="4">
        <v>87.950289999999995</v>
      </c>
      <c r="E38" s="4">
        <v>84.584389999999999</v>
      </c>
      <c r="F38" s="4">
        <v>2.5873200000000001</v>
      </c>
      <c r="G38" s="4">
        <v>2.6866300000000001</v>
      </c>
      <c r="H38" s="4">
        <v>4.1554599999999997</v>
      </c>
      <c r="I38" s="4">
        <v>9.418E-2</v>
      </c>
      <c r="J38" s="4">
        <v>0.22117999999999999</v>
      </c>
      <c r="K38" s="4">
        <v>0.34039000000000003</v>
      </c>
      <c r="L38" s="4">
        <v>-0.32793</v>
      </c>
      <c r="M38" s="4">
        <v>0.33986</v>
      </c>
    </row>
    <row r="39" spans="1:13" x14ac:dyDescent="0.2">
      <c r="A39" s="2" t="s">
        <v>55</v>
      </c>
      <c r="B39" s="2" t="s">
        <v>71</v>
      </c>
      <c r="C39" s="4">
        <v>87.752419015565806</v>
      </c>
      <c r="D39" s="4">
        <v>88.524230000000003</v>
      </c>
      <c r="E39" s="4">
        <v>85.098259999999996</v>
      </c>
      <c r="F39" s="4">
        <v>2.5188899999999999</v>
      </c>
      <c r="G39" s="4">
        <v>2.70492</v>
      </c>
      <c r="H39" s="4">
        <v>4.7127400000000002</v>
      </c>
      <c r="I39" s="4">
        <v>0.65256999999999998</v>
      </c>
      <c r="J39" s="4">
        <v>0.22266</v>
      </c>
      <c r="K39" s="4">
        <v>0.74736000000000002</v>
      </c>
      <c r="L39" s="4">
        <v>0.60753000000000001</v>
      </c>
      <c r="M39" s="4">
        <v>0.38449</v>
      </c>
    </row>
    <row r="40" spans="1:13" x14ac:dyDescent="0.2">
      <c r="A40" s="2" t="s">
        <v>55</v>
      </c>
      <c r="B40" s="2" t="s">
        <v>72</v>
      </c>
      <c r="C40" s="4">
        <v>88.203918504717805</v>
      </c>
      <c r="D40" s="4">
        <v>88.873450000000005</v>
      </c>
      <c r="E40" s="4">
        <v>85.612830000000002</v>
      </c>
      <c r="F40" s="4">
        <v>2.47973</v>
      </c>
      <c r="G40" s="4">
        <v>2.9957799999999999</v>
      </c>
      <c r="H40" s="4">
        <v>4.7907700000000002</v>
      </c>
      <c r="I40" s="4">
        <v>0.39449000000000001</v>
      </c>
      <c r="J40" s="4">
        <v>0.24628</v>
      </c>
      <c r="K40" s="4">
        <v>1.0496399999999999</v>
      </c>
      <c r="L40" s="4">
        <v>0.60467000000000004</v>
      </c>
      <c r="M40" s="4">
        <v>0.39072000000000001</v>
      </c>
    </row>
    <row r="41" spans="1:13" x14ac:dyDescent="0.2">
      <c r="A41" s="2" t="s">
        <v>55</v>
      </c>
      <c r="B41" s="2" t="s">
        <v>73</v>
      </c>
      <c r="C41" s="4">
        <v>88.685467876675304</v>
      </c>
      <c r="D41" s="4">
        <v>88.761849999999995</v>
      </c>
      <c r="E41" s="4">
        <v>85.680340000000001</v>
      </c>
      <c r="F41" s="4">
        <v>2.2148500000000002</v>
      </c>
      <c r="G41" s="4">
        <v>2.6632099999999999</v>
      </c>
      <c r="H41" s="4">
        <v>4.6475200000000001</v>
      </c>
      <c r="I41" s="4">
        <v>-0.12556999999999999</v>
      </c>
      <c r="J41" s="4">
        <v>0.21926999999999999</v>
      </c>
      <c r="K41" s="4">
        <v>0.26843</v>
      </c>
      <c r="L41" s="4">
        <v>7.8850000000000003E-2</v>
      </c>
      <c r="M41" s="4">
        <v>0.37928000000000001</v>
      </c>
    </row>
    <row r="42" spans="1:13" x14ac:dyDescent="0.2">
      <c r="A42" s="2" t="s">
        <v>55</v>
      </c>
      <c r="B42" s="2" t="s">
        <v>74</v>
      </c>
      <c r="C42" s="4">
        <v>89.046817717410903</v>
      </c>
      <c r="D42" s="4">
        <v>89.161940000000001</v>
      </c>
      <c r="E42" s="4">
        <v>85.620410000000007</v>
      </c>
      <c r="F42" s="4">
        <v>2.1308099999999999</v>
      </c>
      <c r="G42" s="4">
        <v>2.56399</v>
      </c>
      <c r="H42" s="4">
        <v>4.1641899999999996</v>
      </c>
      <c r="I42" s="4">
        <v>0.45073999999999997</v>
      </c>
      <c r="J42" s="4">
        <v>0.2112</v>
      </c>
      <c r="K42" s="4">
        <v>0.32461000000000001</v>
      </c>
      <c r="L42" s="4">
        <v>-6.9949999999999998E-2</v>
      </c>
      <c r="M42" s="4">
        <v>0.34055999999999997</v>
      </c>
    </row>
    <row r="43" spans="1:13" x14ac:dyDescent="0.2">
      <c r="A43" s="2" t="s">
        <v>77</v>
      </c>
      <c r="B43" s="2" t="s">
        <v>63</v>
      </c>
      <c r="C43" s="4">
        <v>89.3863813931126</v>
      </c>
      <c r="D43" s="4">
        <v>89.73133</v>
      </c>
      <c r="E43" s="4">
        <v>85.43235</v>
      </c>
      <c r="F43" s="4">
        <v>2.6131099999999998</v>
      </c>
      <c r="G43" s="4">
        <v>3.22167</v>
      </c>
      <c r="H43" s="4">
        <v>3.81013</v>
      </c>
      <c r="I43" s="4">
        <v>0.63859999999999995</v>
      </c>
      <c r="J43" s="4">
        <v>0.26458999999999999</v>
      </c>
      <c r="K43" s="4">
        <v>1.09222</v>
      </c>
      <c r="L43" s="4">
        <v>-0.21964</v>
      </c>
      <c r="M43" s="4">
        <v>0.31209999999999999</v>
      </c>
    </row>
    <row r="44" spans="1:13" x14ac:dyDescent="0.2">
      <c r="A44" s="2" t="s">
        <v>55</v>
      </c>
      <c r="B44" s="2" t="s">
        <v>64</v>
      </c>
      <c r="C44" s="4">
        <v>89.7777811166536</v>
      </c>
      <c r="D44" s="4">
        <v>89.99324</v>
      </c>
      <c r="E44" s="4">
        <v>86.182500000000005</v>
      </c>
      <c r="F44" s="4">
        <v>2.8672499999999999</v>
      </c>
      <c r="G44" s="4">
        <v>3.0128699999999999</v>
      </c>
      <c r="H44" s="4">
        <v>4.5746000000000002</v>
      </c>
      <c r="I44" s="4">
        <v>0.29188999999999998</v>
      </c>
      <c r="J44" s="4">
        <v>0.24767</v>
      </c>
      <c r="K44" s="4">
        <v>0.93235000000000001</v>
      </c>
      <c r="L44" s="4">
        <v>0.87805999999999995</v>
      </c>
      <c r="M44" s="4">
        <v>0.37345</v>
      </c>
    </row>
    <row r="45" spans="1:13" x14ac:dyDescent="0.2">
      <c r="A45" s="2" t="s">
        <v>55</v>
      </c>
      <c r="B45" s="2" t="s">
        <v>65</v>
      </c>
      <c r="C45" s="4">
        <v>89.910000600997606</v>
      </c>
      <c r="D45" s="4">
        <v>90.310580000000002</v>
      </c>
      <c r="E45" s="4">
        <v>86.597189999999998</v>
      </c>
      <c r="F45" s="4">
        <v>2.60101</v>
      </c>
      <c r="G45" s="4">
        <v>3.2576700000000001</v>
      </c>
      <c r="H45" s="4">
        <v>4.4613399999999999</v>
      </c>
      <c r="I45" s="4">
        <v>0.35261999999999999</v>
      </c>
      <c r="J45" s="4">
        <v>0.26750000000000002</v>
      </c>
      <c r="K45" s="4">
        <v>0.64554</v>
      </c>
      <c r="L45" s="4">
        <v>0.48116999999999999</v>
      </c>
      <c r="M45" s="4">
        <v>0.36438999999999999</v>
      </c>
    </row>
    <row r="46" spans="1:13" x14ac:dyDescent="0.2">
      <c r="A46" s="2" t="s">
        <v>55</v>
      </c>
      <c r="B46" s="2" t="s">
        <v>66</v>
      </c>
      <c r="C46" s="4">
        <v>89.625277961415904</v>
      </c>
      <c r="D46" s="4">
        <v>90.483670000000004</v>
      </c>
      <c r="E46" s="4">
        <v>86.947119999999998</v>
      </c>
      <c r="F46" s="4">
        <v>2.5415800000000002</v>
      </c>
      <c r="G46" s="4">
        <v>3.46007</v>
      </c>
      <c r="H46" s="4">
        <v>4.2295600000000002</v>
      </c>
      <c r="I46" s="4">
        <v>0.19166</v>
      </c>
      <c r="J46" s="4">
        <v>0.28387000000000001</v>
      </c>
      <c r="K46" s="4">
        <v>0.54496</v>
      </c>
      <c r="L46" s="4">
        <v>0.40409</v>
      </c>
      <c r="M46" s="4">
        <v>0.34581000000000001</v>
      </c>
    </row>
    <row r="47" spans="1:13" x14ac:dyDescent="0.2">
      <c r="A47" s="2" t="s">
        <v>55</v>
      </c>
      <c r="B47" s="2" t="s">
        <v>67</v>
      </c>
      <c r="C47" s="4">
        <v>89.225614520103406</v>
      </c>
      <c r="D47" s="4">
        <v>90.539850000000001</v>
      </c>
      <c r="E47" s="4">
        <v>86.82244</v>
      </c>
      <c r="F47" s="4">
        <v>2.59666</v>
      </c>
      <c r="G47" s="4">
        <v>3.6088499999999999</v>
      </c>
      <c r="H47" s="4">
        <v>3.71611</v>
      </c>
      <c r="I47" s="4">
        <v>6.2089999999999999E-2</v>
      </c>
      <c r="J47" s="4">
        <v>0.29587000000000002</v>
      </c>
      <c r="K47" s="4">
        <v>0.25386999999999998</v>
      </c>
      <c r="L47" s="4">
        <v>-0.1434</v>
      </c>
      <c r="M47" s="4">
        <v>0.30452000000000001</v>
      </c>
    </row>
    <row r="48" spans="1:13" x14ac:dyDescent="0.2">
      <c r="A48" s="2" t="s">
        <v>55</v>
      </c>
      <c r="B48" s="2" t="s">
        <v>68</v>
      </c>
      <c r="C48" s="4">
        <v>89.324027886291205</v>
      </c>
      <c r="D48" s="4">
        <v>90.552000000000007</v>
      </c>
      <c r="E48" s="4">
        <v>87.127589999999998</v>
      </c>
      <c r="F48" s="4">
        <v>2.5379900000000002</v>
      </c>
      <c r="G48" s="4">
        <v>3.3086199999999999</v>
      </c>
      <c r="H48" s="4">
        <v>3.4447800000000002</v>
      </c>
      <c r="I48" s="4">
        <v>1.342E-2</v>
      </c>
      <c r="J48" s="4">
        <v>0.27161999999999997</v>
      </c>
      <c r="K48" s="4">
        <v>7.5509999999999994E-2</v>
      </c>
      <c r="L48" s="4">
        <v>0.35147</v>
      </c>
      <c r="M48" s="4">
        <v>0.28262999999999999</v>
      </c>
    </row>
    <row r="49" spans="1:13" x14ac:dyDescent="0.2">
      <c r="A49" s="2" t="s">
        <v>55</v>
      </c>
      <c r="B49" s="2" t="s">
        <v>69</v>
      </c>
      <c r="C49" s="4">
        <v>89.556914478033505</v>
      </c>
      <c r="D49" s="4">
        <v>90.695490000000007</v>
      </c>
      <c r="E49" s="4">
        <v>88.235249999999994</v>
      </c>
      <c r="F49" s="4">
        <v>2.65483</v>
      </c>
      <c r="G49" s="4">
        <v>3.2184200000000001</v>
      </c>
      <c r="H49" s="4">
        <v>3.9741599999999999</v>
      </c>
      <c r="I49" s="4">
        <v>0.15845999999999999</v>
      </c>
      <c r="J49" s="4">
        <v>0.26432</v>
      </c>
      <c r="K49" s="4">
        <v>0.17188999999999999</v>
      </c>
      <c r="L49" s="4">
        <v>1.2713099999999999</v>
      </c>
      <c r="M49" s="4">
        <v>0.32529999999999998</v>
      </c>
    </row>
    <row r="50" spans="1:13" x14ac:dyDescent="0.2">
      <c r="A50" s="2" t="s">
        <v>55</v>
      </c>
      <c r="B50" s="2" t="s">
        <v>70</v>
      </c>
      <c r="C50" s="4">
        <v>89.809333493599397</v>
      </c>
      <c r="D50" s="4">
        <v>90.863259999999997</v>
      </c>
      <c r="E50" s="4">
        <v>88.708489999999998</v>
      </c>
      <c r="F50" s="4">
        <v>2.7274400000000001</v>
      </c>
      <c r="G50" s="4">
        <v>3.3120699999999998</v>
      </c>
      <c r="H50" s="4">
        <v>4.8757200000000003</v>
      </c>
      <c r="I50" s="4">
        <v>0.18498999999999999</v>
      </c>
      <c r="J50" s="4">
        <v>0.27189999999999998</v>
      </c>
      <c r="K50" s="4">
        <v>0.34373999999999999</v>
      </c>
      <c r="L50" s="4">
        <v>0.53632999999999997</v>
      </c>
      <c r="M50" s="4">
        <v>0.39750000000000002</v>
      </c>
    </row>
    <row r="51" spans="1:13" x14ac:dyDescent="0.2">
      <c r="A51" s="2" t="s">
        <v>55</v>
      </c>
      <c r="B51" s="2" t="s">
        <v>71</v>
      </c>
      <c r="C51" s="4">
        <v>90.357743854798997</v>
      </c>
      <c r="D51" s="4">
        <v>91.343829999999997</v>
      </c>
      <c r="E51" s="4">
        <v>89.070819999999998</v>
      </c>
      <c r="F51" s="4">
        <v>2.96895</v>
      </c>
      <c r="G51" s="4">
        <v>3.1851099999999999</v>
      </c>
      <c r="H51" s="4">
        <v>4.6681999999999997</v>
      </c>
      <c r="I51" s="4">
        <v>0.52888000000000002</v>
      </c>
      <c r="J51" s="4">
        <v>0.26162999999999997</v>
      </c>
      <c r="K51" s="4">
        <v>0.71484999999999999</v>
      </c>
      <c r="L51" s="4">
        <v>0.40844999999999998</v>
      </c>
      <c r="M51" s="4">
        <v>0.38092999999999999</v>
      </c>
    </row>
    <row r="52" spans="1:13" x14ac:dyDescent="0.2">
      <c r="A52" s="2" t="s">
        <v>55</v>
      </c>
      <c r="B52" s="2" t="s">
        <v>72</v>
      </c>
      <c r="C52" s="4">
        <v>90.906154215998598</v>
      </c>
      <c r="D52" s="4">
        <v>91.535139999999998</v>
      </c>
      <c r="E52" s="4">
        <v>89.570229999999995</v>
      </c>
      <c r="F52" s="4">
        <v>3.0636199999999998</v>
      </c>
      <c r="G52" s="4">
        <v>2.99492</v>
      </c>
      <c r="H52" s="4">
        <v>4.6224400000000001</v>
      </c>
      <c r="I52" s="4">
        <v>0.20943999999999999</v>
      </c>
      <c r="J52" s="4">
        <v>0.24621000000000001</v>
      </c>
      <c r="K52" s="4">
        <v>0.73943000000000003</v>
      </c>
      <c r="L52" s="4">
        <v>0.56069000000000002</v>
      </c>
      <c r="M52" s="4">
        <v>0.37728</v>
      </c>
    </row>
    <row r="53" spans="1:13" x14ac:dyDescent="0.2">
      <c r="A53" s="2" t="s">
        <v>55</v>
      </c>
      <c r="B53" s="2" t="s">
        <v>73</v>
      </c>
      <c r="C53" s="4">
        <v>91.616833944347604</v>
      </c>
      <c r="D53" s="4">
        <v>91.720380000000006</v>
      </c>
      <c r="E53" s="4">
        <v>89.475170000000006</v>
      </c>
      <c r="F53" s="4">
        <v>3.3053499999999998</v>
      </c>
      <c r="G53" s="4">
        <v>3.33311</v>
      </c>
      <c r="H53" s="4">
        <v>4.4290599999999998</v>
      </c>
      <c r="I53" s="4">
        <v>0.20236999999999999</v>
      </c>
      <c r="J53" s="4">
        <v>0.27360000000000001</v>
      </c>
      <c r="K53" s="4">
        <v>0.41224</v>
      </c>
      <c r="L53" s="4">
        <v>-0.10613</v>
      </c>
      <c r="M53" s="4">
        <v>0.36180000000000001</v>
      </c>
    </row>
    <row r="54" spans="1:13" x14ac:dyDescent="0.2">
      <c r="A54" s="2" t="s">
        <v>55</v>
      </c>
      <c r="B54" s="2" t="s">
        <v>74</v>
      </c>
      <c r="C54" s="4">
        <v>92.039034797764302</v>
      </c>
      <c r="D54" s="4">
        <v>92.118949999999998</v>
      </c>
      <c r="E54" s="4">
        <v>90.046909999999997</v>
      </c>
      <c r="F54" s="4">
        <v>3.3602699999999999</v>
      </c>
      <c r="G54" s="4">
        <v>3.3164500000000001</v>
      </c>
      <c r="H54" s="4">
        <v>5.1699200000000003</v>
      </c>
      <c r="I54" s="4">
        <v>0.43454999999999999</v>
      </c>
      <c r="J54" s="4">
        <v>0.27226</v>
      </c>
      <c r="K54" s="4">
        <v>0.63780000000000003</v>
      </c>
      <c r="L54" s="4">
        <v>0.63898999999999995</v>
      </c>
      <c r="M54" s="4">
        <v>0.42093999999999998</v>
      </c>
    </row>
    <row r="55" spans="1:13" x14ac:dyDescent="0.2">
      <c r="A55" s="2" t="s">
        <v>78</v>
      </c>
      <c r="B55" s="2" t="s">
        <v>63</v>
      </c>
      <c r="C55" s="4">
        <v>93.603882444858499</v>
      </c>
      <c r="D55" s="4">
        <v>93.665400000000005</v>
      </c>
      <c r="E55" s="4">
        <v>91.817930000000004</v>
      </c>
      <c r="F55" s="4">
        <v>4.71828</v>
      </c>
      <c r="G55" s="4">
        <v>4.3842800000000004</v>
      </c>
      <c r="H55" s="4">
        <v>7.4744200000000003</v>
      </c>
      <c r="I55" s="4">
        <v>1.67875</v>
      </c>
      <c r="J55" s="4">
        <v>0.35820999999999997</v>
      </c>
      <c r="K55" s="4">
        <v>2.1206</v>
      </c>
      <c r="L55" s="4">
        <v>1.9667699999999999</v>
      </c>
      <c r="M55" s="4">
        <v>0.60250000000000004</v>
      </c>
    </row>
    <row r="56" spans="1:13" x14ac:dyDescent="0.2">
      <c r="A56" s="2" t="s">
        <v>55</v>
      </c>
      <c r="B56" s="2" t="s">
        <v>64</v>
      </c>
      <c r="C56" s="4">
        <v>94.1447803353567</v>
      </c>
      <c r="D56" s="4">
        <v>94.244649999999993</v>
      </c>
      <c r="E56" s="4">
        <v>92.663820000000001</v>
      </c>
      <c r="F56" s="4">
        <v>4.8642300000000001</v>
      </c>
      <c r="G56" s="4">
        <v>4.7241400000000002</v>
      </c>
      <c r="H56" s="4">
        <v>7.5204599999999999</v>
      </c>
      <c r="I56" s="4">
        <v>0.61843000000000004</v>
      </c>
      <c r="J56" s="4">
        <v>0.38540000000000002</v>
      </c>
      <c r="K56" s="4">
        <v>2.3075700000000001</v>
      </c>
      <c r="L56" s="4">
        <v>0.92127999999999999</v>
      </c>
      <c r="M56" s="4">
        <v>0.60609000000000002</v>
      </c>
    </row>
    <row r="57" spans="1:13" x14ac:dyDescent="0.2">
      <c r="A57" s="2" t="s">
        <v>55</v>
      </c>
      <c r="B57" s="2" t="s">
        <v>65</v>
      </c>
      <c r="C57" s="4">
        <v>94.722489332291602</v>
      </c>
      <c r="D57" s="4">
        <v>94.859589999999997</v>
      </c>
      <c r="E57" s="4">
        <v>93.513859999999994</v>
      </c>
      <c r="F57" s="4">
        <v>5.3525600000000004</v>
      </c>
      <c r="G57" s="4">
        <v>5.0370699999999999</v>
      </c>
      <c r="H57" s="4">
        <v>7.9871800000000004</v>
      </c>
      <c r="I57" s="4">
        <v>0.65249000000000001</v>
      </c>
      <c r="J57" s="4">
        <v>0.41037000000000001</v>
      </c>
      <c r="K57" s="4">
        <v>1.27495</v>
      </c>
      <c r="L57" s="4">
        <v>0.91732999999999998</v>
      </c>
      <c r="M57" s="4">
        <v>0.64241000000000004</v>
      </c>
    </row>
    <row r="58" spans="1:13" x14ac:dyDescent="0.2">
      <c r="A58" s="2" t="s">
        <v>55</v>
      </c>
      <c r="B58" s="2" t="s">
        <v>66</v>
      </c>
      <c r="C58" s="4">
        <v>94.838932628162794</v>
      </c>
      <c r="D58" s="4">
        <v>95.127579999999995</v>
      </c>
      <c r="E58" s="4">
        <v>94.062860000000001</v>
      </c>
      <c r="F58" s="4">
        <v>5.81717</v>
      </c>
      <c r="G58" s="4">
        <v>5.1323100000000004</v>
      </c>
      <c r="H58" s="4">
        <v>8.1839899999999997</v>
      </c>
      <c r="I58" s="4">
        <v>0.28250999999999998</v>
      </c>
      <c r="J58" s="4">
        <v>0.41794999999999999</v>
      </c>
      <c r="K58" s="4">
        <v>0.93684999999999996</v>
      </c>
      <c r="L58" s="4">
        <v>0.58709</v>
      </c>
      <c r="M58" s="4">
        <v>0.65768000000000004</v>
      </c>
    </row>
    <row r="59" spans="1:13" x14ac:dyDescent="0.2">
      <c r="A59" s="2" t="s">
        <v>55</v>
      </c>
      <c r="B59" s="2" t="s">
        <v>67</v>
      </c>
      <c r="C59" s="4">
        <v>94.725494320572096</v>
      </c>
      <c r="D59" s="4">
        <v>95.170850000000002</v>
      </c>
      <c r="E59" s="4">
        <v>94.370779999999996</v>
      </c>
      <c r="F59" s="4">
        <v>6.1640100000000002</v>
      </c>
      <c r="G59" s="4">
        <v>5.1148800000000003</v>
      </c>
      <c r="H59" s="4">
        <v>8.6940000000000008</v>
      </c>
      <c r="I59" s="4">
        <v>4.5490000000000003E-2</v>
      </c>
      <c r="J59" s="4">
        <v>0.41655999999999999</v>
      </c>
      <c r="K59" s="4">
        <v>0.32812999999999998</v>
      </c>
      <c r="L59" s="4">
        <v>0.32734999999999997</v>
      </c>
      <c r="M59" s="4">
        <v>0.69713999999999998</v>
      </c>
    </row>
    <row r="60" spans="1:13" x14ac:dyDescent="0.2">
      <c r="A60" s="2" t="s">
        <v>55</v>
      </c>
      <c r="B60" s="2" t="s">
        <v>68</v>
      </c>
      <c r="C60" s="4">
        <v>94.963639641805401</v>
      </c>
      <c r="D60" s="4">
        <v>95.56335</v>
      </c>
      <c r="E60" s="4">
        <v>94.63391</v>
      </c>
      <c r="F60" s="4">
        <v>6.3136599999999996</v>
      </c>
      <c r="G60" s="4">
        <v>5.5342200000000004</v>
      </c>
      <c r="H60" s="4">
        <v>8.6153200000000005</v>
      </c>
      <c r="I60" s="4">
        <v>0.41241</v>
      </c>
      <c r="J60" s="4">
        <v>0.44988</v>
      </c>
      <c r="K60" s="4">
        <v>0.45809</v>
      </c>
      <c r="L60" s="4">
        <v>0.27883000000000002</v>
      </c>
      <c r="M60" s="4">
        <v>0.69106000000000001</v>
      </c>
    </row>
    <row r="61" spans="1:13" x14ac:dyDescent="0.2">
      <c r="A61" s="2" t="s">
        <v>55</v>
      </c>
      <c r="B61" s="2" t="s">
        <v>69</v>
      </c>
      <c r="C61" s="4">
        <v>95.322735741330604</v>
      </c>
      <c r="D61" s="4">
        <v>95.927760000000006</v>
      </c>
      <c r="E61" s="4">
        <v>94.85848</v>
      </c>
      <c r="F61" s="4">
        <v>6.4381599999999999</v>
      </c>
      <c r="G61" s="4">
        <v>5.76905</v>
      </c>
      <c r="H61" s="4">
        <v>7.5063199999999997</v>
      </c>
      <c r="I61" s="4">
        <v>0.38131999999999999</v>
      </c>
      <c r="J61" s="4">
        <v>0.46849000000000002</v>
      </c>
      <c r="K61" s="4">
        <v>0.79530999999999996</v>
      </c>
      <c r="L61" s="4">
        <v>0.23730000000000001</v>
      </c>
      <c r="M61" s="4">
        <v>0.60499000000000003</v>
      </c>
    </row>
    <row r="62" spans="1:13" x14ac:dyDescent="0.2">
      <c r="A62" s="2" t="s">
        <v>55</v>
      </c>
      <c r="B62" s="2" t="s">
        <v>70</v>
      </c>
      <c r="C62" s="4">
        <v>95.793767654306095</v>
      </c>
      <c r="D62" s="4">
        <v>96.296719999999993</v>
      </c>
      <c r="E62" s="4">
        <v>94.855029999999999</v>
      </c>
      <c r="F62" s="4">
        <v>6.6634900000000004</v>
      </c>
      <c r="G62" s="4">
        <v>5.9798099999999996</v>
      </c>
      <c r="H62" s="4">
        <v>6.9289199999999997</v>
      </c>
      <c r="I62" s="4">
        <v>0.38462000000000002</v>
      </c>
      <c r="J62" s="4">
        <v>0.48515999999999998</v>
      </c>
      <c r="K62" s="4">
        <v>0.76741999999999999</v>
      </c>
      <c r="L62" s="4">
        <v>-3.63E-3</v>
      </c>
      <c r="M62" s="4">
        <v>0.55984999999999996</v>
      </c>
    </row>
    <row r="63" spans="1:13" x14ac:dyDescent="0.2">
      <c r="A63" s="2" t="s">
        <v>55</v>
      </c>
      <c r="B63" s="2" t="s">
        <v>71</v>
      </c>
      <c r="C63" s="4">
        <v>96.093515235290596</v>
      </c>
      <c r="D63" s="4">
        <v>96.579890000000006</v>
      </c>
      <c r="E63" s="4">
        <v>95.160880000000006</v>
      </c>
      <c r="F63" s="4">
        <v>6.3478500000000002</v>
      </c>
      <c r="G63" s="4">
        <v>5.7322600000000001</v>
      </c>
      <c r="H63" s="4">
        <v>6.8373200000000001</v>
      </c>
      <c r="I63" s="4">
        <v>0.29405999999999999</v>
      </c>
      <c r="J63" s="4">
        <v>0.46557999999999999</v>
      </c>
      <c r="K63" s="4">
        <v>0.67981999999999998</v>
      </c>
      <c r="L63" s="4">
        <v>0.32244</v>
      </c>
      <c r="M63" s="4">
        <v>0.55266000000000004</v>
      </c>
    </row>
    <row r="64" spans="1:13" x14ac:dyDescent="0.2">
      <c r="A64" s="2" t="s">
        <v>55</v>
      </c>
      <c r="B64" s="2" t="s">
        <v>72</v>
      </c>
      <c r="C64" s="4">
        <v>96.698269126750404</v>
      </c>
      <c r="D64" s="4">
        <v>96.767409999999998</v>
      </c>
      <c r="E64" s="4">
        <v>95.214609999999993</v>
      </c>
      <c r="F64" s="4">
        <v>6.3715299999999999</v>
      </c>
      <c r="G64" s="4">
        <v>5.7161299999999997</v>
      </c>
      <c r="H64" s="4">
        <v>6.3016199999999998</v>
      </c>
      <c r="I64" s="4">
        <v>0.19416</v>
      </c>
      <c r="J64" s="4">
        <v>0.46429999999999999</v>
      </c>
      <c r="K64" s="4">
        <v>0.48879</v>
      </c>
      <c r="L64" s="4">
        <v>5.6460000000000003E-2</v>
      </c>
      <c r="M64" s="4">
        <v>0.51054999999999995</v>
      </c>
    </row>
    <row r="65" spans="1:13" x14ac:dyDescent="0.2">
      <c r="A65" s="2" t="s">
        <v>55</v>
      </c>
      <c r="B65" s="2" t="s">
        <v>73</v>
      </c>
      <c r="C65" s="4">
        <v>97.695173988821495</v>
      </c>
      <c r="D65" s="4">
        <v>97.204700000000003</v>
      </c>
      <c r="E65" s="4">
        <v>95.639619999999994</v>
      </c>
      <c r="F65" s="4">
        <v>6.6345200000000002</v>
      </c>
      <c r="G65" s="4">
        <v>5.9793900000000004</v>
      </c>
      <c r="H65" s="4">
        <v>6.88957</v>
      </c>
      <c r="I65" s="4">
        <v>0.45190000000000002</v>
      </c>
      <c r="J65" s="4">
        <v>0.48513000000000001</v>
      </c>
      <c r="K65" s="4">
        <v>0.64693000000000001</v>
      </c>
      <c r="L65" s="4">
        <v>0.44638</v>
      </c>
      <c r="M65" s="4">
        <v>0.55676000000000003</v>
      </c>
    </row>
    <row r="66" spans="1:13" x14ac:dyDescent="0.2">
      <c r="A66" s="2" t="s">
        <v>55</v>
      </c>
      <c r="B66" s="2" t="s">
        <v>74</v>
      </c>
      <c r="C66" s="4">
        <v>98.272882985756297</v>
      </c>
      <c r="D66" s="4">
        <v>97.786990000000003</v>
      </c>
      <c r="E66" s="4">
        <v>96.396659999999997</v>
      </c>
      <c r="F66" s="4">
        <v>6.7730499999999996</v>
      </c>
      <c r="G66" s="4">
        <v>6.1529600000000002</v>
      </c>
      <c r="H66" s="4">
        <v>7.0516100000000002</v>
      </c>
      <c r="I66" s="4">
        <v>0.59904000000000002</v>
      </c>
      <c r="J66" s="4">
        <v>0.49883</v>
      </c>
      <c r="K66" s="4">
        <v>1.0536399999999999</v>
      </c>
      <c r="L66" s="4">
        <v>0.79154999999999998</v>
      </c>
      <c r="M66" s="4">
        <v>0.56945999999999997</v>
      </c>
    </row>
    <row r="67" spans="1:13" x14ac:dyDescent="0.2">
      <c r="A67" s="2" t="s">
        <v>79</v>
      </c>
      <c r="B67" s="2" t="s">
        <v>63</v>
      </c>
      <c r="C67" s="4">
        <v>98.794999699501204</v>
      </c>
      <c r="D67" s="4">
        <v>98.140010000000004</v>
      </c>
      <c r="E67" s="4">
        <v>97.513279999999995</v>
      </c>
      <c r="F67" s="4">
        <v>5.5458400000000001</v>
      </c>
      <c r="G67" s="4">
        <v>4.7772300000000003</v>
      </c>
      <c r="H67" s="4">
        <v>6.2028800000000004</v>
      </c>
      <c r="I67" s="4">
        <v>0.36101</v>
      </c>
      <c r="J67" s="4">
        <v>0.38963999999999999</v>
      </c>
      <c r="K67" s="4">
        <v>0.96221000000000001</v>
      </c>
      <c r="L67" s="4">
        <v>1.15835</v>
      </c>
      <c r="M67" s="4">
        <v>0.50277000000000005</v>
      </c>
    </row>
    <row r="68" spans="1:13" x14ac:dyDescent="0.2">
      <c r="A68" s="2" t="s">
        <v>55</v>
      </c>
      <c r="B68" s="2" t="s">
        <v>64</v>
      </c>
      <c r="C68" s="4">
        <v>99.171374481639504</v>
      </c>
      <c r="D68" s="4">
        <v>98.503659999999996</v>
      </c>
      <c r="E68" s="4">
        <v>98.905429999999996</v>
      </c>
      <c r="F68" s="4">
        <v>5.3392200000000001</v>
      </c>
      <c r="G68" s="4">
        <v>4.5190900000000003</v>
      </c>
      <c r="H68" s="4">
        <v>6.7357500000000003</v>
      </c>
      <c r="I68" s="4">
        <v>0.37053999999999998</v>
      </c>
      <c r="J68" s="4">
        <v>0.36901</v>
      </c>
      <c r="K68" s="4">
        <v>0.73289000000000004</v>
      </c>
      <c r="L68" s="4">
        <v>1.4276500000000001</v>
      </c>
      <c r="M68" s="4">
        <v>0.54469000000000001</v>
      </c>
    </row>
    <row r="69" spans="1:13" x14ac:dyDescent="0.2">
      <c r="A69" s="2" t="s">
        <v>55</v>
      </c>
      <c r="B69" s="2" t="s">
        <v>65</v>
      </c>
      <c r="C69" s="4">
        <v>99.492156980587794</v>
      </c>
      <c r="D69" s="4">
        <v>98.871859999999998</v>
      </c>
      <c r="E69" s="4">
        <v>99.149969999999996</v>
      </c>
      <c r="F69" s="4">
        <v>5.0354099999999997</v>
      </c>
      <c r="G69" s="4">
        <v>4.2296899999999997</v>
      </c>
      <c r="H69" s="4">
        <v>6.0270299999999999</v>
      </c>
      <c r="I69" s="4">
        <v>0.37380000000000002</v>
      </c>
      <c r="J69" s="4">
        <v>0.34582000000000002</v>
      </c>
      <c r="K69" s="4">
        <v>0.74572000000000005</v>
      </c>
      <c r="L69" s="4">
        <v>0.24725</v>
      </c>
      <c r="M69" s="4">
        <v>0.48888999999999999</v>
      </c>
    </row>
    <row r="70" spans="1:13" x14ac:dyDescent="0.2">
      <c r="A70" s="2" t="s">
        <v>55</v>
      </c>
      <c r="B70" s="2" t="s">
        <v>66</v>
      </c>
      <c r="C70" s="4">
        <v>99.154847046096506</v>
      </c>
      <c r="D70" s="4">
        <v>98.766329999999996</v>
      </c>
      <c r="E70" s="4">
        <v>99.336640000000003</v>
      </c>
      <c r="F70" s="4">
        <v>4.5507799999999996</v>
      </c>
      <c r="G70" s="4">
        <v>3.8251300000000001</v>
      </c>
      <c r="H70" s="4">
        <v>5.6066599999999998</v>
      </c>
      <c r="I70" s="4">
        <v>-0.10673000000000001</v>
      </c>
      <c r="J70" s="4">
        <v>0.31330999999999998</v>
      </c>
      <c r="K70" s="4">
        <v>0.26667000000000002</v>
      </c>
      <c r="L70" s="4">
        <v>0.18828</v>
      </c>
      <c r="M70" s="4">
        <v>0.45562999999999998</v>
      </c>
    </row>
    <row r="71" spans="1:13" x14ac:dyDescent="0.2">
      <c r="A71" s="2" t="s">
        <v>55</v>
      </c>
      <c r="B71" s="2" t="s">
        <v>67</v>
      </c>
      <c r="C71" s="4">
        <v>98.994080173087298</v>
      </c>
      <c r="D71" s="4">
        <v>99.200580000000002</v>
      </c>
      <c r="E71" s="4">
        <v>99.242959999999997</v>
      </c>
      <c r="F71" s="4">
        <v>4.5062699999999998</v>
      </c>
      <c r="G71" s="4">
        <v>4.23421</v>
      </c>
      <c r="H71" s="4">
        <v>5.1628100000000003</v>
      </c>
      <c r="I71" s="4">
        <v>0.43968000000000002</v>
      </c>
      <c r="J71" s="4">
        <v>0.34617999999999999</v>
      </c>
      <c r="K71" s="4">
        <v>0.33248</v>
      </c>
      <c r="L71" s="4">
        <v>-9.4310000000000005E-2</v>
      </c>
      <c r="M71" s="4">
        <v>0.42037999999999998</v>
      </c>
    </row>
    <row r="72" spans="1:13" x14ac:dyDescent="0.2">
      <c r="A72" s="2" t="s">
        <v>55</v>
      </c>
      <c r="B72" s="2" t="s">
        <v>68</v>
      </c>
      <c r="C72" s="4">
        <v>99.376464931786799</v>
      </c>
      <c r="D72" s="4">
        <v>99.555880000000002</v>
      </c>
      <c r="E72" s="4">
        <v>99.386240000000001</v>
      </c>
      <c r="F72" s="4">
        <v>4.6468600000000002</v>
      </c>
      <c r="G72" s="4">
        <v>4.1778899999999997</v>
      </c>
      <c r="H72" s="4">
        <v>5.0217999999999998</v>
      </c>
      <c r="I72" s="4">
        <v>0.35815999999999998</v>
      </c>
      <c r="J72" s="4">
        <v>0.34166000000000002</v>
      </c>
      <c r="K72" s="4">
        <v>0.79940999999999995</v>
      </c>
      <c r="L72" s="4">
        <v>0.14437</v>
      </c>
      <c r="M72" s="4">
        <v>0.40915000000000001</v>
      </c>
    </row>
    <row r="73" spans="1:13" x14ac:dyDescent="0.2">
      <c r="A73" s="2" t="s">
        <v>55</v>
      </c>
      <c r="B73" s="2" t="s">
        <v>69</v>
      </c>
      <c r="C73" s="4">
        <v>99.909099104513501</v>
      </c>
      <c r="D73" s="4">
        <v>99.971909999999994</v>
      </c>
      <c r="E73" s="4">
        <v>99.968999999999994</v>
      </c>
      <c r="F73" s="4">
        <v>4.8114100000000004</v>
      </c>
      <c r="G73" s="4">
        <v>4.2158300000000004</v>
      </c>
      <c r="H73" s="4">
        <v>5.3875299999999999</v>
      </c>
      <c r="I73" s="4">
        <v>0.41788999999999998</v>
      </c>
      <c r="J73" s="4">
        <v>0.34471000000000002</v>
      </c>
      <c r="K73" s="4">
        <v>0.77754000000000001</v>
      </c>
      <c r="L73" s="4">
        <v>0.58635999999999999</v>
      </c>
      <c r="M73" s="4">
        <v>0.43824000000000002</v>
      </c>
    </row>
    <row r="74" spans="1:13" x14ac:dyDescent="0.2">
      <c r="A74" s="2" t="s">
        <v>55</v>
      </c>
      <c r="B74" s="2" t="s">
        <v>70</v>
      </c>
      <c r="C74" s="4">
        <v>100.492</v>
      </c>
      <c r="D74" s="4">
        <v>100.447</v>
      </c>
      <c r="E74" s="4">
        <v>100.401</v>
      </c>
      <c r="F74" s="4">
        <v>4.9045300000000003</v>
      </c>
      <c r="G74" s="4">
        <v>4.3098900000000002</v>
      </c>
      <c r="H74" s="4">
        <v>5.8467799999999999</v>
      </c>
      <c r="I74" s="4">
        <v>0.47521999999999998</v>
      </c>
      <c r="J74" s="4">
        <v>0.35225000000000001</v>
      </c>
      <c r="K74" s="4">
        <v>0.89510000000000001</v>
      </c>
      <c r="L74" s="4">
        <v>0.43213000000000001</v>
      </c>
      <c r="M74" s="4">
        <v>0.47464000000000001</v>
      </c>
    </row>
    <row r="75" spans="1:13" x14ac:dyDescent="0.2">
      <c r="A75" s="2" t="s">
        <v>55</v>
      </c>
      <c r="B75" s="2" t="s">
        <v>71</v>
      </c>
      <c r="C75" s="4">
        <v>100.917</v>
      </c>
      <c r="D75" s="4">
        <v>101.093</v>
      </c>
      <c r="E75" s="4">
        <v>100.754</v>
      </c>
      <c r="F75" s="4">
        <v>5.0195699999999999</v>
      </c>
      <c r="G75" s="4">
        <v>4.67293</v>
      </c>
      <c r="H75" s="4">
        <v>5.8775399999999998</v>
      </c>
      <c r="I75" s="4">
        <v>0.64312999999999998</v>
      </c>
      <c r="J75" s="4">
        <v>0.38130999999999998</v>
      </c>
      <c r="K75" s="4">
        <v>1.1214</v>
      </c>
      <c r="L75" s="4">
        <v>0.35159000000000001</v>
      </c>
      <c r="M75" s="4">
        <v>0.47708</v>
      </c>
    </row>
    <row r="76" spans="1:13" x14ac:dyDescent="0.2">
      <c r="A76" s="2" t="s">
        <v>55</v>
      </c>
      <c r="B76" s="2" t="s">
        <v>72</v>
      </c>
      <c r="C76" s="4">
        <v>101.44</v>
      </c>
      <c r="D76" s="4">
        <v>101.292</v>
      </c>
      <c r="E76" s="4">
        <v>101.024</v>
      </c>
      <c r="F76" s="4">
        <v>4.9036400000000002</v>
      </c>
      <c r="G76" s="4">
        <v>4.6757400000000002</v>
      </c>
      <c r="H76" s="4">
        <v>6.1013700000000002</v>
      </c>
      <c r="I76" s="4">
        <v>0.19685</v>
      </c>
      <c r="J76" s="4">
        <v>0.38153999999999999</v>
      </c>
      <c r="K76" s="4">
        <v>0.84123999999999999</v>
      </c>
      <c r="L76" s="4">
        <v>0.26798</v>
      </c>
      <c r="M76" s="4">
        <v>0.49475999999999998</v>
      </c>
    </row>
    <row r="77" spans="1:13" x14ac:dyDescent="0.2">
      <c r="A77" s="2" t="s">
        <v>55</v>
      </c>
      <c r="B77" s="2" t="s">
        <v>73</v>
      </c>
      <c r="C77" s="4">
        <v>102.303</v>
      </c>
      <c r="D77" s="4">
        <v>101.621</v>
      </c>
      <c r="E77" s="4">
        <v>101.45099999999999</v>
      </c>
      <c r="F77" s="4">
        <v>4.7165299999999997</v>
      </c>
      <c r="G77" s="4">
        <v>4.5433000000000003</v>
      </c>
      <c r="H77" s="4">
        <v>6.0763299999999996</v>
      </c>
      <c r="I77" s="4">
        <v>0.32479999999999998</v>
      </c>
      <c r="J77" s="4">
        <v>0.37095</v>
      </c>
      <c r="K77" s="4">
        <v>0.52229000000000003</v>
      </c>
      <c r="L77" s="4">
        <v>0.42266999999999999</v>
      </c>
      <c r="M77" s="4">
        <v>0.49278</v>
      </c>
    </row>
    <row r="78" spans="1:13" x14ac:dyDescent="0.2">
      <c r="A78" s="2" t="s">
        <v>55</v>
      </c>
      <c r="B78" s="2" t="s">
        <v>74</v>
      </c>
      <c r="C78" s="4">
        <v>103.02</v>
      </c>
      <c r="D78" s="4">
        <v>102.07299999999999</v>
      </c>
      <c r="E78" s="4">
        <v>102.48399999999999</v>
      </c>
      <c r="F78" s="4">
        <v>4.8305499999999997</v>
      </c>
      <c r="G78" s="4">
        <v>4.3830099999999996</v>
      </c>
      <c r="H78" s="4">
        <v>6.3148799999999996</v>
      </c>
      <c r="I78" s="4">
        <v>0.44479000000000002</v>
      </c>
      <c r="J78" s="4">
        <v>0.35810999999999998</v>
      </c>
      <c r="K78" s="4">
        <v>0.77103999999999995</v>
      </c>
      <c r="L78" s="4">
        <v>1.01823</v>
      </c>
      <c r="M78" s="4">
        <v>0.51160000000000005</v>
      </c>
    </row>
    <row r="79" spans="1:13" x14ac:dyDescent="0.2">
      <c r="A79" s="2" t="s">
        <v>80</v>
      </c>
      <c r="B79" s="2" t="s">
        <v>63</v>
      </c>
      <c r="C79" s="4">
        <v>103.108</v>
      </c>
      <c r="D79" s="4">
        <v>102.078</v>
      </c>
      <c r="E79" s="4">
        <v>102.502</v>
      </c>
      <c r="F79" s="4">
        <v>4.3656100000000002</v>
      </c>
      <c r="G79" s="4">
        <v>4.0126299999999997</v>
      </c>
      <c r="H79" s="4">
        <v>5.1159400000000002</v>
      </c>
      <c r="I79" s="4">
        <v>4.8999999999999998E-3</v>
      </c>
      <c r="J79" s="4">
        <v>0.32839000000000002</v>
      </c>
      <c r="K79" s="4">
        <v>0.44971</v>
      </c>
      <c r="L79" s="4">
        <v>1.7559999999999999E-2</v>
      </c>
      <c r="M79" s="4">
        <v>0.41665000000000002</v>
      </c>
    </row>
    <row r="80" spans="1:13" x14ac:dyDescent="0.2">
      <c r="A80" s="2" t="s">
        <v>55</v>
      </c>
      <c r="B80" s="2" t="s">
        <v>64</v>
      </c>
      <c r="C80" s="4">
        <v>103.07899999999999</v>
      </c>
      <c r="D80" s="4">
        <v>102.468</v>
      </c>
      <c r="E80" s="4">
        <v>102.6</v>
      </c>
      <c r="F80" s="4">
        <v>3.94028</v>
      </c>
      <c r="G80" s="4">
        <v>4.0245699999999998</v>
      </c>
      <c r="H80" s="4">
        <v>3.7354599999999998</v>
      </c>
      <c r="I80" s="4">
        <v>0.38206000000000001</v>
      </c>
      <c r="J80" s="4">
        <v>0.32934999999999998</v>
      </c>
      <c r="K80" s="4">
        <v>0.38697999999999999</v>
      </c>
      <c r="L80" s="4">
        <v>9.5610000000000001E-2</v>
      </c>
      <c r="M80" s="4">
        <v>0.30608000000000002</v>
      </c>
    </row>
    <row r="81" spans="1:13" x14ac:dyDescent="0.2">
      <c r="A81" s="2" t="s">
        <v>55</v>
      </c>
      <c r="B81" s="2" t="s">
        <v>65</v>
      </c>
      <c r="C81" s="4">
        <v>103.476</v>
      </c>
      <c r="D81" s="4">
        <v>103.27500000000001</v>
      </c>
      <c r="E81" s="4">
        <v>103.157</v>
      </c>
      <c r="F81" s="4">
        <v>4.0041799999999999</v>
      </c>
      <c r="G81" s="4">
        <v>4.4533800000000001</v>
      </c>
      <c r="H81" s="4">
        <v>4.0413899999999998</v>
      </c>
      <c r="I81" s="4">
        <v>0.78756000000000004</v>
      </c>
      <c r="J81" s="4">
        <v>0.36375000000000002</v>
      </c>
      <c r="K81" s="4">
        <v>1.1726300000000001</v>
      </c>
      <c r="L81" s="4">
        <v>0.54288000000000003</v>
      </c>
      <c r="M81" s="4">
        <v>0.33069999999999999</v>
      </c>
    </row>
    <row r="82" spans="1:13" x14ac:dyDescent="0.2">
      <c r="A82" s="2" t="s">
        <v>55</v>
      </c>
      <c r="B82" s="2" t="s">
        <v>66</v>
      </c>
      <c r="C82" s="4">
        <v>103.53100000000001</v>
      </c>
      <c r="D82" s="4">
        <v>103.646</v>
      </c>
      <c r="E82" s="4">
        <v>103.795</v>
      </c>
      <c r="F82" s="4">
        <v>4.4134500000000001</v>
      </c>
      <c r="G82" s="4">
        <v>4.94062</v>
      </c>
      <c r="H82" s="4">
        <v>4.48813</v>
      </c>
      <c r="I82" s="4">
        <v>0.35924</v>
      </c>
      <c r="J82" s="4">
        <v>0.40267999999999998</v>
      </c>
      <c r="K82" s="4">
        <v>1.1496299999999999</v>
      </c>
      <c r="L82" s="4">
        <v>0.61846999999999996</v>
      </c>
      <c r="M82" s="4">
        <v>0.36653000000000002</v>
      </c>
    </row>
    <row r="83" spans="1:13" x14ac:dyDescent="0.2">
      <c r="A83" s="2" t="s">
        <v>55</v>
      </c>
      <c r="B83" s="2" t="s">
        <v>67</v>
      </c>
      <c r="C83" s="4">
        <v>103.233</v>
      </c>
      <c r="D83" s="4">
        <v>103.827</v>
      </c>
      <c r="E83" s="4">
        <v>103.79600000000001</v>
      </c>
      <c r="F83" s="4">
        <v>4.2819900000000004</v>
      </c>
      <c r="G83" s="4">
        <v>4.6637000000000004</v>
      </c>
      <c r="H83" s="4">
        <v>4.5877699999999999</v>
      </c>
      <c r="I83" s="4">
        <v>0.17463000000000001</v>
      </c>
      <c r="J83" s="4">
        <v>0.38057000000000002</v>
      </c>
      <c r="K83" s="4">
        <v>0.53449999999999998</v>
      </c>
      <c r="L83" s="4">
        <v>9.6000000000000002E-4</v>
      </c>
      <c r="M83" s="4">
        <v>0.3745</v>
      </c>
    </row>
    <row r="84" spans="1:13" x14ac:dyDescent="0.2">
      <c r="A84" s="2" t="s">
        <v>55</v>
      </c>
      <c r="B84" s="2" t="s">
        <v>68</v>
      </c>
      <c r="C84" s="4">
        <v>103.29900000000001</v>
      </c>
      <c r="D84" s="4">
        <v>103.893</v>
      </c>
      <c r="E84" s="4">
        <v>104.041</v>
      </c>
      <c r="F84" s="4">
        <v>3.9471500000000002</v>
      </c>
      <c r="G84" s="4">
        <v>4.3564699999999998</v>
      </c>
      <c r="H84" s="4">
        <v>4.6835000000000004</v>
      </c>
      <c r="I84" s="4">
        <v>6.3570000000000002E-2</v>
      </c>
      <c r="J84" s="4">
        <v>0.35598999999999997</v>
      </c>
      <c r="K84" s="4">
        <v>0.23830999999999999</v>
      </c>
      <c r="L84" s="4">
        <v>0.23604</v>
      </c>
      <c r="M84" s="4">
        <v>0.38216</v>
      </c>
    </row>
    <row r="85" spans="1:13" x14ac:dyDescent="0.2">
      <c r="A85" s="2" t="s">
        <v>55</v>
      </c>
      <c r="B85" s="2" t="s">
        <v>69</v>
      </c>
      <c r="C85" s="4">
        <v>103.687</v>
      </c>
      <c r="D85" s="4">
        <v>103.99299999999999</v>
      </c>
      <c r="E85" s="4">
        <v>104.145</v>
      </c>
      <c r="F85" s="4">
        <v>3.7813400000000001</v>
      </c>
      <c r="G85" s="4">
        <v>4.0222199999999999</v>
      </c>
      <c r="H85" s="4">
        <v>4.1772900000000002</v>
      </c>
      <c r="I85" s="4">
        <v>9.6250000000000002E-2</v>
      </c>
      <c r="J85" s="4">
        <v>0.32916000000000001</v>
      </c>
      <c r="K85" s="4">
        <v>0.15987999999999999</v>
      </c>
      <c r="L85" s="4">
        <v>9.9959999999999993E-2</v>
      </c>
      <c r="M85" s="4">
        <v>0.34161999999999998</v>
      </c>
    </row>
    <row r="86" spans="1:13" x14ac:dyDescent="0.2">
      <c r="A86" s="2" t="s">
        <v>55</v>
      </c>
      <c r="B86" s="2" t="s">
        <v>70</v>
      </c>
      <c r="C86" s="4">
        <v>103.67</v>
      </c>
      <c r="D86" s="4">
        <v>104.003</v>
      </c>
      <c r="E86" s="4">
        <v>104.134</v>
      </c>
      <c r="F86" s="4">
        <v>3.1624400000000001</v>
      </c>
      <c r="G86" s="4">
        <v>3.5401799999999999</v>
      </c>
      <c r="H86" s="4">
        <v>3.7180900000000001</v>
      </c>
      <c r="I86" s="4">
        <v>9.6200000000000001E-3</v>
      </c>
      <c r="J86" s="4">
        <v>0.29032999999999998</v>
      </c>
      <c r="K86" s="4">
        <v>0.10588</v>
      </c>
      <c r="L86" s="4">
        <v>-1.056E-2</v>
      </c>
      <c r="M86" s="4">
        <v>0.30468000000000001</v>
      </c>
    </row>
    <row r="87" spans="1:13" x14ac:dyDescent="0.2">
      <c r="A87" s="2" t="s">
        <v>55</v>
      </c>
      <c r="B87" s="2" t="s">
        <v>71</v>
      </c>
      <c r="C87" s="4">
        <v>103.94199999999999</v>
      </c>
      <c r="D87" s="4">
        <v>104.124</v>
      </c>
      <c r="E87" s="4">
        <v>104.35599999999999</v>
      </c>
      <c r="F87" s="4">
        <v>2.9975100000000001</v>
      </c>
      <c r="G87" s="4">
        <v>2.99823</v>
      </c>
      <c r="H87" s="4">
        <v>3.57504</v>
      </c>
      <c r="I87" s="4">
        <v>0.11634</v>
      </c>
      <c r="J87" s="4">
        <v>0.24648</v>
      </c>
      <c r="K87" s="4">
        <v>0.12597</v>
      </c>
      <c r="L87" s="4">
        <v>0.21318999999999999</v>
      </c>
      <c r="M87" s="4">
        <v>0.29315000000000002</v>
      </c>
    </row>
    <row r="88" spans="1:13" x14ac:dyDescent="0.2">
      <c r="A88" s="2" t="s">
        <v>55</v>
      </c>
      <c r="B88" s="2" t="s">
        <v>72</v>
      </c>
      <c r="C88" s="4">
        <v>104.503</v>
      </c>
      <c r="D88" s="4">
        <v>104.54300000000001</v>
      </c>
      <c r="E88" s="4">
        <v>104.863</v>
      </c>
      <c r="F88" s="4">
        <v>3.01952</v>
      </c>
      <c r="G88" s="4">
        <v>3.20953</v>
      </c>
      <c r="H88" s="4">
        <v>3.80009</v>
      </c>
      <c r="I88" s="4">
        <v>0.40239999999999998</v>
      </c>
      <c r="J88" s="4">
        <v>0.26361000000000001</v>
      </c>
      <c r="K88" s="4">
        <v>0.51922000000000001</v>
      </c>
      <c r="L88" s="4">
        <v>0.48583999999999999</v>
      </c>
      <c r="M88" s="4">
        <v>0.31129000000000001</v>
      </c>
    </row>
    <row r="89" spans="1:13" x14ac:dyDescent="0.2">
      <c r="A89" s="2" t="s">
        <v>55</v>
      </c>
      <c r="B89" s="2" t="s">
        <v>73</v>
      </c>
      <c r="C89" s="4">
        <v>105.346</v>
      </c>
      <c r="D89" s="4">
        <v>105.06</v>
      </c>
      <c r="E89" s="4">
        <v>104.71599999999999</v>
      </c>
      <c r="F89" s="4">
        <v>2.9744999999999999</v>
      </c>
      <c r="G89" s="4">
        <v>3.3841399999999999</v>
      </c>
      <c r="H89" s="4">
        <v>3.2183000000000002</v>
      </c>
      <c r="I89" s="4">
        <v>0.49453000000000003</v>
      </c>
      <c r="J89" s="4">
        <v>0.27772999999999998</v>
      </c>
      <c r="K89" s="4">
        <v>0.89893000000000001</v>
      </c>
      <c r="L89" s="4">
        <v>-0.14018</v>
      </c>
      <c r="M89" s="4">
        <v>0.26432</v>
      </c>
    </row>
    <row r="90" spans="1:13" x14ac:dyDescent="0.2">
      <c r="A90" s="2" t="s">
        <v>55</v>
      </c>
      <c r="B90" s="2" t="s">
        <v>74</v>
      </c>
      <c r="C90" s="4">
        <v>105.934</v>
      </c>
      <c r="D90" s="4">
        <v>105.764</v>
      </c>
      <c r="E90" s="4">
        <v>105.371</v>
      </c>
      <c r="F90" s="4">
        <v>2.8285800000000001</v>
      </c>
      <c r="G90" s="4">
        <v>3.6160399999999999</v>
      </c>
      <c r="H90" s="4">
        <v>2.8170299999999999</v>
      </c>
      <c r="I90" s="4">
        <v>0.67008999999999996</v>
      </c>
      <c r="J90" s="4">
        <v>0.29644999999999999</v>
      </c>
      <c r="K90" s="4">
        <v>1.16794</v>
      </c>
      <c r="L90" s="4">
        <v>0.62549999999999994</v>
      </c>
      <c r="M90" s="4">
        <v>0.23177</v>
      </c>
    </row>
    <row r="91" spans="1:13" x14ac:dyDescent="0.2">
      <c r="A91" s="2" t="s">
        <v>81</v>
      </c>
      <c r="B91" s="2" t="s">
        <v>63</v>
      </c>
      <c r="C91" s="4">
        <v>106.447</v>
      </c>
      <c r="D91" s="4">
        <v>105.80500000000001</v>
      </c>
      <c r="E91" s="4">
        <v>106.336</v>
      </c>
      <c r="F91" s="4">
        <v>3.2383500000000001</v>
      </c>
      <c r="G91" s="4">
        <v>3.6511300000000002</v>
      </c>
      <c r="H91" s="4">
        <v>3.7404099999999998</v>
      </c>
      <c r="I91" s="4">
        <v>3.8769999999999999E-2</v>
      </c>
      <c r="J91" s="4">
        <v>0.29927999999999999</v>
      </c>
      <c r="K91" s="4">
        <v>0.70911999999999997</v>
      </c>
      <c r="L91" s="4">
        <v>0.91581000000000001</v>
      </c>
      <c r="M91" s="4">
        <v>0.30647999999999997</v>
      </c>
    </row>
    <row r="92" spans="1:13" x14ac:dyDescent="0.2">
      <c r="A92" s="2" t="s">
        <v>55</v>
      </c>
      <c r="B92" s="2" t="s">
        <v>64</v>
      </c>
      <c r="C92" s="4">
        <v>106.889</v>
      </c>
      <c r="D92" s="4">
        <v>106.062</v>
      </c>
      <c r="E92" s="4">
        <v>106.928</v>
      </c>
      <c r="F92" s="4">
        <v>3.6961900000000001</v>
      </c>
      <c r="G92" s="4">
        <v>3.5074399999999999</v>
      </c>
      <c r="H92" s="4">
        <v>4.2183200000000003</v>
      </c>
      <c r="I92" s="4">
        <v>0.2429</v>
      </c>
      <c r="J92" s="4">
        <v>0.28769</v>
      </c>
      <c r="K92" s="4">
        <v>0.28176000000000001</v>
      </c>
      <c r="L92" s="4">
        <v>0.55672999999999995</v>
      </c>
      <c r="M92" s="4">
        <v>0.34490999999999999</v>
      </c>
    </row>
    <row r="93" spans="1:13" x14ac:dyDescent="0.2">
      <c r="A93" s="2" t="s">
        <v>55</v>
      </c>
      <c r="B93" s="2" t="s">
        <v>65</v>
      </c>
      <c r="C93" s="4">
        <v>106.83799999999999</v>
      </c>
      <c r="D93" s="4">
        <v>106.184</v>
      </c>
      <c r="E93" s="4">
        <v>106.52500000000001</v>
      </c>
      <c r="F93" s="4">
        <v>3.2490600000000001</v>
      </c>
      <c r="G93" s="4">
        <v>2.8167499999999999</v>
      </c>
      <c r="H93" s="4">
        <v>3.2649300000000001</v>
      </c>
      <c r="I93" s="4">
        <v>0.11502999999999999</v>
      </c>
      <c r="J93" s="4">
        <v>0.23175000000000001</v>
      </c>
      <c r="K93" s="4">
        <v>0.35820999999999997</v>
      </c>
      <c r="L93" s="4">
        <v>-0.37689</v>
      </c>
      <c r="M93" s="4">
        <v>0.26808999999999999</v>
      </c>
    </row>
    <row r="94" spans="1:13" x14ac:dyDescent="0.2">
      <c r="A94" s="2" t="s">
        <v>55</v>
      </c>
      <c r="B94" s="2" t="s">
        <v>66</v>
      </c>
      <c r="C94" s="4">
        <v>105.755</v>
      </c>
      <c r="D94" s="4">
        <v>105.511</v>
      </c>
      <c r="E94" s="4">
        <v>105.398</v>
      </c>
      <c r="F94" s="4">
        <v>2.1481499999999998</v>
      </c>
      <c r="G94" s="4">
        <v>1.79939</v>
      </c>
      <c r="H94" s="4">
        <v>1.5443899999999999</v>
      </c>
      <c r="I94" s="4">
        <v>-0.63380999999999998</v>
      </c>
      <c r="J94" s="4">
        <v>0.14873</v>
      </c>
      <c r="K94" s="4">
        <v>-0.51951000000000003</v>
      </c>
      <c r="L94" s="4">
        <v>-1.0579700000000001</v>
      </c>
      <c r="M94" s="4">
        <v>0.1278</v>
      </c>
    </row>
    <row r="95" spans="1:13" x14ac:dyDescent="0.2">
      <c r="A95" s="2" t="s">
        <v>55</v>
      </c>
      <c r="B95" s="2" t="s">
        <v>67</v>
      </c>
      <c r="C95" s="4">
        <v>106.16200000000001</v>
      </c>
      <c r="D95" s="4">
        <v>106.58499999999999</v>
      </c>
      <c r="E95" s="4">
        <v>105.343</v>
      </c>
      <c r="F95" s="4">
        <v>2.8372700000000002</v>
      </c>
      <c r="G95" s="4">
        <v>2.6563400000000001</v>
      </c>
      <c r="H95" s="4">
        <v>1.4904200000000001</v>
      </c>
      <c r="I95" s="4">
        <v>1.0179</v>
      </c>
      <c r="J95" s="4">
        <v>0.21870999999999999</v>
      </c>
      <c r="K95" s="4">
        <v>0.37764999999999999</v>
      </c>
      <c r="L95" s="4">
        <v>-5.2179999999999997E-2</v>
      </c>
      <c r="M95" s="4">
        <v>0.12336</v>
      </c>
    </row>
    <row r="96" spans="1:13" x14ac:dyDescent="0.2">
      <c r="A96" s="2" t="s">
        <v>55</v>
      </c>
      <c r="B96" s="2" t="s">
        <v>68</v>
      </c>
      <c r="C96" s="4">
        <v>106.74299999999999</v>
      </c>
      <c r="D96" s="4">
        <v>107.05200000000001</v>
      </c>
      <c r="E96" s="4">
        <v>106.157</v>
      </c>
      <c r="F96" s="4">
        <v>3.3340100000000001</v>
      </c>
      <c r="G96" s="4">
        <v>3.0406300000000002</v>
      </c>
      <c r="H96" s="4">
        <v>2.0338099999999999</v>
      </c>
      <c r="I96" s="4">
        <v>0.43814999999999998</v>
      </c>
      <c r="J96" s="4">
        <v>0.24992</v>
      </c>
      <c r="K96" s="4">
        <v>1.46051</v>
      </c>
      <c r="L96" s="4">
        <v>0.77271000000000001</v>
      </c>
      <c r="M96" s="4">
        <v>0.16792000000000001</v>
      </c>
    </row>
    <row r="97" spans="1:13" x14ac:dyDescent="0.2">
      <c r="A97" s="2" t="s">
        <v>55</v>
      </c>
      <c r="B97" s="2" t="s">
        <v>69</v>
      </c>
      <c r="C97" s="4">
        <v>107.444</v>
      </c>
      <c r="D97" s="4">
        <v>107.417</v>
      </c>
      <c r="E97" s="4">
        <v>106.851</v>
      </c>
      <c r="F97" s="4">
        <v>3.6234099999999998</v>
      </c>
      <c r="G97" s="4">
        <v>3.2925300000000002</v>
      </c>
      <c r="H97" s="4">
        <v>2.5983000000000001</v>
      </c>
      <c r="I97" s="4">
        <v>0.34095999999999999</v>
      </c>
      <c r="J97" s="4">
        <v>0.27032</v>
      </c>
      <c r="K97" s="4">
        <v>0.78059999999999996</v>
      </c>
      <c r="L97" s="4">
        <v>0.65375000000000005</v>
      </c>
      <c r="M97" s="4">
        <v>0.21399000000000001</v>
      </c>
    </row>
    <row r="98" spans="1:13" x14ac:dyDescent="0.2">
      <c r="A98" s="2" t="s">
        <v>55</v>
      </c>
      <c r="B98" s="2" t="s">
        <v>70</v>
      </c>
      <c r="C98" s="4">
        <v>107.867</v>
      </c>
      <c r="D98" s="4">
        <v>107.944</v>
      </c>
      <c r="E98" s="4">
        <v>107.614</v>
      </c>
      <c r="F98" s="4">
        <v>4.0484200000000001</v>
      </c>
      <c r="G98" s="4">
        <v>3.78931</v>
      </c>
      <c r="H98" s="4">
        <v>3.34185</v>
      </c>
      <c r="I98" s="4">
        <v>0.49060999999999999</v>
      </c>
      <c r="J98" s="4">
        <v>0.31041999999999997</v>
      </c>
      <c r="K98" s="4">
        <v>0.83323999999999998</v>
      </c>
      <c r="L98" s="4">
        <v>0.71408000000000005</v>
      </c>
      <c r="M98" s="4">
        <v>0.27431</v>
      </c>
    </row>
    <row r="99" spans="1:13" x14ac:dyDescent="0.2">
      <c r="A99" s="2" t="s">
        <v>55</v>
      </c>
      <c r="B99" s="2" t="s">
        <v>71</v>
      </c>
      <c r="C99" s="4">
        <v>108.114</v>
      </c>
      <c r="D99" s="4">
        <v>108.401</v>
      </c>
      <c r="E99" s="4">
        <v>107.6</v>
      </c>
      <c r="F99" s="4">
        <v>4.0137799999999997</v>
      </c>
      <c r="G99" s="4">
        <v>4.1075999999999997</v>
      </c>
      <c r="H99" s="4">
        <v>3.10859</v>
      </c>
      <c r="I99" s="4">
        <v>0.42337000000000002</v>
      </c>
      <c r="J99" s="4">
        <v>0.33601999999999999</v>
      </c>
      <c r="K99" s="4">
        <v>0.91605999999999999</v>
      </c>
      <c r="L99" s="4">
        <v>-1.3010000000000001E-2</v>
      </c>
      <c r="M99" s="4">
        <v>0.25542999999999999</v>
      </c>
    </row>
    <row r="100" spans="1:13" x14ac:dyDescent="0.2">
      <c r="A100" s="2" t="s">
        <v>55</v>
      </c>
      <c r="B100" s="2" t="s">
        <v>72</v>
      </c>
      <c r="C100" s="4">
        <v>108.774</v>
      </c>
      <c r="D100" s="4">
        <v>108.88500000000001</v>
      </c>
      <c r="E100" s="4">
        <v>108.53400000000001</v>
      </c>
      <c r="F100" s="4">
        <v>4.0869600000000004</v>
      </c>
      <c r="G100" s="4">
        <v>4.1533100000000003</v>
      </c>
      <c r="H100" s="4">
        <v>3.5007600000000001</v>
      </c>
      <c r="I100" s="4">
        <v>0.44649</v>
      </c>
      <c r="J100" s="4">
        <v>0.33968999999999999</v>
      </c>
      <c r="K100" s="4">
        <v>0.87175000000000002</v>
      </c>
      <c r="L100" s="4">
        <v>0.86802999999999997</v>
      </c>
      <c r="M100" s="4">
        <v>0.28715000000000002</v>
      </c>
    </row>
    <row r="101" spans="1:13" x14ac:dyDescent="0.2">
      <c r="A101" s="2" t="s">
        <v>55</v>
      </c>
      <c r="B101" s="2" t="s">
        <v>73</v>
      </c>
      <c r="C101" s="4">
        <v>108.85599999999999</v>
      </c>
      <c r="D101" s="4">
        <v>108.789</v>
      </c>
      <c r="E101" s="4">
        <v>108.35</v>
      </c>
      <c r="F101" s="4">
        <v>3.33188</v>
      </c>
      <c r="G101" s="4">
        <v>3.5493999999999999</v>
      </c>
      <c r="H101" s="4">
        <v>3.4703400000000002</v>
      </c>
      <c r="I101" s="4">
        <v>-8.8169999999999998E-2</v>
      </c>
      <c r="J101" s="4">
        <v>0.29108000000000001</v>
      </c>
      <c r="K101" s="4">
        <v>0.35793000000000003</v>
      </c>
      <c r="L101" s="4">
        <v>-0.16952999999999999</v>
      </c>
      <c r="M101" s="4">
        <v>0.28469</v>
      </c>
    </row>
    <row r="102" spans="1:13" x14ac:dyDescent="0.2">
      <c r="A102" s="2" t="s">
        <v>55</v>
      </c>
      <c r="B102" s="2" t="s">
        <v>74</v>
      </c>
      <c r="C102" s="4">
        <v>109.271</v>
      </c>
      <c r="D102" s="4">
        <v>109.301</v>
      </c>
      <c r="E102" s="4">
        <v>109.09699999999999</v>
      </c>
      <c r="F102" s="4">
        <v>3.1500699999999999</v>
      </c>
      <c r="G102" s="4">
        <v>3.3442400000000001</v>
      </c>
      <c r="H102" s="4">
        <v>3.5360800000000001</v>
      </c>
      <c r="I102" s="4">
        <v>0.47064</v>
      </c>
      <c r="J102" s="4">
        <v>0.27450000000000002</v>
      </c>
      <c r="K102" s="4">
        <v>0.38205</v>
      </c>
      <c r="L102" s="4">
        <v>0.68942999999999999</v>
      </c>
      <c r="M102" s="4">
        <v>0.28999999999999998</v>
      </c>
    </row>
    <row r="103" spans="1:13" x14ac:dyDescent="0.2">
      <c r="A103" s="2" t="s">
        <v>701</v>
      </c>
      <c r="B103" s="2" t="s">
        <v>63</v>
      </c>
      <c r="C103" s="4">
        <v>110.21</v>
      </c>
      <c r="D103" s="4">
        <v>110.25700000000001</v>
      </c>
      <c r="E103" s="4">
        <v>110.81699999999999</v>
      </c>
      <c r="F103" s="4">
        <v>3.5350899999999998</v>
      </c>
      <c r="G103" s="4">
        <v>4.2077400000000003</v>
      </c>
      <c r="H103" s="4">
        <v>4.2140000000000004</v>
      </c>
      <c r="I103" s="4">
        <v>0.87465000000000004</v>
      </c>
      <c r="J103" s="4">
        <v>0.34405999999999998</v>
      </c>
      <c r="K103" s="4">
        <v>1.3493999999999999</v>
      </c>
      <c r="L103" s="4">
        <v>1.5765800000000001</v>
      </c>
      <c r="M103" s="4">
        <v>0.34455999999999998</v>
      </c>
    </row>
    <row r="104" spans="1:13" x14ac:dyDescent="0.2">
      <c r="A104" s="2" t="s">
        <v>55</v>
      </c>
      <c r="B104" s="2" t="s">
        <v>64</v>
      </c>
      <c r="C104" s="4">
        <v>110.907</v>
      </c>
      <c r="D104" s="4">
        <v>110.926</v>
      </c>
      <c r="E104" s="4">
        <v>111.42400000000001</v>
      </c>
      <c r="F104" s="4">
        <v>3.7590400000000002</v>
      </c>
      <c r="G104" s="4">
        <v>4.5860000000000003</v>
      </c>
      <c r="H104" s="4">
        <v>4.2046999999999999</v>
      </c>
      <c r="I104" s="4">
        <v>0.60675999999999997</v>
      </c>
      <c r="J104" s="4">
        <v>0.37436000000000003</v>
      </c>
      <c r="K104" s="4">
        <v>1.48672</v>
      </c>
      <c r="L104" s="4">
        <v>0.54774999999999996</v>
      </c>
      <c r="M104" s="4">
        <v>0.34381</v>
      </c>
    </row>
  </sheetData>
  <mergeCells count="1">
    <mergeCell ref="H1:I1"/>
  </mergeCells>
  <hyperlinks>
    <hyperlink ref="H1:I1" location="Index!A1" display="Regresar al Índice" xr:uid="{B5A2C887-1B4D-424F-9041-663C2954D557}"/>
  </hyperlink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DBE53-D6B9-43E2-B245-34EE7254D83F}">
  <sheetPr codeName="Hoja69"/>
  <dimension ref="A1:I72"/>
  <sheetViews>
    <sheetView workbookViewId="0">
      <selection activeCell="A9" sqref="A9"/>
    </sheetView>
  </sheetViews>
  <sheetFormatPr baseColWidth="10" defaultColWidth="9.140625" defaultRowHeight="12.75" x14ac:dyDescent="0.2"/>
  <cols>
    <col min="1" max="1" width="25.85546875" style="2" customWidth="1"/>
    <col min="2" max="4" width="9.140625" style="2"/>
    <col min="5" max="5" width="9.42578125" style="2" bestFit="1" customWidth="1"/>
    <col min="6" max="16384" width="9.140625" style="2"/>
  </cols>
  <sheetData>
    <row r="1" spans="1:9" ht="15" x14ac:dyDescent="0.25">
      <c r="A1" t="s">
        <v>1348</v>
      </c>
      <c r="B1" s="2" t="s">
        <v>55</v>
      </c>
      <c r="C1" s="2" t="s">
        <v>55</v>
      </c>
      <c r="D1" s="2" t="s">
        <v>55</v>
      </c>
      <c r="H1" s="568" t="s">
        <v>39</v>
      </c>
      <c r="I1" s="568"/>
    </row>
    <row r="2" spans="1:9" x14ac:dyDescent="0.2">
      <c r="A2" s="2" t="s">
        <v>56</v>
      </c>
      <c r="B2" s="2" t="s">
        <v>55</v>
      </c>
      <c r="C2" s="2" t="s">
        <v>55</v>
      </c>
      <c r="D2" s="2" t="s">
        <v>55</v>
      </c>
      <c r="G2" s="2" t="s">
        <v>55</v>
      </c>
      <c r="H2" s="2" t="s">
        <v>55</v>
      </c>
    </row>
    <row r="6" spans="1:9" x14ac:dyDescent="0.2">
      <c r="A6" s="2" t="s">
        <v>683</v>
      </c>
      <c r="B6" s="2" t="s">
        <v>1033</v>
      </c>
      <c r="C6" s="2" t="s">
        <v>1034</v>
      </c>
      <c r="D6" s="2" t="s">
        <v>1035</v>
      </c>
      <c r="E6" s="2" t="s">
        <v>82</v>
      </c>
    </row>
    <row r="7" spans="1:9" ht="15" customHeight="1" x14ac:dyDescent="0.2">
      <c r="A7" s="2" t="s">
        <v>116</v>
      </c>
      <c r="B7" s="2">
        <v>0.87</v>
      </c>
      <c r="C7" s="2">
        <v>0.5</v>
      </c>
      <c r="D7" s="2">
        <v>2.4500000000000002</v>
      </c>
      <c r="E7" s="2">
        <f>_xlfn.RANK.EQ(D7,$D$7:$D$61,)</f>
        <v>55</v>
      </c>
    </row>
    <row r="8" spans="1:9" x14ac:dyDescent="0.2">
      <c r="A8" s="2" t="s">
        <v>94</v>
      </c>
      <c r="B8" s="4">
        <v>0.55000000000000004</v>
      </c>
      <c r="C8" s="4">
        <v>7.0000000000000007E-2</v>
      </c>
      <c r="D8" s="4">
        <v>2.5499999999999998</v>
      </c>
      <c r="E8" s="2">
        <f t="shared" ref="E8:E61" si="0">_xlfn.RANK.EQ(D8,$D$7:$D$61,)</f>
        <v>54</v>
      </c>
    </row>
    <row r="9" spans="1:9" x14ac:dyDescent="0.2">
      <c r="A9" s="2" t="s">
        <v>111</v>
      </c>
      <c r="B9" s="4">
        <v>1.1100000000000001</v>
      </c>
      <c r="C9" s="4">
        <v>0.65</v>
      </c>
      <c r="D9" s="4">
        <v>2.75</v>
      </c>
      <c r="E9" s="2">
        <f t="shared" si="0"/>
        <v>53</v>
      </c>
    </row>
    <row r="10" spans="1:9" x14ac:dyDescent="0.2">
      <c r="A10" s="2" t="s">
        <v>124</v>
      </c>
      <c r="B10" s="4">
        <v>1.64</v>
      </c>
      <c r="C10" s="4">
        <v>0.67</v>
      </c>
      <c r="D10" s="4">
        <v>2.89</v>
      </c>
      <c r="E10" s="2">
        <f t="shared" si="0"/>
        <v>52</v>
      </c>
    </row>
    <row r="11" spans="1:9" x14ac:dyDescent="0.2">
      <c r="A11" s="2" t="s">
        <v>122</v>
      </c>
      <c r="B11" s="4">
        <v>1.67</v>
      </c>
      <c r="C11" s="4">
        <v>0.6</v>
      </c>
      <c r="D11" s="4">
        <v>2.91</v>
      </c>
      <c r="E11" s="2">
        <f t="shared" si="0"/>
        <v>51</v>
      </c>
    </row>
    <row r="12" spans="1:9" x14ac:dyDescent="0.2">
      <c r="A12" s="2" t="s">
        <v>97</v>
      </c>
      <c r="B12" s="4">
        <v>1.38</v>
      </c>
      <c r="C12" s="4">
        <v>0.62</v>
      </c>
      <c r="D12" s="4">
        <v>3.05</v>
      </c>
      <c r="E12" s="2">
        <f t="shared" si="0"/>
        <v>49</v>
      </c>
    </row>
    <row r="13" spans="1:9" x14ac:dyDescent="0.2">
      <c r="A13" s="2" t="s">
        <v>96</v>
      </c>
      <c r="B13" s="4">
        <v>2.11</v>
      </c>
      <c r="C13" s="4">
        <v>0.96</v>
      </c>
      <c r="D13" s="4">
        <v>3.05</v>
      </c>
      <c r="E13" s="2">
        <f t="shared" si="0"/>
        <v>49</v>
      </c>
    </row>
    <row r="14" spans="1:9" x14ac:dyDescent="0.2">
      <c r="A14" s="2" t="s">
        <v>1036</v>
      </c>
      <c r="B14" s="4">
        <v>1.25</v>
      </c>
      <c r="C14" s="4">
        <v>0.5</v>
      </c>
      <c r="D14" s="4">
        <v>3.08</v>
      </c>
      <c r="E14" s="2">
        <f t="shared" si="0"/>
        <v>48</v>
      </c>
    </row>
    <row r="15" spans="1:9" x14ac:dyDescent="0.2">
      <c r="A15" s="2" t="s">
        <v>117</v>
      </c>
      <c r="B15" s="4">
        <v>1</v>
      </c>
      <c r="C15" s="4">
        <v>0.32</v>
      </c>
      <c r="D15" s="4">
        <v>3.16</v>
      </c>
      <c r="E15" s="2">
        <f t="shared" si="0"/>
        <v>47</v>
      </c>
    </row>
    <row r="16" spans="1:9" x14ac:dyDescent="0.2">
      <c r="A16" s="2" t="s">
        <v>121</v>
      </c>
      <c r="B16" s="4">
        <v>1.67</v>
      </c>
      <c r="C16" s="4">
        <v>0.44</v>
      </c>
      <c r="D16" s="4">
        <v>3.27</v>
      </c>
      <c r="E16" s="2">
        <f t="shared" si="0"/>
        <v>46</v>
      </c>
    </row>
    <row r="17" spans="1:5" x14ac:dyDescent="0.2">
      <c r="A17" s="2" t="s">
        <v>102</v>
      </c>
      <c r="B17" s="4">
        <v>2.39</v>
      </c>
      <c r="C17" s="4">
        <v>0.5</v>
      </c>
      <c r="D17" s="4">
        <v>3.28</v>
      </c>
      <c r="E17" s="2">
        <f t="shared" si="0"/>
        <v>45</v>
      </c>
    </row>
    <row r="18" spans="1:5" x14ac:dyDescent="0.2">
      <c r="A18" s="2" t="s">
        <v>101</v>
      </c>
      <c r="B18" s="4">
        <v>1.18</v>
      </c>
      <c r="C18" s="4">
        <v>0.73</v>
      </c>
      <c r="D18" s="4">
        <v>3.47</v>
      </c>
      <c r="E18" s="2">
        <f t="shared" si="0"/>
        <v>44</v>
      </c>
    </row>
    <row r="19" spans="1:5" x14ac:dyDescent="0.2">
      <c r="A19" s="2" t="s">
        <v>126</v>
      </c>
      <c r="B19" s="4">
        <v>1.7</v>
      </c>
      <c r="C19" s="4">
        <v>0.65</v>
      </c>
      <c r="D19" s="4">
        <v>3.51</v>
      </c>
      <c r="E19" s="2">
        <f t="shared" si="0"/>
        <v>42</v>
      </c>
    </row>
    <row r="20" spans="1:5" x14ac:dyDescent="0.2">
      <c r="A20" s="2" t="s">
        <v>88</v>
      </c>
      <c r="B20" s="4">
        <v>1.99</v>
      </c>
      <c r="C20" s="4">
        <v>0.63</v>
      </c>
      <c r="D20" s="4">
        <v>3.51</v>
      </c>
      <c r="E20" s="2">
        <f t="shared" si="0"/>
        <v>42</v>
      </c>
    </row>
    <row r="21" spans="1:5" x14ac:dyDescent="0.2">
      <c r="A21" s="2" t="s">
        <v>113</v>
      </c>
      <c r="B21" s="4">
        <v>1.1200000000000001</v>
      </c>
      <c r="C21" s="4">
        <v>0.62</v>
      </c>
      <c r="D21" s="4">
        <v>3.56</v>
      </c>
      <c r="E21" s="2">
        <f t="shared" si="0"/>
        <v>41</v>
      </c>
    </row>
    <row r="22" spans="1:5" x14ac:dyDescent="0.2">
      <c r="A22" s="2" t="s">
        <v>123</v>
      </c>
      <c r="B22" s="4">
        <v>0.94</v>
      </c>
      <c r="C22" s="4">
        <v>0.1</v>
      </c>
      <c r="D22" s="4">
        <v>3.58</v>
      </c>
      <c r="E22" s="2">
        <f t="shared" si="0"/>
        <v>39</v>
      </c>
    </row>
    <row r="23" spans="1:5" x14ac:dyDescent="0.2">
      <c r="A23" s="2" t="s">
        <v>134</v>
      </c>
      <c r="B23" s="4">
        <v>1.79</v>
      </c>
      <c r="C23" s="4">
        <v>0.47</v>
      </c>
      <c r="D23" s="4">
        <v>3.58</v>
      </c>
      <c r="E23" s="2">
        <f t="shared" si="0"/>
        <v>39</v>
      </c>
    </row>
    <row r="24" spans="1:5" x14ac:dyDescent="0.2">
      <c r="A24" s="2" t="s">
        <v>130</v>
      </c>
      <c r="B24" s="4">
        <v>1.29</v>
      </c>
      <c r="C24" s="4">
        <v>0.5</v>
      </c>
      <c r="D24" s="4">
        <v>3.59</v>
      </c>
      <c r="E24" s="2">
        <f t="shared" si="0"/>
        <v>38</v>
      </c>
    </row>
    <row r="25" spans="1:5" x14ac:dyDescent="0.2">
      <c r="A25" s="2" t="s">
        <v>125</v>
      </c>
      <c r="B25" s="4">
        <v>1.92</v>
      </c>
      <c r="C25" s="4">
        <v>0.97</v>
      </c>
      <c r="D25" s="4">
        <v>3.65</v>
      </c>
      <c r="E25" s="2">
        <f t="shared" si="0"/>
        <v>37</v>
      </c>
    </row>
    <row r="26" spans="1:5" x14ac:dyDescent="0.2">
      <c r="A26" s="2" t="s">
        <v>110</v>
      </c>
      <c r="B26" s="4">
        <v>1.21</v>
      </c>
      <c r="C26" s="4">
        <v>0.23</v>
      </c>
      <c r="D26" s="4">
        <v>3.71</v>
      </c>
      <c r="E26" s="2">
        <f t="shared" si="0"/>
        <v>36</v>
      </c>
    </row>
    <row r="27" spans="1:5" x14ac:dyDescent="0.2">
      <c r="A27" s="2" t="s">
        <v>83</v>
      </c>
      <c r="B27" s="4">
        <v>1.35</v>
      </c>
      <c r="C27" s="4">
        <v>0.7</v>
      </c>
      <c r="D27" s="4">
        <v>3.72</v>
      </c>
      <c r="E27" s="2">
        <f t="shared" si="0"/>
        <v>35</v>
      </c>
    </row>
    <row r="28" spans="1:5" x14ac:dyDescent="0.2">
      <c r="A28" s="2" t="s">
        <v>91</v>
      </c>
      <c r="B28" s="4">
        <v>1.46</v>
      </c>
      <c r="C28" s="4">
        <v>0.56000000000000005</v>
      </c>
      <c r="D28" s="4">
        <v>3.77</v>
      </c>
      <c r="E28" s="2">
        <f t="shared" si="0"/>
        <v>34</v>
      </c>
    </row>
    <row r="29" spans="1:5" x14ac:dyDescent="0.2">
      <c r="A29" s="2" t="s">
        <v>89</v>
      </c>
      <c r="B29" s="4">
        <v>1.37</v>
      </c>
      <c r="C29" s="4">
        <v>0.91</v>
      </c>
      <c r="D29" s="4">
        <v>3.84</v>
      </c>
      <c r="E29" s="2">
        <f t="shared" si="0"/>
        <v>33</v>
      </c>
    </row>
    <row r="30" spans="1:5" x14ac:dyDescent="0.2">
      <c r="A30" s="2" t="s">
        <v>98</v>
      </c>
      <c r="B30" s="4">
        <v>1.84</v>
      </c>
      <c r="C30" s="4">
        <v>1.2</v>
      </c>
      <c r="D30" s="4">
        <v>3.85</v>
      </c>
      <c r="E30" s="2">
        <f t="shared" si="0"/>
        <v>32</v>
      </c>
    </row>
    <row r="31" spans="1:5" x14ac:dyDescent="0.2">
      <c r="A31" s="2" t="s">
        <v>84</v>
      </c>
      <c r="B31" s="4">
        <v>1.69</v>
      </c>
      <c r="C31" s="4">
        <v>0.93</v>
      </c>
      <c r="D31" s="4">
        <v>3.87</v>
      </c>
      <c r="E31" s="2">
        <f t="shared" si="0"/>
        <v>31</v>
      </c>
    </row>
    <row r="32" spans="1:5" x14ac:dyDescent="0.2">
      <c r="A32" s="2" t="s">
        <v>99</v>
      </c>
      <c r="B32" s="4">
        <v>1.86</v>
      </c>
      <c r="C32" s="4">
        <v>1.0900000000000001</v>
      </c>
      <c r="D32" s="4">
        <v>3.91</v>
      </c>
      <c r="E32" s="2">
        <f t="shared" si="0"/>
        <v>30</v>
      </c>
    </row>
    <row r="33" spans="1:5" x14ac:dyDescent="0.2">
      <c r="A33" s="2" t="s">
        <v>92</v>
      </c>
      <c r="B33" s="4">
        <v>1.05</v>
      </c>
      <c r="C33" s="4">
        <v>0.49</v>
      </c>
      <c r="D33" s="4">
        <v>3.94</v>
      </c>
      <c r="E33" s="2">
        <f t="shared" si="0"/>
        <v>28</v>
      </c>
    </row>
    <row r="34" spans="1:5" x14ac:dyDescent="0.2">
      <c r="A34" s="2" t="s">
        <v>103</v>
      </c>
      <c r="B34" s="4">
        <v>1.9</v>
      </c>
      <c r="C34" s="4">
        <v>0.79</v>
      </c>
      <c r="D34" s="4">
        <v>3.94</v>
      </c>
      <c r="E34" s="2">
        <f t="shared" si="0"/>
        <v>28</v>
      </c>
    </row>
    <row r="35" spans="1:5" x14ac:dyDescent="0.2">
      <c r="A35" s="2" t="s">
        <v>129</v>
      </c>
      <c r="B35" s="4">
        <v>1.07</v>
      </c>
      <c r="C35" s="4">
        <v>0.61</v>
      </c>
      <c r="D35" s="4">
        <v>3.97</v>
      </c>
      <c r="E35" s="2">
        <f t="shared" si="0"/>
        <v>27</v>
      </c>
    </row>
    <row r="36" spans="1:5" x14ac:dyDescent="0.2">
      <c r="A36" s="2" t="s">
        <v>120</v>
      </c>
      <c r="B36" s="4">
        <v>1.27</v>
      </c>
      <c r="C36" s="4">
        <v>0.52</v>
      </c>
      <c r="D36" s="4">
        <v>4</v>
      </c>
      <c r="E36" s="2">
        <f t="shared" si="0"/>
        <v>26</v>
      </c>
    </row>
    <row r="37" spans="1:5" x14ac:dyDescent="0.2">
      <c r="A37" s="2" t="s">
        <v>114</v>
      </c>
      <c r="B37" s="4">
        <v>1.79</v>
      </c>
      <c r="C37" s="4">
        <v>0.65</v>
      </c>
      <c r="D37" s="4">
        <v>4.05</v>
      </c>
      <c r="E37" s="2">
        <f t="shared" si="0"/>
        <v>25</v>
      </c>
    </row>
    <row r="38" spans="1:5" x14ac:dyDescent="0.2">
      <c r="A38" s="2" t="s">
        <v>85</v>
      </c>
      <c r="B38" s="4">
        <v>2.08</v>
      </c>
      <c r="C38" s="4">
        <v>1.02</v>
      </c>
      <c r="D38" s="4">
        <v>4.08</v>
      </c>
      <c r="E38" s="2">
        <f t="shared" si="0"/>
        <v>24</v>
      </c>
    </row>
    <row r="39" spans="1:5" x14ac:dyDescent="0.2">
      <c r="A39" s="2" t="s">
        <v>93</v>
      </c>
      <c r="B39" s="4">
        <v>1.51</v>
      </c>
      <c r="C39" s="4">
        <v>0.5</v>
      </c>
      <c r="D39" s="4">
        <v>4.13</v>
      </c>
      <c r="E39" s="2">
        <f t="shared" si="0"/>
        <v>21</v>
      </c>
    </row>
    <row r="40" spans="1:5" x14ac:dyDescent="0.2">
      <c r="A40" s="2" t="s">
        <v>104</v>
      </c>
      <c r="B40" s="4">
        <v>2.0699999999999998</v>
      </c>
      <c r="C40" s="4">
        <v>0.8</v>
      </c>
      <c r="D40" s="4">
        <v>4.13</v>
      </c>
      <c r="E40" s="2">
        <f t="shared" si="0"/>
        <v>21</v>
      </c>
    </row>
    <row r="41" spans="1:5" x14ac:dyDescent="0.2">
      <c r="A41" s="2" t="s">
        <v>118</v>
      </c>
      <c r="B41" s="4">
        <v>1.45</v>
      </c>
      <c r="C41" s="4">
        <v>0.6</v>
      </c>
      <c r="D41" s="4">
        <v>4.13</v>
      </c>
      <c r="E41" s="2">
        <f t="shared" si="0"/>
        <v>21</v>
      </c>
    </row>
    <row r="42" spans="1:5" x14ac:dyDescent="0.2">
      <c r="A42" s="2" t="s">
        <v>112</v>
      </c>
      <c r="B42" s="4">
        <v>1.25</v>
      </c>
      <c r="C42" s="4">
        <v>0.73</v>
      </c>
      <c r="D42" s="4">
        <v>4.1900000000000004</v>
      </c>
      <c r="E42" s="2">
        <f t="shared" si="0"/>
        <v>20</v>
      </c>
    </row>
    <row r="43" spans="1:5" x14ac:dyDescent="0.2">
      <c r="A43" s="2" t="s">
        <v>87</v>
      </c>
      <c r="B43" s="4">
        <v>2.13</v>
      </c>
      <c r="C43" s="4">
        <v>0.55000000000000004</v>
      </c>
      <c r="D43" s="4">
        <v>4.2</v>
      </c>
      <c r="E43" s="2">
        <f t="shared" si="0"/>
        <v>19</v>
      </c>
    </row>
    <row r="44" spans="1:5" x14ac:dyDescent="0.2">
      <c r="A44" s="2" t="s">
        <v>90</v>
      </c>
      <c r="B44" s="4">
        <v>1.73</v>
      </c>
      <c r="C44" s="4">
        <v>0.61</v>
      </c>
      <c r="D44" s="4">
        <v>4.3</v>
      </c>
      <c r="E44" s="2">
        <f t="shared" si="0"/>
        <v>18</v>
      </c>
    </row>
    <row r="45" spans="1:5" x14ac:dyDescent="0.2">
      <c r="A45" s="2" t="s">
        <v>108</v>
      </c>
      <c r="B45" s="4">
        <v>1.92</v>
      </c>
      <c r="C45" s="4">
        <v>1.19</v>
      </c>
      <c r="D45" s="4">
        <v>4.45</v>
      </c>
      <c r="E45" s="2">
        <f t="shared" si="0"/>
        <v>17</v>
      </c>
    </row>
    <row r="46" spans="1:5" x14ac:dyDescent="0.2">
      <c r="A46" s="2" t="s">
        <v>135</v>
      </c>
      <c r="B46" s="4">
        <v>2.2400000000000002</v>
      </c>
      <c r="C46" s="4">
        <v>0.9</v>
      </c>
      <c r="D46" s="4">
        <v>4.53</v>
      </c>
      <c r="E46" s="2">
        <f t="shared" si="0"/>
        <v>16</v>
      </c>
    </row>
    <row r="47" spans="1:5" x14ac:dyDescent="0.2">
      <c r="A47" s="2" t="s">
        <v>86</v>
      </c>
      <c r="B47" s="4">
        <v>1.86</v>
      </c>
      <c r="C47" s="4">
        <v>0.85</v>
      </c>
      <c r="D47" s="4">
        <v>4.5599999999999996</v>
      </c>
      <c r="E47" s="2">
        <f t="shared" si="0"/>
        <v>15</v>
      </c>
    </row>
    <row r="48" spans="1:5" x14ac:dyDescent="0.2">
      <c r="A48" s="2" t="s">
        <v>109</v>
      </c>
      <c r="B48" s="4">
        <v>1.49</v>
      </c>
      <c r="C48" s="4">
        <v>0.61</v>
      </c>
      <c r="D48" s="4">
        <v>4.59</v>
      </c>
      <c r="E48" s="2">
        <f t="shared" si="0"/>
        <v>14</v>
      </c>
    </row>
    <row r="49" spans="1:5" x14ac:dyDescent="0.2">
      <c r="A49" s="2" t="s">
        <v>106</v>
      </c>
      <c r="B49" s="4">
        <v>1.82</v>
      </c>
      <c r="C49" s="4">
        <v>0.71</v>
      </c>
      <c r="D49" s="4">
        <v>4.5999999999999996</v>
      </c>
      <c r="E49" s="2">
        <f t="shared" si="0"/>
        <v>13</v>
      </c>
    </row>
    <row r="50" spans="1:5" x14ac:dyDescent="0.2">
      <c r="A50" s="2" t="s">
        <v>95</v>
      </c>
      <c r="B50" s="4">
        <v>1.61</v>
      </c>
      <c r="C50" s="4">
        <v>0.67</v>
      </c>
      <c r="D50" s="4">
        <v>4.63</v>
      </c>
      <c r="E50" s="2">
        <f t="shared" si="0"/>
        <v>11</v>
      </c>
    </row>
    <row r="51" spans="1:5" x14ac:dyDescent="0.2">
      <c r="A51" s="2" t="s">
        <v>136</v>
      </c>
      <c r="B51" s="4">
        <v>1.43</v>
      </c>
      <c r="C51" s="4">
        <v>0.72</v>
      </c>
      <c r="D51" s="4">
        <v>4.63</v>
      </c>
      <c r="E51" s="2">
        <f t="shared" si="0"/>
        <v>11</v>
      </c>
    </row>
    <row r="52" spans="1:5" x14ac:dyDescent="0.2">
      <c r="A52" s="2" t="s">
        <v>128</v>
      </c>
      <c r="B52" s="4">
        <v>1.44</v>
      </c>
      <c r="C52" s="4">
        <v>0.6</v>
      </c>
      <c r="D52" s="4">
        <v>4.66</v>
      </c>
      <c r="E52" s="2">
        <f t="shared" si="0"/>
        <v>10</v>
      </c>
    </row>
    <row r="53" spans="1:5" x14ac:dyDescent="0.2">
      <c r="A53" s="2" t="s">
        <v>100</v>
      </c>
      <c r="B53" s="4">
        <v>2</v>
      </c>
      <c r="C53" s="4">
        <v>1.0900000000000001</v>
      </c>
      <c r="D53" s="4">
        <v>4.68</v>
      </c>
      <c r="E53" s="2">
        <f t="shared" si="0"/>
        <v>9</v>
      </c>
    </row>
    <row r="54" spans="1:5" x14ac:dyDescent="0.2">
      <c r="A54" s="2" t="s">
        <v>115</v>
      </c>
      <c r="B54" s="4">
        <v>1.33</v>
      </c>
      <c r="C54" s="4">
        <v>0.36</v>
      </c>
      <c r="D54" s="4">
        <v>4.71</v>
      </c>
      <c r="E54" s="2">
        <f t="shared" si="0"/>
        <v>8</v>
      </c>
    </row>
    <row r="55" spans="1:5" x14ac:dyDescent="0.2">
      <c r="A55" s="2" t="s">
        <v>119</v>
      </c>
      <c r="B55" s="4">
        <v>1.77</v>
      </c>
      <c r="C55" s="4">
        <v>0.89</v>
      </c>
      <c r="D55" s="4">
        <v>4.7699999999999996</v>
      </c>
      <c r="E55" s="2">
        <f t="shared" si="0"/>
        <v>7</v>
      </c>
    </row>
    <row r="56" spans="1:5" x14ac:dyDescent="0.2">
      <c r="A56" s="2" t="s">
        <v>131</v>
      </c>
      <c r="B56" s="4">
        <v>1.84</v>
      </c>
      <c r="C56" s="4">
        <v>0.71</v>
      </c>
      <c r="D56" s="4">
        <v>4.82</v>
      </c>
      <c r="E56" s="2">
        <f t="shared" si="0"/>
        <v>6</v>
      </c>
    </row>
    <row r="57" spans="1:5" x14ac:dyDescent="0.2">
      <c r="A57" s="2" t="s">
        <v>132</v>
      </c>
      <c r="B57" s="4">
        <v>1.91</v>
      </c>
      <c r="C57" s="4">
        <v>1.28</v>
      </c>
      <c r="D57" s="4">
        <v>4.9000000000000004</v>
      </c>
      <c r="E57" s="2">
        <f t="shared" si="0"/>
        <v>5</v>
      </c>
    </row>
    <row r="58" spans="1:5" x14ac:dyDescent="0.2">
      <c r="A58" s="2" t="s">
        <v>133</v>
      </c>
      <c r="B58" s="4">
        <v>2.0699999999999998</v>
      </c>
      <c r="C58" s="4">
        <v>1.1200000000000001</v>
      </c>
      <c r="D58" s="4">
        <v>5.01</v>
      </c>
      <c r="E58" s="2">
        <f t="shared" si="0"/>
        <v>4</v>
      </c>
    </row>
    <row r="59" spans="1:5" x14ac:dyDescent="0.2">
      <c r="A59" s="2" t="s">
        <v>127</v>
      </c>
      <c r="B59" s="4">
        <v>-0.26</v>
      </c>
      <c r="C59" s="4">
        <v>0.23</v>
      </c>
      <c r="D59" s="4">
        <v>5.19</v>
      </c>
      <c r="E59" s="2">
        <f t="shared" si="0"/>
        <v>3</v>
      </c>
    </row>
    <row r="60" spans="1:5" x14ac:dyDescent="0.2">
      <c r="A60" s="2" t="s">
        <v>105</v>
      </c>
      <c r="B60" s="4">
        <v>2.61</v>
      </c>
      <c r="C60" s="4">
        <v>1.21</v>
      </c>
      <c r="D60" s="4">
        <v>5.83</v>
      </c>
      <c r="E60" s="2">
        <f t="shared" si="0"/>
        <v>2</v>
      </c>
    </row>
    <row r="61" spans="1:5" x14ac:dyDescent="0.2">
      <c r="A61" s="2" t="s">
        <v>107</v>
      </c>
      <c r="B61" s="4">
        <v>1.56</v>
      </c>
      <c r="C61" s="4">
        <v>0.72</v>
      </c>
      <c r="D61" s="4">
        <v>5.98</v>
      </c>
      <c r="E61" s="2">
        <f t="shared" si="0"/>
        <v>1</v>
      </c>
    </row>
    <row r="62" spans="1:5" ht="12.75" customHeight="1" x14ac:dyDescent="0.2"/>
    <row r="64" spans="1:5" x14ac:dyDescent="0.2">
      <c r="A64" s="2" t="s">
        <v>1</v>
      </c>
      <c r="B64" s="2">
        <v>0</v>
      </c>
      <c r="D64" s="4">
        <v>3.7590400000000002</v>
      </c>
    </row>
    <row r="65" spans="1:5" x14ac:dyDescent="0.2">
      <c r="B65" s="2">
        <v>1</v>
      </c>
      <c r="D65" s="4">
        <f>D64</f>
        <v>3.7590400000000002</v>
      </c>
    </row>
    <row r="67" spans="1:5" x14ac:dyDescent="0.2">
      <c r="A67" s="2" t="s">
        <v>1</v>
      </c>
      <c r="B67" s="4">
        <v>4.04</v>
      </c>
      <c r="C67" s="4">
        <v>0.86</v>
      </c>
      <c r="D67" s="4">
        <v>3.54</v>
      </c>
      <c r="E67" s="2" t="e">
        <f>_xlfn.RANK.EQ(D67,$D$7:$D$60,1)</f>
        <v>#N/A</v>
      </c>
    </row>
    <row r="68" spans="1:5" x14ac:dyDescent="0.2">
      <c r="D68" s="4"/>
    </row>
    <row r="72" spans="1:5" x14ac:dyDescent="0.2">
      <c r="D72" s="4"/>
    </row>
  </sheetData>
  <autoFilter ref="A6:E61" xr:uid="{B5273A45-FDCC-4D95-BAB3-64D82B6428C2}">
    <sortState ref="A7:E62">
      <sortCondition ref="D6:D61"/>
    </sortState>
  </autoFilter>
  <mergeCells count="1">
    <mergeCell ref="H1:I1"/>
  </mergeCells>
  <hyperlinks>
    <hyperlink ref="H1:I1" location="Index!A1" display="Regresar al Índice" xr:uid="{7808D5CC-FFF7-49F0-B3FF-188071A4DB4A}"/>
  </hyperlinks>
  <pageMargins left="0.7" right="0.7" top="0.75" bottom="0.75" header="0.3" footer="0.3"/>
  <pageSetup paperSize="9" orientation="portrait" horizontalDpi="300" verticalDpi="30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0C7D8-EA9D-4670-A7F4-6888CF0887FA}">
  <sheetPr codeName="Hoja70"/>
  <dimension ref="A1:I103"/>
  <sheetViews>
    <sheetView workbookViewId="0">
      <selection activeCell="A9" sqref="A9"/>
    </sheetView>
  </sheetViews>
  <sheetFormatPr baseColWidth="10" defaultRowHeight="12.75" x14ac:dyDescent="0.2"/>
  <cols>
    <col min="1" max="2" width="11.42578125" style="415"/>
    <col min="3" max="3" width="23.42578125" style="415" bestFit="1" customWidth="1"/>
    <col min="4" max="4" width="11.42578125" style="415"/>
    <col min="5" max="6" width="11.85546875" style="415" bestFit="1" customWidth="1"/>
    <col min="7" max="8" width="11.42578125" style="415"/>
    <col min="9" max="10" width="11.85546875" style="415" bestFit="1" customWidth="1"/>
    <col min="11" max="16384" width="11.42578125" style="415"/>
  </cols>
  <sheetData>
    <row r="1" spans="1:9" ht="15" x14ac:dyDescent="0.25">
      <c r="A1" t="s">
        <v>1349</v>
      </c>
      <c r="H1" s="568" t="s">
        <v>39</v>
      </c>
      <c r="I1" s="568"/>
    </row>
    <row r="2" spans="1:9" x14ac:dyDescent="0.2">
      <c r="A2" s="416" t="s">
        <v>56</v>
      </c>
      <c r="B2" s="2"/>
      <c r="C2" s="2"/>
      <c r="D2" s="2"/>
    </row>
    <row r="3" spans="1:9" x14ac:dyDescent="0.2">
      <c r="A3" s="2"/>
      <c r="B3" s="2"/>
      <c r="C3" s="2"/>
      <c r="D3" s="2"/>
    </row>
    <row r="4" spans="1:9" x14ac:dyDescent="0.2">
      <c r="A4" s="2"/>
      <c r="B4" s="2"/>
      <c r="C4" s="2"/>
      <c r="D4" s="2"/>
    </row>
    <row r="5" spans="1:9" x14ac:dyDescent="0.2">
      <c r="A5" s="2"/>
      <c r="B5" s="2"/>
      <c r="C5" s="2"/>
      <c r="D5" s="2"/>
    </row>
    <row r="6" spans="1:9" x14ac:dyDescent="0.2">
      <c r="A6" s="2" t="s">
        <v>139</v>
      </c>
      <c r="B6" s="2" t="s">
        <v>2</v>
      </c>
      <c r="C6" s="2" t="s">
        <v>1037</v>
      </c>
      <c r="D6" s="2" t="s">
        <v>140</v>
      </c>
    </row>
    <row r="7" spans="1:9" x14ac:dyDescent="0.2">
      <c r="A7" s="417" t="s">
        <v>896</v>
      </c>
      <c r="B7" s="418" t="s">
        <v>20</v>
      </c>
      <c r="C7" s="418">
        <v>2.752610314357418E-2</v>
      </c>
      <c r="D7" s="95">
        <f t="shared" ref="D7:D38" si="0">_xlfn.RANK.EQ(C7,$C$7:$C$38,0)</f>
        <v>32</v>
      </c>
    </row>
    <row r="8" spans="1:9" x14ac:dyDescent="0.2">
      <c r="A8" s="417" t="s">
        <v>1038</v>
      </c>
      <c r="B8" s="2" t="s">
        <v>14</v>
      </c>
      <c r="C8" s="418">
        <v>2.7644208104693504E-2</v>
      </c>
      <c r="D8" s="95">
        <f t="shared" si="0"/>
        <v>31</v>
      </c>
    </row>
    <row r="9" spans="1:9" x14ac:dyDescent="0.2">
      <c r="A9" s="417" t="s">
        <v>906</v>
      </c>
      <c r="B9" s="418" t="s">
        <v>30</v>
      </c>
      <c r="C9" s="418">
        <v>2.8937039222849851E-2</v>
      </c>
      <c r="D9" s="95">
        <f t="shared" si="0"/>
        <v>30</v>
      </c>
    </row>
    <row r="10" spans="1:9" x14ac:dyDescent="0.2">
      <c r="A10" s="417" t="s">
        <v>900</v>
      </c>
      <c r="B10" s="2" t="s">
        <v>24</v>
      </c>
      <c r="C10" s="418">
        <v>2.94587614499917E-2</v>
      </c>
      <c r="D10" s="95">
        <f t="shared" si="0"/>
        <v>29</v>
      </c>
    </row>
    <row r="11" spans="1:9" x14ac:dyDescent="0.2">
      <c r="A11" s="2" t="s">
        <v>898</v>
      </c>
      <c r="B11" s="2" t="s">
        <v>22</v>
      </c>
      <c r="C11" s="418">
        <v>3.0320667387267637E-2</v>
      </c>
      <c r="D11" s="95">
        <f t="shared" si="0"/>
        <v>28</v>
      </c>
    </row>
    <row r="12" spans="1:9" x14ac:dyDescent="0.2">
      <c r="A12" s="417" t="s">
        <v>1039</v>
      </c>
      <c r="B12" s="418" t="s">
        <v>9</v>
      </c>
      <c r="C12" s="418">
        <v>3.0836261419536295E-2</v>
      </c>
      <c r="D12" s="95">
        <f t="shared" si="0"/>
        <v>27</v>
      </c>
    </row>
    <row r="13" spans="1:9" x14ac:dyDescent="0.2">
      <c r="A13" s="417" t="s">
        <v>892</v>
      </c>
      <c r="B13" s="418" t="s">
        <v>18</v>
      </c>
      <c r="C13" s="418">
        <v>3.1612223393045306E-2</v>
      </c>
      <c r="D13" s="95">
        <f t="shared" si="0"/>
        <v>26</v>
      </c>
    </row>
    <row r="14" spans="1:9" x14ac:dyDescent="0.2">
      <c r="A14" s="417" t="s">
        <v>888</v>
      </c>
      <c r="B14" s="2" t="s">
        <v>13</v>
      </c>
      <c r="C14" s="418">
        <v>3.2729844413012764E-2</v>
      </c>
      <c r="D14" s="95">
        <f t="shared" si="0"/>
        <v>25</v>
      </c>
    </row>
    <row r="15" spans="1:9" x14ac:dyDescent="0.2">
      <c r="A15" s="417" t="s">
        <v>1040</v>
      </c>
      <c r="B15" s="2" t="s">
        <v>6</v>
      </c>
      <c r="C15" s="418">
        <v>3.4668177343561396E-2</v>
      </c>
      <c r="D15" s="95">
        <f t="shared" si="0"/>
        <v>24</v>
      </c>
    </row>
    <row r="16" spans="1:9" x14ac:dyDescent="0.2">
      <c r="A16" s="417" t="s">
        <v>1041</v>
      </c>
      <c r="B16" s="2" t="s">
        <v>3</v>
      </c>
      <c r="C16" s="418">
        <v>3.5132994829272846E-2</v>
      </c>
      <c r="D16" s="95">
        <f t="shared" si="0"/>
        <v>23</v>
      </c>
    </row>
    <row r="17" spans="1:4" x14ac:dyDescent="0.2">
      <c r="A17" s="417" t="s">
        <v>1042</v>
      </c>
      <c r="B17" s="418" t="s">
        <v>16</v>
      </c>
      <c r="C17" s="418">
        <v>3.6329214075804375E-2</v>
      </c>
      <c r="D17" s="95">
        <f t="shared" si="0"/>
        <v>22</v>
      </c>
    </row>
    <row r="18" spans="1:4" x14ac:dyDescent="0.2">
      <c r="A18" s="417" t="s">
        <v>899</v>
      </c>
      <c r="B18" s="418" t="s">
        <v>23</v>
      </c>
      <c r="C18" s="418">
        <v>3.6512186115214298E-2</v>
      </c>
      <c r="D18" s="95">
        <f t="shared" si="0"/>
        <v>21</v>
      </c>
    </row>
    <row r="19" spans="1:4" x14ac:dyDescent="0.2">
      <c r="A19" s="417" t="s">
        <v>1043</v>
      </c>
      <c r="B19" s="418" t="s">
        <v>5</v>
      </c>
      <c r="C19" s="418">
        <v>3.7237507224571781E-2</v>
      </c>
      <c r="D19" s="95">
        <f t="shared" si="0"/>
        <v>20</v>
      </c>
    </row>
    <row r="20" spans="1:4" x14ac:dyDescent="0.2">
      <c r="A20" s="417" t="s">
        <v>894</v>
      </c>
      <c r="B20" s="2" t="s">
        <v>19</v>
      </c>
      <c r="C20" s="418">
        <v>3.773154961404445E-2</v>
      </c>
      <c r="D20" s="95">
        <f t="shared" si="0"/>
        <v>19</v>
      </c>
    </row>
    <row r="21" spans="1:4" x14ac:dyDescent="0.2">
      <c r="A21" s="417" t="s">
        <v>905</v>
      </c>
      <c r="B21" s="418" t="s">
        <v>29</v>
      </c>
      <c r="C21" s="418">
        <v>3.8460457929484472E-2</v>
      </c>
      <c r="D21" s="95">
        <f t="shared" si="0"/>
        <v>18</v>
      </c>
    </row>
    <row r="22" spans="1:4" x14ac:dyDescent="0.2">
      <c r="A22" s="417" t="s">
        <v>909</v>
      </c>
      <c r="B22" s="2" t="s">
        <v>33</v>
      </c>
      <c r="C22" s="418">
        <v>3.8757432578411986E-2</v>
      </c>
      <c r="D22" s="95">
        <f t="shared" si="0"/>
        <v>17</v>
      </c>
    </row>
    <row r="23" spans="1:4" x14ac:dyDescent="0.2">
      <c r="A23" s="417" t="s">
        <v>897</v>
      </c>
      <c r="B23" s="418" t="s">
        <v>21</v>
      </c>
      <c r="C23" s="418">
        <v>3.8878135933894116E-2</v>
      </c>
      <c r="D23" s="95">
        <f t="shared" si="0"/>
        <v>16</v>
      </c>
    </row>
    <row r="24" spans="1:4" x14ac:dyDescent="0.2">
      <c r="A24" s="2" t="s">
        <v>1044</v>
      </c>
      <c r="B24" s="2" t="s">
        <v>12</v>
      </c>
      <c r="C24" s="418">
        <v>3.999437227407035E-2</v>
      </c>
      <c r="D24" s="95">
        <f t="shared" si="0"/>
        <v>15</v>
      </c>
    </row>
    <row r="25" spans="1:4" x14ac:dyDescent="0.2">
      <c r="A25" s="417" t="s">
        <v>1045</v>
      </c>
      <c r="B25" s="2" t="s">
        <v>11</v>
      </c>
      <c r="C25" s="418">
        <v>4.1330340977670445E-2</v>
      </c>
      <c r="D25" s="95">
        <f t="shared" si="0"/>
        <v>14</v>
      </c>
    </row>
    <row r="26" spans="1:4" x14ac:dyDescent="0.2">
      <c r="A26" s="417" t="s">
        <v>902</v>
      </c>
      <c r="B26" s="418" t="s">
        <v>26</v>
      </c>
      <c r="C26" s="418">
        <v>4.1340741282257482E-2</v>
      </c>
      <c r="D26" s="95">
        <f t="shared" si="0"/>
        <v>13</v>
      </c>
    </row>
    <row r="27" spans="1:4" x14ac:dyDescent="0.2">
      <c r="A27" s="417" t="s">
        <v>908</v>
      </c>
      <c r="B27" s="2" t="s">
        <v>32</v>
      </c>
      <c r="C27" s="418">
        <v>4.1868344627299173E-2</v>
      </c>
      <c r="D27" s="95">
        <f t="shared" si="0"/>
        <v>12</v>
      </c>
    </row>
    <row r="28" spans="1:4" x14ac:dyDescent="0.2">
      <c r="A28" s="417" t="s">
        <v>903</v>
      </c>
      <c r="B28" s="418" t="s">
        <v>27</v>
      </c>
      <c r="C28" s="418">
        <v>4.2170221350107187E-2</v>
      </c>
      <c r="D28" s="95">
        <f t="shared" si="0"/>
        <v>11</v>
      </c>
    </row>
    <row r="29" spans="1:4" x14ac:dyDescent="0.2">
      <c r="A29" s="417" t="s">
        <v>907</v>
      </c>
      <c r="B29" s="418" t="s">
        <v>31</v>
      </c>
      <c r="C29" s="418">
        <v>4.3242127775328536E-2</v>
      </c>
      <c r="D29" s="95">
        <f t="shared" si="0"/>
        <v>10</v>
      </c>
    </row>
    <row r="30" spans="1:4" x14ac:dyDescent="0.2">
      <c r="A30" s="417" t="s">
        <v>1046</v>
      </c>
      <c r="B30" s="2" t="s">
        <v>10</v>
      </c>
      <c r="C30" s="418">
        <v>4.3753904101287516E-2</v>
      </c>
      <c r="D30" s="95">
        <f t="shared" si="0"/>
        <v>9</v>
      </c>
    </row>
    <row r="31" spans="1:4" x14ac:dyDescent="0.2">
      <c r="A31" s="417" t="s">
        <v>890</v>
      </c>
      <c r="B31" s="2" t="s">
        <v>17</v>
      </c>
      <c r="C31" s="418">
        <v>4.4297458187659476E-2</v>
      </c>
      <c r="D31" s="95">
        <f t="shared" si="0"/>
        <v>8</v>
      </c>
    </row>
    <row r="32" spans="1:4" x14ac:dyDescent="0.2">
      <c r="A32" s="417" t="s">
        <v>1047</v>
      </c>
      <c r="B32" s="2" t="s">
        <v>0</v>
      </c>
      <c r="C32" s="418">
        <v>4.4890431968084614E-2</v>
      </c>
      <c r="D32" s="95">
        <f t="shared" si="0"/>
        <v>7</v>
      </c>
    </row>
    <row r="33" spans="1:5" x14ac:dyDescent="0.2">
      <c r="A33" s="417" t="s">
        <v>1048</v>
      </c>
      <c r="B33" s="2" t="s">
        <v>15</v>
      </c>
      <c r="C33" s="418">
        <v>4.5557510858169878E-2</v>
      </c>
      <c r="D33" s="95">
        <f t="shared" si="0"/>
        <v>6</v>
      </c>
    </row>
    <row r="34" spans="1:5" x14ac:dyDescent="0.2">
      <c r="A34" s="417" t="s">
        <v>901</v>
      </c>
      <c r="B34" s="2" t="s">
        <v>25</v>
      </c>
      <c r="C34" s="418">
        <v>4.5988523930319818E-2</v>
      </c>
      <c r="D34" s="95">
        <f t="shared" si="0"/>
        <v>5</v>
      </c>
    </row>
    <row r="35" spans="1:5" x14ac:dyDescent="0.2">
      <c r="A35" s="417" t="s">
        <v>904</v>
      </c>
      <c r="B35" s="418" t="s">
        <v>28</v>
      </c>
      <c r="C35" s="418">
        <v>4.6306135003635174E-2</v>
      </c>
      <c r="D35" s="95">
        <f t="shared" si="0"/>
        <v>4</v>
      </c>
    </row>
    <row r="36" spans="1:5" x14ac:dyDescent="0.2">
      <c r="A36" s="417" t="s">
        <v>1049</v>
      </c>
      <c r="B36" s="418" t="s">
        <v>8</v>
      </c>
      <c r="C36" s="418">
        <v>4.675149321606395E-2</v>
      </c>
      <c r="D36" s="95">
        <f t="shared" si="0"/>
        <v>3</v>
      </c>
    </row>
    <row r="37" spans="1:5" x14ac:dyDescent="0.2">
      <c r="A37" s="417" t="s">
        <v>1050</v>
      </c>
      <c r="B37" s="418" t="s">
        <v>4</v>
      </c>
      <c r="C37" s="418">
        <v>4.9766543531661878E-2</v>
      </c>
      <c r="D37" s="95">
        <f t="shared" si="0"/>
        <v>2</v>
      </c>
    </row>
    <row r="38" spans="1:5" x14ac:dyDescent="0.2">
      <c r="A38" s="417" t="s">
        <v>1051</v>
      </c>
      <c r="B38" s="418" t="s">
        <v>7</v>
      </c>
      <c r="C38" s="418">
        <v>5.6605567386674854E-2</v>
      </c>
      <c r="D38" s="95">
        <f t="shared" si="0"/>
        <v>1</v>
      </c>
    </row>
    <row r="39" spans="1:5" x14ac:dyDescent="0.2">
      <c r="A39" s="2"/>
      <c r="B39" s="2"/>
      <c r="C39" s="2"/>
      <c r="D39" s="2"/>
    </row>
    <row r="40" spans="1:5" x14ac:dyDescent="0.2">
      <c r="A40" s="419"/>
      <c r="B40" s="2"/>
      <c r="C40" s="2"/>
      <c r="D40" s="2"/>
    </row>
    <row r="41" spans="1:5" x14ac:dyDescent="0.2">
      <c r="A41" s="420"/>
      <c r="B41" s="2" t="s">
        <v>1</v>
      </c>
      <c r="C41" s="412">
        <v>1</v>
      </c>
      <c r="D41" s="418">
        <f>[2]Inf.Nac.Obj.Gast!E3</f>
        <v>4.6699999999999998E-2</v>
      </c>
      <c r="E41" s="421"/>
    </row>
    <row r="42" spans="1:5" x14ac:dyDescent="0.2">
      <c r="A42" s="419"/>
      <c r="B42" s="2"/>
      <c r="C42" s="412">
        <v>0</v>
      </c>
      <c r="D42" s="418">
        <f>D41</f>
        <v>4.6699999999999998E-2</v>
      </c>
    </row>
    <row r="43" spans="1:5" x14ac:dyDescent="0.2">
      <c r="A43" s="422"/>
    </row>
    <row r="44" spans="1:5" x14ac:dyDescent="0.2">
      <c r="A44" s="423"/>
    </row>
    <row r="45" spans="1:5" x14ac:dyDescent="0.2">
      <c r="A45" s="422"/>
    </row>
    <row r="46" spans="1:5" x14ac:dyDescent="0.2">
      <c r="A46" s="423"/>
    </row>
    <row r="47" spans="1:5" x14ac:dyDescent="0.2">
      <c r="A47" s="422"/>
    </row>
    <row r="48" spans="1:5" x14ac:dyDescent="0.2">
      <c r="A48" s="423"/>
    </row>
    <row r="49" spans="1:1" x14ac:dyDescent="0.2">
      <c r="A49" s="422"/>
    </row>
    <row r="50" spans="1:1" x14ac:dyDescent="0.2">
      <c r="A50" s="423"/>
    </row>
    <row r="51" spans="1:1" x14ac:dyDescent="0.2">
      <c r="A51" s="422"/>
    </row>
    <row r="52" spans="1:1" x14ac:dyDescent="0.2">
      <c r="A52" s="423"/>
    </row>
    <row r="53" spans="1:1" x14ac:dyDescent="0.2">
      <c r="A53" s="422"/>
    </row>
    <row r="54" spans="1:1" x14ac:dyDescent="0.2">
      <c r="A54" s="423"/>
    </row>
    <row r="55" spans="1:1" x14ac:dyDescent="0.2">
      <c r="A55" s="422"/>
    </row>
    <row r="56" spans="1:1" x14ac:dyDescent="0.2">
      <c r="A56" s="423"/>
    </row>
    <row r="57" spans="1:1" x14ac:dyDescent="0.2">
      <c r="A57" s="422"/>
    </row>
    <row r="58" spans="1:1" x14ac:dyDescent="0.2">
      <c r="A58" s="423"/>
    </row>
    <row r="59" spans="1:1" x14ac:dyDescent="0.2">
      <c r="A59" s="422"/>
    </row>
    <row r="60" spans="1:1" x14ac:dyDescent="0.2">
      <c r="A60" s="423"/>
    </row>
    <row r="61" spans="1:1" x14ac:dyDescent="0.2">
      <c r="A61" s="422"/>
    </row>
    <row r="62" spans="1:1" x14ac:dyDescent="0.2">
      <c r="A62" s="423"/>
    </row>
    <row r="63" spans="1:1" x14ac:dyDescent="0.2">
      <c r="A63" s="422"/>
    </row>
    <row r="64" spans="1:1" x14ac:dyDescent="0.2">
      <c r="A64" s="423"/>
    </row>
    <row r="65" spans="1:1" x14ac:dyDescent="0.2">
      <c r="A65" s="422"/>
    </row>
    <row r="66" spans="1:1" x14ac:dyDescent="0.2">
      <c r="A66" s="423"/>
    </row>
    <row r="67" spans="1:1" x14ac:dyDescent="0.2">
      <c r="A67" s="422"/>
    </row>
    <row r="68" spans="1:1" x14ac:dyDescent="0.2">
      <c r="A68" s="423"/>
    </row>
    <row r="69" spans="1:1" x14ac:dyDescent="0.2">
      <c r="A69" s="422"/>
    </row>
    <row r="70" spans="1:1" x14ac:dyDescent="0.2">
      <c r="A70" s="423"/>
    </row>
    <row r="71" spans="1:1" x14ac:dyDescent="0.2">
      <c r="A71" s="422"/>
    </row>
    <row r="72" spans="1:1" x14ac:dyDescent="0.2">
      <c r="A72" s="423"/>
    </row>
    <row r="73" spans="1:1" x14ac:dyDescent="0.2">
      <c r="A73" s="422"/>
    </row>
    <row r="74" spans="1:1" x14ac:dyDescent="0.2">
      <c r="A74" s="423"/>
    </row>
    <row r="75" spans="1:1" x14ac:dyDescent="0.2">
      <c r="A75" s="422"/>
    </row>
    <row r="76" spans="1:1" x14ac:dyDescent="0.2">
      <c r="A76" s="423"/>
    </row>
    <row r="77" spans="1:1" x14ac:dyDescent="0.2">
      <c r="A77" s="422"/>
    </row>
    <row r="78" spans="1:1" x14ac:dyDescent="0.2">
      <c r="A78" s="423"/>
    </row>
    <row r="79" spans="1:1" x14ac:dyDescent="0.2">
      <c r="A79" s="422"/>
    </row>
    <row r="80" spans="1:1" x14ac:dyDescent="0.2">
      <c r="A80" s="423"/>
    </row>
    <row r="81" spans="1:1" x14ac:dyDescent="0.2">
      <c r="A81" s="422"/>
    </row>
    <row r="82" spans="1:1" x14ac:dyDescent="0.2">
      <c r="A82" s="423"/>
    </row>
    <row r="83" spans="1:1" x14ac:dyDescent="0.2">
      <c r="A83" s="422"/>
    </row>
    <row r="84" spans="1:1" x14ac:dyDescent="0.2">
      <c r="A84" s="423"/>
    </row>
    <row r="85" spans="1:1" x14ac:dyDescent="0.2">
      <c r="A85" s="422"/>
    </row>
    <row r="86" spans="1:1" x14ac:dyDescent="0.2">
      <c r="A86" s="423"/>
    </row>
    <row r="87" spans="1:1" x14ac:dyDescent="0.2">
      <c r="A87" s="422"/>
    </row>
    <row r="88" spans="1:1" x14ac:dyDescent="0.2">
      <c r="A88" s="423"/>
    </row>
    <row r="89" spans="1:1" x14ac:dyDescent="0.2">
      <c r="A89" s="422"/>
    </row>
    <row r="90" spans="1:1" x14ac:dyDescent="0.2">
      <c r="A90" s="423"/>
    </row>
    <row r="91" spans="1:1" x14ac:dyDescent="0.2">
      <c r="A91" s="422"/>
    </row>
    <row r="92" spans="1:1" x14ac:dyDescent="0.2">
      <c r="A92" s="423"/>
    </row>
    <row r="93" spans="1:1" x14ac:dyDescent="0.2">
      <c r="A93" s="422"/>
    </row>
    <row r="94" spans="1:1" x14ac:dyDescent="0.2">
      <c r="A94" s="423"/>
    </row>
    <row r="95" spans="1:1" x14ac:dyDescent="0.2">
      <c r="A95" s="422"/>
    </row>
    <row r="96" spans="1:1" x14ac:dyDescent="0.2">
      <c r="A96" s="423"/>
    </row>
    <row r="97" spans="1:1" x14ac:dyDescent="0.2">
      <c r="A97" s="422"/>
    </row>
    <row r="98" spans="1:1" x14ac:dyDescent="0.2">
      <c r="A98" s="423"/>
    </row>
    <row r="99" spans="1:1" x14ac:dyDescent="0.2">
      <c r="A99" s="422"/>
    </row>
    <row r="100" spans="1:1" x14ac:dyDescent="0.2">
      <c r="A100" s="423"/>
    </row>
    <row r="101" spans="1:1" x14ac:dyDescent="0.2">
      <c r="A101" s="422"/>
    </row>
    <row r="102" spans="1:1" x14ac:dyDescent="0.2">
      <c r="A102" s="423"/>
    </row>
    <row r="103" spans="1:1" x14ac:dyDescent="0.2">
      <c r="A103" s="422"/>
    </row>
  </sheetData>
  <autoFilter ref="A6:D38" xr:uid="{00000000-0009-0000-0000-000002000000}">
    <sortState ref="A7:D38">
      <sortCondition ref="C6:C38"/>
    </sortState>
  </autoFilter>
  <mergeCells count="1">
    <mergeCell ref="H1:I1"/>
  </mergeCells>
  <hyperlinks>
    <hyperlink ref="H1:I1" location="Index!A1" display="Regresar al Índice" xr:uid="{7BE0F4FD-495D-4CA6-A7AC-ECE19E55627D}"/>
  </hyperlink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C4D4A-5DDE-489D-9254-49760E01AA46}">
  <sheetPr codeName="Hoja71"/>
  <dimension ref="A1:S117"/>
  <sheetViews>
    <sheetView workbookViewId="0">
      <selection activeCell="A9" sqref="A9"/>
    </sheetView>
  </sheetViews>
  <sheetFormatPr baseColWidth="10" defaultRowHeight="12.75" x14ac:dyDescent="0.2"/>
  <cols>
    <col min="1" max="16384" width="11.42578125" style="170"/>
  </cols>
  <sheetData>
    <row r="1" spans="1:19" ht="15" x14ac:dyDescent="0.25">
      <c r="A1" t="s">
        <v>1350</v>
      </c>
      <c r="H1" s="568" t="s">
        <v>39</v>
      </c>
      <c r="I1" s="568"/>
    </row>
    <row r="2" spans="1:19" x14ac:dyDescent="0.2">
      <c r="A2" s="170" t="s">
        <v>56</v>
      </c>
    </row>
    <row r="6" spans="1:19" x14ac:dyDescent="0.2">
      <c r="B6" s="413" t="s">
        <v>137</v>
      </c>
      <c r="C6" s="413"/>
      <c r="D6" s="413"/>
      <c r="E6" s="413"/>
      <c r="F6" s="413"/>
      <c r="G6" s="413"/>
      <c r="H6" s="413"/>
      <c r="I6" s="413"/>
      <c r="J6" s="413"/>
    </row>
    <row r="7" spans="1:19" ht="25.5" x14ac:dyDescent="0.2">
      <c r="A7" s="170" t="s">
        <v>138</v>
      </c>
      <c r="B7" s="170" t="s">
        <v>1052</v>
      </c>
      <c r="C7" s="170" t="s">
        <v>1053</v>
      </c>
      <c r="D7" s="170" t="s">
        <v>1054</v>
      </c>
      <c r="E7" s="170" t="s">
        <v>1055</v>
      </c>
      <c r="F7" s="170" t="s">
        <v>1056</v>
      </c>
      <c r="G7" s="170" t="s">
        <v>1057</v>
      </c>
      <c r="H7" s="170" t="s">
        <v>1058</v>
      </c>
      <c r="I7" s="170" t="s">
        <v>1059</v>
      </c>
      <c r="J7" s="414" t="s">
        <v>1060</v>
      </c>
    </row>
    <row r="8" spans="1:19" x14ac:dyDescent="0.2">
      <c r="A8" s="381">
        <v>43678</v>
      </c>
      <c r="B8" s="89">
        <v>3.5854034947976343E-2</v>
      </c>
      <c r="C8" s="89">
        <v>5.2727182490446056E-2</v>
      </c>
      <c r="D8" s="89">
        <v>-2.3500505280678485E-2</v>
      </c>
      <c r="E8" s="89">
        <v>1.5137142914199542E-2</v>
      </c>
      <c r="F8" s="89">
        <v>-1.0809579010988002E-2</v>
      </c>
      <c r="G8" s="89">
        <v>3.8944006727602121E-2</v>
      </c>
      <c r="H8" s="89">
        <v>5.4741181859826016E-2</v>
      </c>
      <c r="I8" s="89">
        <v>3.6074674576372923E-2</v>
      </c>
      <c r="J8" s="89">
        <v>5.8158351948374376E-2</v>
      </c>
      <c r="K8" s="89"/>
      <c r="L8" s="89"/>
      <c r="M8" s="89"/>
      <c r="N8" s="89"/>
      <c r="O8" s="89"/>
      <c r="P8" s="89"/>
      <c r="Q8" s="89"/>
      <c r="R8" s="89"/>
      <c r="S8" s="89"/>
    </row>
    <row r="9" spans="1:19" x14ac:dyDescent="0.2">
      <c r="A9" s="381">
        <v>43709</v>
      </c>
      <c r="B9" s="89">
        <v>3.1433153809599323E-2</v>
      </c>
      <c r="C9" s="89">
        <v>4.6539814550220271E-2</v>
      </c>
      <c r="D9" s="89">
        <v>-2.3779601775124615E-2</v>
      </c>
      <c r="E9" s="89">
        <v>8.9435161983619782E-3</v>
      </c>
      <c r="F9" s="89">
        <v>-1.2355120323378377E-2</v>
      </c>
      <c r="G9" s="89">
        <v>3.6726630548654438E-2</v>
      </c>
      <c r="H9" s="89">
        <v>4.5635116706524093E-2</v>
      </c>
      <c r="I9" s="89">
        <v>3.6613980609667029E-2</v>
      </c>
      <c r="J9" s="89">
        <v>6.1459641568486933E-2</v>
      </c>
      <c r="K9" s="89"/>
      <c r="L9" s="89"/>
      <c r="M9" s="89"/>
      <c r="N9" s="89"/>
      <c r="O9" s="89"/>
      <c r="P9" s="89"/>
      <c r="Q9" s="89"/>
      <c r="R9" s="89"/>
      <c r="S9" s="89"/>
    </row>
    <row r="10" spans="1:19" x14ac:dyDescent="0.2">
      <c r="A10" s="381">
        <v>43739</v>
      </c>
      <c r="B10" s="89">
        <v>3.3588872204220355E-2</v>
      </c>
      <c r="C10" s="89">
        <v>5.9069767441860543E-2</v>
      </c>
      <c r="D10" s="89">
        <v>-1.7768098232059382E-2</v>
      </c>
      <c r="E10" s="89">
        <v>8.4324025435442707E-3</v>
      </c>
      <c r="F10" s="89">
        <v>-1.5805067530743067E-2</v>
      </c>
      <c r="G10" s="89">
        <v>3.1215647437484506E-2</v>
      </c>
      <c r="H10" s="89">
        <v>3.7380432547802434E-2</v>
      </c>
      <c r="I10" s="89">
        <v>2.818520574010952E-2</v>
      </c>
      <c r="J10" s="89">
        <v>6.7553238928582227E-2</v>
      </c>
      <c r="K10" s="89"/>
      <c r="L10" s="89"/>
      <c r="M10" s="89"/>
      <c r="N10" s="89"/>
      <c r="O10" s="89"/>
      <c r="P10" s="89"/>
      <c r="Q10" s="89"/>
      <c r="R10" s="89"/>
      <c r="S10" s="89"/>
    </row>
    <row r="11" spans="1:19" x14ac:dyDescent="0.2">
      <c r="A11" s="381">
        <v>43770</v>
      </c>
      <c r="B11" s="89">
        <v>3.342259150603466E-2</v>
      </c>
      <c r="C11" s="89">
        <v>5.1437009221501961E-2</v>
      </c>
      <c r="D11" s="89">
        <v>8.0505004095168253E-3</v>
      </c>
      <c r="E11" s="89">
        <v>9.2185911544953036E-3</v>
      </c>
      <c r="F11" s="89">
        <v>-2.7231316013416329E-3</v>
      </c>
      <c r="G11" s="89">
        <v>3.2483450609871012E-2</v>
      </c>
      <c r="H11" s="89">
        <v>3.5588923556942209E-2</v>
      </c>
      <c r="I11" s="89">
        <v>3.3194979643186073E-2</v>
      </c>
      <c r="J11" s="89">
        <v>6.3947697981481255E-2</v>
      </c>
      <c r="K11" s="89"/>
      <c r="L11" s="89"/>
      <c r="M11" s="89"/>
      <c r="N11" s="89"/>
      <c r="O11" s="89"/>
      <c r="P11" s="89"/>
      <c r="Q11" s="89"/>
      <c r="R11" s="89"/>
      <c r="S11" s="89"/>
    </row>
    <row r="12" spans="1:19" x14ac:dyDescent="0.2">
      <c r="A12" s="381">
        <v>43800</v>
      </c>
      <c r="B12" s="89">
        <v>3.4136840972038618E-2</v>
      </c>
      <c r="C12" s="89">
        <v>4.6781871661893293E-2</v>
      </c>
      <c r="D12" s="89">
        <v>2.368489401234708E-2</v>
      </c>
      <c r="E12" s="89">
        <v>8.4985835694051381E-3</v>
      </c>
      <c r="F12" s="89">
        <v>-6.4879495293251876E-3</v>
      </c>
      <c r="G12" s="89">
        <v>3.4125793536465387E-2</v>
      </c>
      <c r="H12" s="89">
        <v>4.278022801842063E-2</v>
      </c>
      <c r="I12" s="89">
        <v>3.3354833665611094E-2</v>
      </c>
      <c r="J12" s="89">
        <v>7.2423672577262677E-2</v>
      </c>
      <c r="K12" s="89"/>
      <c r="L12" s="89"/>
      <c r="M12" s="89"/>
      <c r="N12" s="89"/>
      <c r="O12" s="89"/>
      <c r="P12" s="89"/>
      <c r="Q12" s="89"/>
      <c r="R12" s="89"/>
      <c r="S12" s="89"/>
    </row>
    <row r="13" spans="1:19" x14ac:dyDescent="0.2">
      <c r="A13" s="381">
        <v>43831</v>
      </c>
      <c r="B13" s="89">
        <v>3.6737290208934681E-2</v>
      </c>
      <c r="C13" s="89">
        <v>6.0678156250604465E-2</v>
      </c>
      <c r="D13" s="89">
        <v>-1.5825855566559577E-2</v>
      </c>
      <c r="E13" s="89">
        <v>6.3305382425171697E-3</v>
      </c>
      <c r="F13" s="89">
        <v>-5.5696354693619554E-3</v>
      </c>
      <c r="G13" s="89">
        <v>4.1386062242264154E-2</v>
      </c>
      <c r="H13" s="89">
        <v>4.4117358838170917E-2</v>
      </c>
      <c r="I13" s="89">
        <v>3.3326092108381333E-2</v>
      </c>
      <c r="J13" s="89">
        <v>7.1210877974446252E-2</v>
      </c>
      <c r="K13" s="89"/>
      <c r="L13" s="89"/>
      <c r="M13" s="89"/>
      <c r="N13" s="89"/>
      <c r="O13" s="89"/>
      <c r="P13" s="89"/>
      <c r="Q13" s="89"/>
      <c r="R13" s="89"/>
      <c r="S13" s="89"/>
    </row>
    <row r="14" spans="1:19" x14ac:dyDescent="0.2">
      <c r="A14" s="381">
        <v>43862</v>
      </c>
      <c r="B14" s="89">
        <v>3.6877688998156133E-2</v>
      </c>
      <c r="C14" s="89">
        <v>7.2063667900766681E-2</v>
      </c>
      <c r="D14" s="89">
        <v>-1.126034189225511E-2</v>
      </c>
      <c r="E14" s="89">
        <v>3.0171784515062861E-3</v>
      </c>
      <c r="F14" s="89">
        <v>3.0604284599844434E-3</v>
      </c>
      <c r="G14" s="89">
        <v>4.1520369509529642E-2</v>
      </c>
      <c r="H14" s="89">
        <v>2.9622093023255802E-2</v>
      </c>
      <c r="I14" s="89">
        <v>2.4805670985089234E-2</v>
      </c>
      <c r="J14" s="89">
        <v>6.4044748098399218E-2</v>
      </c>
    </row>
    <row r="15" spans="1:19" x14ac:dyDescent="0.2">
      <c r="A15" s="381">
        <v>43891</v>
      </c>
      <c r="B15" s="89">
        <v>2.9299239672623267E-2</v>
      </c>
      <c r="C15" s="89">
        <v>6.9665455456709546E-2</v>
      </c>
      <c r="D15" s="89">
        <v>-2.0825859938617963E-3</v>
      </c>
      <c r="E15" s="89">
        <v>1.2609728890828897E-3</v>
      </c>
      <c r="F15" s="89">
        <v>-3.7306028495455168E-3</v>
      </c>
      <c r="G15" s="89">
        <v>4.5235803657362794E-2</v>
      </c>
      <c r="H15" s="89">
        <v>-1.8240465859785338E-2</v>
      </c>
      <c r="I15" s="89">
        <v>1.8223501292619959E-2</v>
      </c>
      <c r="J15" s="89">
        <v>6.313776735784149E-2</v>
      </c>
    </row>
    <row r="16" spans="1:19" x14ac:dyDescent="0.2">
      <c r="A16" s="381">
        <v>43922</v>
      </c>
      <c r="B16" s="89">
        <v>1.7341151961729917E-2</v>
      </c>
      <c r="C16" s="89">
        <v>6.6966727766528233E-2</v>
      </c>
      <c r="D16" s="89">
        <v>1.3926280782326383E-2</v>
      </c>
      <c r="E16" s="89">
        <v>3.0981033798371804E-4</v>
      </c>
      <c r="F16" s="89">
        <v>-1.2518468234636315E-2</v>
      </c>
      <c r="G16" s="89">
        <v>4.2117977472921453E-2</v>
      </c>
      <c r="H16" s="89">
        <v>-9.0584594353414594E-2</v>
      </c>
      <c r="I16" s="89">
        <v>1.9194226376706425E-3</v>
      </c>
      <c r="J16" s="89">
        <v>6.0762778981116483E-2</v>
      </c>
    </row>
    <row r="17" spans="1:10" x14ac:dyDescent="0.2">
      <c r="A17" s="381">
        <v>43952</v>
      </c>
      <c r="B17" s="89">
        <v>2.3618027528679697E-2</v>
      </c>
      <c r="C17" s="89">
        <v>6.1702532850885561E-2</v>
      </c>
      <c r="D17" s="89">
        <v>3.0489621610885198E-3</v>
      </c>
      <c r="E17" s="89">
        <v>2.0417642391283852E-3</v>
      </c>
      <c r="F17" s="89">
        <v>5.0802866733195007E-3</v>
      </c>
      <c r="G17" s="89">
        <v>3.3128870138328548E-2</v>
      </c>
      <c r="H17" s="89">
        <v>-4.2796086997815563E-2</v>
      </c>
      <c r="I17" s="89">
        <v>1.9698137506463764E-2</v>
      </c>
      <c r="J17" s="89">
        <v>5.9703906681128682E-2</v>
      </c>
    </row>
    <row r="18" spans="1:10" x14ac:dyDescent="0.2">
      <c r="A18" s="381">
        <v>43983</v>
      </c>
      <c r="B18" s="89">
        <v>2.7864909073414657E-2</v>
      </c>
      <c r="C18" s="89">
        <v>5.8835249914607646E-2</v>
      </c>
      <c r="D18" s="89">
        <v>-3.1587497367708828E-3</v>
      </c>
      <c r="E18" s="89">
        <v>1.0790876892538881E-2</v>
      </c>
      <c r="F18" s="89">
        <v>2.1551073021883305E-2</v>
      </c>
      <c r="G18" s="89">
        <v>3.5283968089334428E-2</v>
      </c>
      <c r="H18" s="89">
        <v>-1.0429790741074085E-2</v>
      </c>
      <c r="I18" s="89">
        <v>7.1818498586859736E-3</v>
      </c>
      <c r="J18" s="89">
        <v>5.4537699635088366E-2</v>
      </c>
    </row>
    <row r="19" spans="1:10" x14ac:dyDescent="0.2">
      <c r="A19" s="381">
        <v>44013</v>
      </c>
      <c r="B19" s="89">
        <v>3.1163488157490048E-2</v>
      </c>
      <c r="C19" s="89">
        <v>5.4097695017044214E-2</v>
      </c>
      <c r="D19" s="89">
        <v>7.1337579617827438E-4</v>
      </c>
      <c r="E19" s="89">
        <v>1.7862901255679905E-2</v>
      </c>
      <c r="F19" s="89">
        <v>3.6497896680083478E-2</v>
      </c>
      <c r="G19" s="89">
        <v>3.9243498817966835E-2</v>
      </c>
      <c r="H19" s="89">
        <v>1.1557470775569595E-2</v>
      </c>
      <c r="I19" s="89">
        <v>3.1796041441163577E-3</v>
      </c>
      <c r="J19" s="89">
        <v>4.9675802013043321E-2</v>
      </c>
    </row>
    <row r="20" spans="1:10" x14ac:dyDescent="0.2">
      <c r="A20" s="381">
        <v>44044</v>
      </c>
      <c r="B20" s="89">
        <v>3.6756507362835977E-2</v>
      </c>
      <c r="C20" s="89">
        <v>5.828941041138247E-2</v>
      </c>
      <c r="D20" s="89">
        <v>1.5675412430754321E-2</v>
      </c>
      <c r="E20" s="89">
        <v>2.9016298307218635E-2</v>
      </c>
      <c r="F20" s="89">
        <v>2.6382740038862984E-2</v>
      </c>
      <c r="G20" s="89">
        <v>4.6050666332617007E-2</v>
      </c>
      <c r="H20" s="89">
        <v>1.4049001557852936E-2</v>
      </c>
      <c r="I20" s="89">
        <v>1.2254214501948857E-2</v>
      </c>
      <c r="J20" s="89">
        <v>4.7981385399172627E-2</v>
      </c>
    </row>
    <row r="21" spans="1:10" x14ac:dyDescent="0.2">
      <c r="A21" s="381">
        <v>44075</v>
      </c>
      <c r="B21" s="89">
        <v>3.8537957248303334E-2</v>
      </c>
      <c r="C21" s="89">
        <v>6.2444682974596454E-2</v>
      </c>
      <c r="D21" s="89">
        <v>1.7268430051292354E-2</v>
      </c>
      <c r="E21" s="89">
        <v>2.7486011583390566E-2</v>
      </c>
      <c r="F21" s="89">
        <v>3.0801564715465166E-2</v>
      </c>
      <c r="G21" s="89">
        <v>3.8024021249566858E-2</v>
      </c>
      <c r="H21" s="89">
        <v>9.7814992628435012E-3</v>
      </c>
      <c r="I21" s="89">
        <v>2.7210556732806809E-2</v>
      </c>
      <c r="J21" s="89">
        <v>5.0999136085339715E-2</v>
      </c>
    </row>
    <row r="22" spans="1:10" x14ac:dyDescent="0.2">
      <c r="A22" s="381">
        <v>44105</v>
      </c>
      <c r="B22" s="89">
        <v>3.9876127848294952E-2</v>
      </c>
      <c r="C22" s="89">
        <v>6.5053868939160236E-2</v>
      </c>
      <c r="D22" s="89">
        <v>1.9825224990217806E-2</v>
      </c>
      <c r="E22" s="89">
        <v>3.0333888181729159E-2</v>
      </c>
      <c r="F22" s="89">
        <v>4.3917762429270403E-2</v>
      </c>
      <c r="G22" s="89">
        <v>3.2489171876650721E-2</v>
      </c>
      <c r="H22" s="89">
        <v>7.2482233358815438E-3</v>
      </c>
      <c r="I22" s="89">
        <v>3.3629563943401219E-2</v>
      </c>
      <c r="J22" s="89">
        <v>4.1808224264364528E-2</v>
      </c>
    </row>
    <row r="23" spans="1:10" x14ac:dyDescent="0.2">
      <c r="A23" s="381">
        <v>44136</v>
      </c>
      <c r="B23" s="89">
        <v>3.5294790088880035E-2</v>
      </c>
      <c r="C23" s="89">
        <v>6.4164209782274995E-2</v>
      </c>
      <c r="D23" s="89">
        <v>3.3193293963773574E-3</v>
      </c>
      <c r="E23" s="89">
        <v>3.1051041065613072E-2</v>
      </c>
      <c r="F23" s="89">
        <v>1.9134048768735035E-2</v>
      </c>
      <c r="G23" s="89">
        <v>3.5614041833281984E-2</v>
      </c>
      <c r="H23" s="89">
        <v>-1.2447038885227246E-2</v>
      </c>
      <c r="I23" s="89">
        <v>3.0249280920421784E-2</v>
      </c>
      <c r="J23" s="89">
        <v>4.1882924297471646E-2</v>
      </c>
    </row>
    <row r="24" spans="1:10" x14ac:dyDescent="0.2">
      <c r="A24" s="381">
        <v>44166</v>
      </c>
      <c r="B24" s="89">
        <v>3.3918516064922057E-2</v>
      </c>
      <c r="C24" s="89">
        <v>5.9184560067290948E-2</v>
      </c>
      <c r="D24" s="89">
        <v>2.3751671106687328E-2</v>
      </c>
      <c r="E24" s="89">
        <v>3.2664247815230855E-2</v>
      </c>
      <c r="F24" s="89">
        <v>3.6237254862682991E-2</v>
      </c>
      <c r="G24" s="89">
        <v>4.1626637974099823E-2</v>
      </c>
      <c r="H24" s="89">
        <v>-1.5013304700994389E-2</v>
      </c>
      <c r="I24" s="89">
        <v>1.6361349385740128E-2</v>
      </c>
      <c r="J24" s="89">
        <v>3.4693596511360995E-2</v>
      </c>
    </row>
    <row r="25" spans="1:10" x14ac:dyDescent="0.2">
      <c r="A25" s="381">
        <v>44197</v>
      </c>
      <c r="B25" s="89">
        <v>4.2090259488951225E-2</v>
      </c>
      <c r="C25" s="89">
        <v>5.7635494930337719E-2</v>
      </c>
      <c r="D25" s="89">
        <v>3.8635508888911499E-2</v>
      </c>
      <c r="E25" s="89">
        <v>4.3228001944579604E-2</v>
      </c>
      <c r="F25" s="89">
        <v>5.243223096372554E-2</v>
      </c>
      <c r="G25" s="89">
        <v>3.7937059616736032E-2</v>
      </c>
      <c r="H25" s="89">
        <v>1.5063633292037429E-2</v>
      </c>
      <c r="I25" s="89">
        <v>2.2380001337830982E-2</v>
      </c>
      <c r="J25" s="89">
        <v>4.3077820940708625E-2</v>
      </c>
    </row>
    <row r="26" spans="1:10" x14ac:dyDescent="0.2">
      <c r="B26" s="89"/>
      <c r="C26" s="89"/>
      <c r="D26" s="89"/>
      <c r="E26" s="89"/>
      <c r="F26" s="89"/>
      <c r="G26" s="89"/>
      <c r="H26" s="89"/>
      <c r="I26" s="89"/>
      <c r="J26" s="89"/>
    </row>
    <row r="27" spans="1:10" x14ac:dyDescent="0.2">
      <c r="B27" s="89"/>
      <c r="C27" s="89"/>
      <c r="D27" s="89"/>
      <c r="E27" s="89"/>
      <c r="F27" s="89"/>
      <c r="G27" s="89"/>
      <c r="H27" s="89"/>
      <c r="I27" s="89"/>
      <c r="J27" s="89"/>
    </row>
    <row r="28" spans="1:10" x14ac:dyDescent="0.2">
      <c r="B28" s="89"/>
      <c r="C28" s="89"/>
      <c r="D28" s="89"/>
      <c r="E28" s="89"/>
      <c r="F28" s="89"/>
      <c r="G28" s="89"/>
      <c r="H28" s="89"/>
      <c r="I28" s="89"/>
      <c r="J28" s="89"/>
    </row>
    <row r="29" spans="1:10" x14ac:dyDescent="0.2">
      <c r="B29" s="89"/>
      <c r="C29" s="89"/>
      <c r="D29" s="89"/>
      <c r="E29" s="89"/>
      <c r="F29" s="89"/>
      <c r="G29" s="89"/>
      <c r="H29" s="89"/>
      <c r="I29" s="89"/>
      <c r="J29" s="89"/>
    </row>
    <row r="30" spans="1:10" x14ac:dyDescent="0.2">
      <c r="B30" s="89"/>
      <c r="C30" s="89"/>
      <c r="D30" s="89"/>
      <c r="E30" s="89"/>
      <c r="F30" s="89"/>
      <c r="G30" s="89"/>
      <c r="H30" s="89"/>
      <c r="I30" s="89"/>
      <c r="J30" s="89"/>
    </row>
    <row r="31" spans="1:10" x14ac:dyDescent="0.2">
      <c r="B31" s="89"/>
      <c r="C31" s="89"/>
      <c r="D31" s="89"/>
      <c r="E31" s="89"/>
      <c r="F31" s="89"/>
      <c r="G31" s="89"/>
      <c r="H31" s="89"/>
      <c r="I31" s="89"/>
      <c r="J31" s="89"/>
    </row>
    <row r="32" spans="1:10" x14ac:dyDescent="0.2">
      <c r="B32" s="89"/>
      <c r="C32" s="89"/>
      <c r="D32" s="89"/>
      <c r="E32" s="89"/>
      <c r="F32" s="89"/>
      <c r="G32" s="89"/>
      <c r="H32" s="89"/>
      <c r="I32" s="89"/>
      <c r="J32" s="89"/>
    </row>
    <row r="33" spans="2:10" x14ac:dyDescent="0.2">
      <c r="B33" s="89"/>
      <c r="C33" s="89"/>
      <c r="D33" s="89"/>
      <c r="E33" s="89"/>
      <c r="F33" s="89"/>
      <c r="G33" s="89"/>
      <c r="H33" s="89"/>
      <c r="I33" s="89"/>
      <c r="J33" s="89"/>
    </row>
    <row r="34" spans="2:10" x14ac:dyDescent="0.2">
      <c r="B34" s="89"/>
      <c r="C34" s="89"/>
      <c r="D34" s="89"/>
      <c r="E34" s="89"/>
      <c r="F34" s="89"/>
      <c r="G34" s="89"/>
      <c r="H34" s="89"/>
      <c r="I34" s="89"/>
      <c r="J34" s="89"/>
    </row>
    <row r="35" spans="2:10" x14ac:dyDescent="0.2">
      <c r="B35" s="89"/>
      <c r="C35" s="89"/>
      <c r="D35" s="89"/>
      <c r="E35" s="89"/>
      <c r="F35" s="89"/>
      <c r="G35" s="89"/>
      <c r="H35" s="89"/>
      <c r="I35" s="89"/>
      <c r="J35" s="89"/>
    </row>
    <row r="36" spans="2:10" x14ac:dyDescent="0.2">
      <c r="B36" s="89"/>
      <c r="C36" s="89"/>
      <c r="D36" s="89"/>
      <c r="E36" s="89"/>
      <c r="F36" s="89"/>
      <c r="G36" s="89"/>
      <c r="H36" s="89"/>
      <c r="I36" s="89"/>
      <c r="J36" s="89"/>
    </row>
    <row r="37" spans="2:10" x14ac:dyDescent="0.2">
      <c r="B37" s="89"/>
      <c r="C37" s="89"/>
      <c r="D37" s="89"/>
      <c r="E37" s="89"/>
      <c r="F37" s="89"/>
      <c r="G37" s="89"/>
      <c r="H37" s="89"/>
      <c r="I37" s="89"/>
      <c r="J37" s="89"/>
    </row>
    <row r="38" spans="2:10" x14ac:dyDescent="0.2">
      <c r="B38" s="89"/>
      <c r="C38" s="89"/>
      <c r="D38" s="89"/>
      <c r="E38" s="89"/>
      <c r="F38" s="89"/>
      <c r="G38" s="89"/>
      <c r="H38" s="89"/>
      <c r="I38" s="89"/>
      <c r="J38" s="89"/>
    </row>
    <row r="39" spans="2:10" x14ac:dyDescent="0.2">
      <c r="B39" s="89"/>
      <c r="C39" s="89"/>
      <c r="D39" s="89"/>
      <c r="E39" s="89"/>
      <c r="F39" s="89"/>
      <c r="G39" s="89"/>
      <c r="H39" s="89"/>
      <c r="I39" s="89"/>
      <c r="J39" s="89"/>
    </row>
    <row r="40" spans="2:10" x14ac:dyDescent="0.2">
      <c r="B40" s="89"/>
      <c r="C40" s="89"/>
      <c r="D40" s="89"/>
      <c r="E40" s="89"/>
      <c r="F40" s="89"/>
      <c r="G40" s="89"/>
      <c r="H40" s="89"/>
      <c r="I40" s="89"/>
      <c r="J40" s="89"/>
    </row>
    <row r="41" spans="2:10" x14ac:dyDescent="0.2">
      <c r="B41" s="89"/>
      <c r="C41" s="89"/>
      <c r="D41" s="89"/>
      <c r="E41" s="89"/>
      <c r="F41" s="89"/>
      <c r="G41" s="89"/>
      <c r="H41" s="89"/>
      <c r="I41" s="89"/>
      <c r="J41" s="89"/>
    </row>
    <row r="42" spans="2:10" x14ac:dyDescent="0.2">
      <c r="B42" s="89"/>
      <c r="C42" s="89"/>
      <c r="D42" s="89"/>
      <c r="E42" s="89"/>
      <c r="F42" s="89"/>
      <c r="G42" s="89"/>
      <c r="H42" s="89"/>
      <c r="I42" s="89"/>
      <c r="J42" s="89"/>
    </row>
    <row r="43" spans="2:10" x14ac:dyDescent="0.2">
      <c r="B43" s="89"/>
      <c r="C43" s="89"/>
      <c r="D43" s="89"/>
      <c r="E43" s="89"/>
      <c r="F43" s="89"/>
      <c r="G43" s="89"/>
      <c r="H43" s="89"/>
      <c r="I43" s="89"/>
      <c r="J43" s="89"/>
    </row>
    <row r="44" spans="2:10" x14ac:dyDescent="0.2">
      <c r="B44" s="89"/>
      <c r="C44" s="89"/>
      <c r="D44" s="89"/>
      <c r="E44" s="89"/>
      <c r="F44" s="89"/>
      <c r="G44" s="89"/>
      <c r="H44" s="89"/>
      <c r="I44" s="89"/>
      <c r="J44" s="89"/>
    </row>
    <row r="45" spans="2:10" x14ac:dyDescent="0.2">
      <c r="B45" s="89"/>
      <c r="C45" s="89"/>
      <c r="D45" s="89"/>
      <c r="E45" s="89"/>
      <c r="F45" s="89"/>
      <c r="G45" s="89"/>
      <c r="H45" s="89"/>
      <c r="I45" s="89"/>
      <c r="J45" s="89"/>
    </row>
    <row r="46" spans="2:10" x14ac:dyDescent="0.2">
      <c r="B46" s="89"/>
      <c r="C46" s="89"/>
      <c r="D46" s="89"/>
      <c r="E46" s="89"/>
      <c r="F46" s="89"/>
      <c r="G46" s="89"/>
      <c r="H46" s="89"/>
      <c r="I46" s="89"/>
      <c r="J46" s="89"/>
    </row>
    <row r="47" spans="2:10" x14ac:dyDescent="0.2">
      <c r="B47" s="89"/>
      <c r="C47" s="89"/>
      <c r="D47" s="89"/>
      <c r="E47" s="89"/>
      <c r="F47" s="89"/>
      <c r="G47" s="89"/>
      <c r="H47" s="89"/>
      <c r="I47" s="89"/>
      <c r="J47" s="89"/>
    </row>
    <row r="48" spans="2:10" x14ac:dyDescent="0.2">
      <c r="B48" s="89"/>
      <c r="C48" s="89"/>
      <c r="D48" s="89"/>
      <c r="E48" s="89"/>
      <c r="F48" s="89"/>
      <c r="G48" s="89"/>
      <c r="H48" s="89"/>
      <c r="I48" s="89"/>
      <c r="J48" s="89"/>
    </row>
    <row r="49" spans="2:10" x14ac:dyDescent="0.2">
      <c r="B49" s="89"/>
      <c r="C49" s="89"/>
      <c r="D49" s="89"/>
      <c r="E49" s="89"/>
      <c r="F49" s="89"/>
      <c r="G49" s="89"/>
      <c r="H49" s="89"/>
      <c r="I49" s="89"/>
      <c r="J49" s="89"/>
    </row>
    <row r="50" spans="2:10" x14ac:dyDescent="0.2">
      <c r="B50" s="89"/>
      <c r="C50" s="89"/>
      <c r="D50" s="89"/>
      <c r="E50" s="89"/>
      <c r="F50" s="89"/>
      <c r="G50" s="89"/>
      <c r="H50" s="89"/>
      <c r="I50" s="89"/>
      <c r="J50" s="89"/>
    </row>
    <row r="51" spans="2:10" x14ac:dyDescent="0.2">
      <c r="B51" s="89"/>
      <c r="C51" s="89"/>
      <c r="D51" s="89"/>
      <c r="E51" s="89"/>
      <c r="F51" s="89"/>
      <c r="G51" s="89"/>
      <c r="H51" s="89"/>
      <c r="I51" s="89"/>
      <c r="J51" s="89"/>
    </row>
    <row r="52" spans="2:10" x14ac:dyDescent="0.2">
      <c r="B52" s="89"/>
      <c r="C52" s="89"/>
      <c r="D52" s="89"/>
      <c r="E52" s="89"/>
      <c r="F52" s="89"/>
      <c r="G52" s="89"/>
      <c r="H52" s="89"/>
      <c r="I52" s="89"/>
      <c r="J52" s="89"/>
    </row>
    <row r="53" spans="2:10" x14ac:dyDescent="0.2">
      <c r="B53" s="89"/>
      <c r="C53" s="89"/>
      <c r="D53" s="89"/>
      <c r="E53" s="89"/>
      <c r="F53" s="89"/>
      <c r="G53" s="89"/>
      <c r="H53" s="89"/>
      <c r="I53" s="89"/>
      <c r="J53" s="89"/>
    </row>
    <row r="54" spans="2:10" x14ac:dyDescent="0.2">
      <c r="B54" s="89"/>
      <c r="C54" s="89"/>
      <c r="D54" s="89"/>
      <c r="E54" s="89"/>
      <c r="F54" s="89"/>
      <c r="G54" s="89"/>
      <c r="H54" s="89"/>
      <c r="I54" s="89"/>
      <c r="J54" s="89"/>
    </row>
    <row r="55" spans="2:10" x14ac:dyDescent="0.2">
      <c r="B55" s="89"/>
      <c r="C55" s="89"/>
      <c r="D55" s="89"/>
      <c r="E55" s="89"/>
      <c r="F55" s="89"/>
      <c r="G55" s="89"/>
      <c r="H55" s="89"/>
      <c r="I55" s="89"/>
      <c r="J55" s="89"/>
    </row>
    <row r="56" spans="2:10" x14ac:dyDescent="0.2">
      <c r="B56" s="89"/>
      <c r="C56" s="89"/>
      <c r="D56" s="89"/>
      <c r="E56" s="89"/>
      <c r="F56" s="89"/>
      <c r="G56" s="89"/>
      <c r="H56" s="89"/>
      <c r="I56" s="89"/>
      <c r="J56" s="89"/>
    </row>
    <row r="57" spans="2:10" x14ac:dyDescent="0.2">
      <c r="B57" s="89"/>
      <c r="C57" s="89"/>
      <c r="D57" s="89"/>
      <c r="E57" s="89"/>
      <c r="F57" s="89"/>
      <c r="G57" s="89"/>
      <c r="H57" s="89"/>
      <c r="I57" s="89"/>
      <c r="J57" s="89"/>
    </row>
    <row r="58" spans="2:10" x14ac:dyDescent="0.2">
      <c r="B58" s="89"/>
      <c r="C58" s="89"/>
      <c r="D58" s="89"/>
      <c r="E58" s="89"/>
      <c r="F58" s="89"/>
      <c r="G58" s="89"/>
      <c r="H58" s="89"/>
      <c r="I58" s="89"/>
      <c r="J58" s="89"/>
    </row>
    <row r="59" spans="2:10" x14ac:dyDescent="0.2">
      <c r="B59" s="89"/>
      <c r="C59" s="89"/>
      <c r="D59" s="89"/>
      <c r="E59" s="89"/>
      <c r="F59" s="89"/>
      <c r="G59" s="89"/>
      <c r="H59" s="89"/>
      <c r="I59" s="89"/>
      <c r="J59" s="89"/>
    </row>
    <row r="60" spans="2:10" x14ac:dyDescent="0.2">
      <c r="B60" s="89"/>
      <c r="C60" s="89"/>
      <c r="D60" s="89"/>
      <c r="E60" s="89"/>
      <c r="F60" s="89"/>
      <c r="G60" s="89"/>
      <c r="H60" s="89"/>
      <c r="I60" s="89"/>
      <c r="J60" s="89"/>
    </row>
    <row r="61" spans="2:10" x14ac:dyDescent="0.2">
      <c r="B61" s="89"/>
      <c r="C61" s="89"/>
      <c r="D61" s="89"/>
      <c r="E61" s="89"/>
      <c r="F61" s="89"/>
      <c r="G61" s="89"/>
      <c r="H61" s="89"/>
      <c r="I61" s="89"/>
      <c r="J61" s="89"/>
    </row>
    <row r="62" spans="2:10" x14ac:dyDescent="0.2">
      <c r="B62" s="89"/>
      <c r="C62" s="89"/>
      <c r="D62" s="89"/>
      <c r="E62" s="89"/>
      <c r="F62" s="89"/>
      <c r="G62" s="89"/>
      <c r="H62" s="89"/>
      <c r="I62" s="89"/>
      <c r="J62" s="89"/>
    </row>
    <row r="63" spans="2:10" x14ac:dyDescent="0.2">
      <c r="B63" s="89"/>
      <c r="C63" s="89"/>
      <c r="D63" s="89"/>
      <c r="E63" s="89"/>
      <c r="F63" s="89"/>
      <c r="G63" s="89"/>
      <c r="H63" s="89"/>
      <c r="I63" s="89"/>
      <c r="J63" s="89"/>
    </row>
    <row r="64" spans="2:10" x14ac:dyDescent="0.2">
      <c r="B64" s="89"/>
      <c r="C64" s="89"/>
      <c r="D64" s="89"/>
      <c r="E64" s="89"/>
      <c r="F64" s="89"/>
      <c r="G64" s="89"/>
      <c r="H64" s="89"/>
      <c r="I64" s="89"/>
      <c r="J64" s="89"/>
    </row>
    <row r="65" spans="2:10" x14ac:dyDescent="0.2">
      <c r="B65" s="89"/>
      <c r="C65" s="89"/>
      <c r="D65" s="89"/>
      <c r="E65" s="89"/>
      <c r="F65" s="89"/>
      <c r="G65" s="89"/>
      <c r="H65" s="89"/>
      <c r="I65" s="89"/>
      <c r="J65" s="89"/>
    </row>
    <row r="66" spans="2:10" x14ac:dyDescent="0.2">
      <c r="B66" s="89"/>
      <c r="C66" s="89"/>
      <c r="D66" s="89"/>
      <c r="E66" s="89"/>
      <c r="F66" s="89"/>
      <c r="G66" s="89"/>
      <c r="H66" s="89"/>
      <c r="I66" s="89"/>
      <c r="J66" s="89"/>
    </row>
    <row r="67" spans="2:10" x14ac:dyDescent="0.2">
      <c r="B67" s="89"/>
      <c r="C67" s="89"/>
      <c r="D67" s="89"/>
      <c r="E67" s="89"/>
      <c r="F67" s="89"/>
      <c r="G67" s="89"/>
      <c r="H67" s="89"/>
      <c r="I67" s="89"/>
      <c r="J67" s="89"/>
    </row>
    <row r="68" spans="2:10" x14ac:dyDescent="0.2">
      <c r="B68" s="89"/>
      <c r="C68" s="89"/>
      <c r="D68" s="89"/>
      <c r="E68" s="89"/>
      <c r="F68" s="89"/>
      <c r="G68" s="89"/>
      <c r="H68" s="89"/>
      <c r="I68" s="89"/>
      <c r="J68" s="89"/>
    </row>
    <row r="69" spans="2:10" x14ac:dyDescent="0.2">
      <c r="B69" s="89"/>
      <c r="C69" s="89"/>
      <c r="D69" s="89"/>
      <c r="E69" s="89"/>
      <c r="F69" s="89"/>
      <c r="G69" s="89"/>
      <c r="H69" s="89"/>
      <c r="I69" s="89"/>
      <c r="J69" s="89"/>
    </row>
    <row r="70" spans="2:10" x14ac:dyDescent="0.2">
      <c r="B70" s="89"/>
      <c r="C70" s="89"/>
      <c r="D70" s="89"/>
      <c r="E70" s="89"/>
      <c r="F70" s="89"/>
      <c r="G70" s="89"/>
      <c r="H70" s="89"/>
      <c r="I70" s="89"/>
      <c r="J70" s="89"/>
    </row>
    <row r="71" spans="2:10" x14ac:dyDescent="0.2">
      <c r="B71" s="89"/>
      <c r="C71" s="89"/>
      <c r="D71" s="89"/>
      <c r="E71" s="89"/>
      <c r="F71" s="89"/>
      <c r="G71" s="89"/>
      <c r="H71" s="89"/>
      <c r="I71" s="89"/>
      <c r="J71" s="89"/>
    </row>
    <row r="72" spans="2:10" x14ac:dyDescent="0.2">
      <c r="B72" s="89"/>
      <c r="C72" s="89"/>
      <c r="D72" s="89"/>
      <c r="E72" s="89"/>
      <c r="F72" s="89"/>
      <c r="G72" s="89"/>
      <c r="H72" s="89"/>
      <c r="I72" s="89"/>
      <c r="J72" s="89"/>
    </row>
    <row r="73" spans="2:10" x14ac:dyDescent="0.2">
      <c r="B73" s="89"/>
      <c r="C73" s="89"/>
      <c r="D73" s="89"/>
      <c r="E73" s="89"/>
      <c r="F73" s="89"/>
      <c r="G73" s="89"/>
      <c r="H73" s="89"/>
      <c r="I73" s="89"/>
      <c r="J73" s="89"/>
    </row>
    <row r="74" spans="2:10" x14ac:dyDescent="0.2">
      <c r="B74" s="89"/>
      <c r="C74" s="89"/>
      <c r="D74" s="89"/>
      <c r="E74" s="89"/>
      <c r="F74" s="89"/>
      <c r="G74" s="89"/>
      <c r="H74" s="89"/>
      <c r="I74" s="89"/>
      <c r="J74" s="89"/>
    </row>
    <row r="75" spans="2:10" x14ac:dyDescent="0.2">
      <c r="B75" s="89"/>
      <c r="C75" s="89"/>
      <c r="D75" s="89"/>
      <c r="E75" s="89"/>
      <c r="F75" s="89"/>
      <c r="G75" s="89"/>
      <c r="H75" s="89"/>
      <c r="I75" s="89"/>
      <c r="J75" s="89"/>
    </row>
    <row r="76" spans="2:10" x14ac:dyDescent="0.2">
      <c r="B76" s="89"/>
      <c r="C76" s="89"/>
      <c r="D76" s="89"/>
      <c r="E76" s="89"/>
      <c r="F76" s="89"/>
      <c r="G76" s="89"/>
      <c r="H76" s="89"/>
      <c r="I76" s="89"/>
      <c r="J76" s="89"/>
    </row>
    <row r="77" spans="2:10" x14ac:dyDescent="0.2">
      <c r="B77" s="89"/>
      <c r="C77" s="89"/>
      <c r="D77" s="89"/>
      <c r="E77" s="89"/>
      <c r="F77" s="89"/>
      <c r="G77" s="89"/>
      <c r="H77" s="89"/>
      <c r="I77" s="89"/>
      <c r="J77" s="89"/>
    </row>
    <row r="78" spans="2:10" x14ac:dyDescent="0.2">
      <c r="B78" s="89"/>
      <c r="C78" s="89"/>
      <c r="D78" s="89"/>
      <c r="E78" s="89"/>
      <c r="F78" s="89"/>
      <c r="G78" s="89"/>
      <c r="H78" s="89"/>
      <c r="I78" s="89"/>
      <c r="J78" s="89"/>
    </row>
    <row r="79" spans="2:10" x14ac:dyDescent="0.2">
      <c r="B79" s="89"/>
      <c r="C79" s="89"/>
      <c r="D79" s="89"/>
      <c r="E79" s="89"/>
      <c r="F79" s="89"/>
      <c r="G79" s="89"/>
      <c r="H79" s="89"/>
      <c r="I79" s="89"/>
      <c r="J79" s="89"/>
    </row>
    <row r="80" spans="2:10" x14ac:dyDescent="0.2">
      <c r="B80" s="89"/>
      <c r="C80" s="89"/>
      <c r="D80" s="89"/>
      <c r="E80" s="89"/>
      <c r="F80" s="89"/>
      <c r="G80" s="89"/>
      <c r="H80" s="89"/>
      <c r="I80" s="89"/>
      <c r="J80" s="89"/>
    </row>
    <row r="81" spans="2:10" x14ac:dyDescent="0.2">
      <c r="B81" s="89"/>
      <c r="C81" s="89"/>
      <c r="D81" s="89"/>
      <c r="E81" s="89"/>
      <c r="F81" s="89"/>
      <c r="G81" s="89"/>
      <c r="H81" s="89"/>
      <c r="I81" s="89"/>
      <c r="J81" s="89"/>
    </row>
    <row r="82" spans="2:10" x14ac:dyDescent="0.2">
      <c r="B82" s="89"/>
      <c r="C82" s="89"/>
      <c r="D82" s="89"/>
      <c r="E82" s="89"/>
      <c r="F82" s="89"/>
      <c r="G82" s="89"/>
      <c r="H82" s="89"/>
      <c r="I82" s="89"/>
      <c r="J82" s="89"/>
    </row>
    <row r="83" spans="2:10" x14ac:dyDescent="0.2">
      <c r="B83" s="89"/>
      <c r="C83" s="89"/>
      <c r="D83" s="89"/>
      <c r="E83" s="89"/>
      <c r="F83" s="89"/>
      <c r="G83" s="89"/>
      <c r="H83" s="89"/>
      <c r="I83" s="89"/>
      <c r="J83" s="89"/>
    </row>
    <row r="84" spans="2:10" x14ac:dyDescent="0.2">
      <c r="B84" s="89"/>
      <c r="C84" s="89"/>
      <c r="D84" s="89"/>
      <c r="E84" s="89"/>
      <c r="F84" s="89"/>
      <c r="G84" s="89"/>
      <c r="H84" s="89"/>
      <c r="I84" s="89"/>
      <c r="J84" s="89"/>
    </row>
    <row r="85" spans="2:10" x14ac:dyDescent="0.2">
      <c r="B85" s="89"/>
      <c r="C85" s="89"/>
      <c r="D85" s="89"/>
      <c r="E85" s="89"/>
      <c r="F85" s="89"/>
      <c r="G85" s="89"/>
      <c r="H85" s="89"/>
      <c r="I85" s="89"/>
      <c r="J85" s="89"/>
    </row>
    <row r="86" spans="2:10" x14ac:dyDescent="0.2">
      <c r="B86" s="89"/>
      <c r="C86" s="89"/>
      <c r="D86" s="89"/>
      <c r="E86" s="89"/>
      <c r="F86" s="89"/>
      <c r="G86" s="89"/>
      <c r="H86" s="89"/>
      <c r="I86" s="89"/>
      <c r="J86" s="89"/>
    </row>
    <row r="87" spans="2:10" x14ac:dyDescent="0.2">
      <c r="B87" s="89"/>
      <c r="C87" s="89"/>
      <c r="D87" s="89"/>
      <c r="E87" s="89"/>
      <c r="F87" s="89"/>
      <c r="G87" s="89"/>
      <c r="H87" s="89"/>
      <c r="I87" s="89"/>
      <c r="J87" s="89"/>
    </row>
    <row r="88" spans="2:10" x14ac:dyDescent="0.2">
      <c r="B88" s="89"/>
      <c r="C88" s="89"/>
      <c r="D88" s="89"/>
      <c r="E88" s="89"/>
      <c r="F88" s="89"/>
      <c r="G88" s="89"/>
      <c r="H88" s="89"/>
      <c r="I88" s="89"/>
      <c r="J88" s="89"/>
    </row>
    <row r="89" spans="2:10" x14ac:dyDescent="0.2">
      <c r="B89" s="89"/>
      <c r="C89" s="89"/>
      <c r="D89" s="89"/>
      <c r="E89" s="89"/>
      <c r="F89" s="89"/>
      <c r="G89" s="89"/>
      <c r="H89" s="89"/>
      <c r="I89" s="89"/>
      <c r="J89" s="89"/>
    </row>
    <row r="90" spans="2:10" x14ac:dyDescent="0.2">
      <c r="B90" s="89"/>
      <c r="C90" s="89"/>
      <c r="D90" s="89"/>
      <c r="E90" s="89"/>
      <c r="F90" s="89"/>
      <c r="G90" s="89"/>
      <c r="H90" s="89"/>
      <c r="I90" s="89"/>
      <c r="J90" s="89"/>
    </row>
    <row r="91" spans="2:10" x14ac:dyDescent="0.2">
      <c r="B91" s="89"/>
      <c r="C91" s="89"/>
      <c r="D91" s="89"/>
      <c r="E91" s="89"/>
      <c r="F91" s="89"/>
      <c r="G91" s="89"/>
      <c r="H91" s="89"/>
      <c r="I91" s="89"/>
      <c r="J91" s="89"/>
    </row>
    <row r="92" spans="2:10" x14ac:dyDescent="0.2">
      <c r="B92" s="89"/>
      <c r="C92" s="89"/>
      <c r="D92" s="89"/>
      <c r="E92" s="89"/>
      <c r="F92" s="89"/>
      <c r="G92" s="89"/>
      <c r="H92" s="89"/>
      <c r="I92" s="89"/>
      <c r="J92" s="89"/>
    </row>
    <row r="93" spans="2:10" x14ac:dyDescent="0.2">
      <c r="B93" s="89"/>
      <c r="C93" s="89"/>
      <c r="D93" s="89"/>
      <c r="E93" s="89"/>
      <c r="F93" s="89"/>
      <c r="G93" s="89"/>
      <c r="H93" s="89"/>
      <c r="I93" s="89"/>
      <c r="J93" s="89"/>
    </row>
    <row r="94" spans="2:10" x14ac:dyDescent="0.2">
      <c r="B94" s="89"/>
      <c r="C94" s="89"/>
      <c r="D94" s="89"/>
      <c r="E94" s="89"/>
      <c r="F94" s="89"/>
      <c r="G94" s="89"/>
      <c r="H94" s="89"/>
      <c r="I94" s="89"/>
      <c r="J94" s="89"/>
    </row>
    <row r="95" spans="2:10" x14ac:dyDescent="0.2">
      <c r="B95" s="89"/>
      <c r="C95" s="89"/>
      <c r="D95" s="89"/>
      <c r="E95" s="89"/>
      <c r="F95" s="89"/>
      <c r="G95" s="89"/>
      <c r="H95" s="89"/>
      <c r="I95" s="89"/>
      <c r="J95" s="89"/>
    </row>
    <row r="96" spans="2:10" x14ac:dyDescent="0.2">
      <c r="B96" s="89"/>
      <c r="C96" s="89"/>
      <c r="D96" s="89"/>
      <c r="E96" s="89"/>
      <c r="F96" s="89"/>
      <c r="G96" s="89"/>
      <c r="H96" s="89"/>
      <c r="I96" s="89"/>
      <c r="J96" s="89"/>
    </row>
    <row r="97" spans="2:10" x14ac:dyDescent="0.2">
      <c r="B97" s="89"/>
      <c r="C97" s="89"/>
      <c r="D97" s="89"/>
      <c r="E97" s="89"/>
      <c r="F97" s="89"/>
      <c r="G97" s="89"/>
      <c r="H97" s="89"/>
      <c r="I97" s="89"/>
      <c r="J97" s="89"/>
    </row>
    <row r="98" spans="2:10" x14ac:dyDescent="0.2">
      <c r="B98" s="89"/>
      <c r="C98" s="89"/>
      <c r="D98" s="89"/>
      <c r="E98" s="89"/>
      <c r="F98" s="89"/>
      <c r="G98" s="89"/>
      <c r="H98" s="89"/>
      <c r="I98" s="89"/>
      <c r="J98" s="89"/>
    </row>
    <row r="99" spans="2:10" x14ac:dyDescent="0.2">
      <c r="B99" s="89"/>
      <c r="C99" s="89"/>
      <c r="D99" s="89"/>
      <c r="E99" s="89"/>
      <c r="F99" s="89"/>
      <c r="G99" s="89"/>
      <c r="H99" s="89"/>
      <c r="I99" s="89"/>
      <c r="J99" s="89"/>
    </row>
    <row r="100" spans="2:10" x14ac:dyDescent="0.2">
      <c r="B100" s="89"/>
      <c r="C100" s="89"/>
      <c r="D100" s="89"/>
      <c r="E100" s="89"/>
      <c r="F100" s="89"/>
      <c r="G100" s="89"/>
      <c r="H100" s="89"/>
      <c r="I100" s="89"/>
      <c r="J100" s="89"/>
    </row>
    <row r="101" spans="2:10" x14ac:dyDescent="0.2">
      <c r="B101" s="89"/>
      <c r="C101" s="89"/>
      <c r="D101" s="89"/>
      <c r="E101" s="89"/>
      <c r="F101" s="89"/>
      <c r="G101" s="89"/>
      <c r="H101" s="89"/>
      <c r="I101" s="89"/>
      <c r="J101" s="89"/>
    </row>
    <row r="102" spans="2:10" x14ac:dyDescent="0.2">
      <c r="B102" s="89"/>
      <c r="C102" s="89"/>
      <c r="D102" s="89"/>
      <c r="E102" s="89"/>
      <c r="F102" s="89"/>
      <c r="G102" s="89"/>
      <c r="H102" s="89"/>
      <c r="I102" s="89"/>
      <c r="J102" s="89"/>
    </row>
    <row r="103" spans="2:10" x14ac:dyDescent="0.2">
      <c r="B103" s="89"/>
      <c r="C103" s="89"/>
      <c r="D103" s="89"/>
      <c r="E103" s="89"/>
      <c r="F103" s="89"/>
      <c r="G103" s="89"/>
      <c r="H103" s="89"/>
      <c r="I103" s="89"/>
      <c r="J103" s="89"/>
    </row>
    <row r="104" spans="2:10" x14ac:dyDescent="0.2">
      <c r="B104" s="89"/>
      <c r="C104" s="89"/>
      <c r="D104" s="89"/>
      <c r="E104" s="89"/>
      <c r="F104" s="89"/>
      <c r="G104" s="89"/>
      <c r="H104" s="89"/>
      <c r="I104" s="89"/>
      <c r="J104" s="89"/>
    </row>
    <row r="105" spans="2:10" x14ac:dyDescent="0.2">
      <c r="B105" s="89"/>
      <c r="C105" s="89"/>
      <c r="D105" s="89"/>
      <c r="E105" s="89"/>
      <c r="F105" s="89"/>
      <c r="G105" s="89"/>
      <c r="H105" s="89"/>
      <c r="I105" s="89"/>
      <c r="J105" s="89"/>
    </row>
    <row r="106" spans="2:10" x14ac:dyDescent="0.2">
      <c r="B106" s="89"/>
      <c r="C106" s="89"/>
      <c r="D106" s="89"/>
      <c r="E106" s="89"/>
      <c r="F106" s="89"/>
      <c r="G106" s="89"/>
      <c r="H106" s="89"/>
      <c r="I106" s="89"/>
      <c r="J106" s="89"/>
    </row>
    <row r="107" spans="2:10" x14ac:dyDescent="0.2">
      <c r="B107" s="89"/>
      <c r="C107" s="89"/>
      <c r="D107" s="89"/>
      <c r="E107" s="89"/>
      <c r="F107" s="89"/>
      <c r="G107" s="89"/>
      <c r="H107" s="89"/>
      <c r="I107" s="89"/>
      <c r="J107" s="89"/>
    </row>
    <row r="108" spans="2:10" x14ac:dyDescent="0.2">
      <c r="B108" s="89"/>
      <c r="C108" s="89"/>
      <c r="D108" s="89"/>
      <c r="E108" s="89"/>
      <c r="F108" s="89"/>
      <c r="G108" s="89"/>
      <c r="H108" s="89"/>
      <c r="I108" s="89"/>
      <c r="J108" s="89"/>
    </row>
    <row r="109" spans="2:10" x14ac:dyDescent="0.2">
      <c r="B109" s="89"/>
      <c r="C109" s="89"/>
      <c r="D109" s="89"/>
      <c r="E109" s="89"/>
      <c r="F109" s="89"/>
      <c r="G109" s="89"/>
      <c r="H109" s="89"/>
      <c r="I109" s="89"/>
      <c r="J109" s="89"/>
    </row>
    <row r="110" spans="2:10" x14ac:dyDescent="0.2">
      <c r="B110" s="89"/>
      <c r="C110" s="89"/>
      <c r="D110" s="89"/>
      <c r="E110" s="89"/>
      <c r="F110" s="89"/>
      <c r="G110" s="89"/>
      <c r="H110" s="89"/>
      <c r="I110" s="89"/>
      <c r="J110" s="89"/>
    </row>
    <row r="111" spans="2:10" x14ac:dyDescent="0.2">
      <c r="B111" s="89"/>
      <c r="C111" s="89"/>
      <c r="D111" s="89"/>
      <c r="E111" s="89"/>
      <c r="F111" s="89"/>
      <c r="G111" s="89"/>
      <c r="H111" s="89"/>
      <c r="I111" s="89"/>
      <c r="J111" s="89"/>
    </row>
    <row r="112" spans="2:10" x14ac:dyDescent="0.2">
      <c r="B112" s="89"/>
      <c r="C112" s="89"/>
      <c r="D112" s="89"/>
      <c r="E112" s="89"/>
      <c r="F112" s="89"/>
      <c r="G112" s="89"/>
      <c r="H112" s="89"/>
      <c r="I112" s="89"/>
      <c r="J112" s="89"/>
    </row>
    <row r="113" spans="2:10" x14ac:dyDescent="0.2">
      <c r="B113" s="89"/>
      <c r="C113" s="89"/>
      <c r="D113" s="89"/>
      <c r="E113" s="89"/>
      <c r="F113" s="89"/>
      <c r="G113" s="89"/>
      <c r="H113" s="89"/>
      <c r="I113" s="89"/>
      <c r="J113" s="89"/>
    </row>
    <row r="114" spans="2:10" x14ac:dyDescent="0.2">
      <c r="B114" s="89"/>
      <c r="C114" s="89"/>
      <c r="D114" s="89"/>
      <c r="E114" s="89"/>
      <c r="F114" s="89"/>
      <c r="G114" s="89"/>
      <c r="H114" s="89"/>
      <c r="I114" s="89"/>
      <c r="J114" s="89"/>
    </row>
    <row r="115" spans="2:10" x14ac:dyDescent="0.2">
      <c r="B115" s="89"/>
      <c r="C115" s="89"/>
      <c r="D115" s="89"/>
      <c r="E115" s="89"/>
      <c r="F115" s="89"/>
      <c r="G115" s="89"/>
      <c r="H115" s="89"/>
      <c r="I115" s="89"/>
      <c r="J115" s="89"/>
    </row>
    <row r="116" spans="2:10" x14ac:dyDescent="0.2">
      <c r="B116" s="89"/>
      <c r="C116" s="89"/>
      <c r="D116" s="89"/>
      <c r="E116" s="89"/>
      <c r="F116" s="89"/>
      <c r="G116" s="89"/>
      <c r="H116" s="89"/>
      <c r="I116" s="89"/>
      <c r="J116" s="89"/>
    </row>
    <row r="117" spans="2:10" x14ac:dyDescent="0.2">
      <c r="B117" s="89"/>
      <c r="C117" s="89"/>
      <c r="D117" s="89"/>
      <c r="E117" s="89"/>
      <c r="F117" s="89"/>
      <c r="G117" s="89"/>
      <c r="H117" s="89"/>
      <c r="I117" s="89"/>
      <c r="J117" s="89"/>
    </row>
  </sheetData>
  <mergeCells count="2">
    <mergeCell ref="B6:J6"/>
    <mergeCell ref="H1:I1"/>
  </mergeCells>
  <hyperlinks>
    <hyperlink ref="H1:I1" location="Index!A1" display="Regresar al Índice" xr:uid="{F6BD5171-0270-46CF-BB04-90EA0283960A}"/>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9C95B-0094-4E72-A8F9-172AE251E5C5}">
  <sheetPr codeName="Hoja72"/>
  <dimension ref="A1:I41"/>
  <sheetViews>
    <sheetView workbookViewId="0">
      <selection activeCell="A9" sqref="A9"/>
    </sheetView>
  </sheetViews>
  <sheetFormatPr baseColWidth="10" defaultRowHeight="12.75" x14ac:dyDescent="0.2"/>
  <cols>
    <col min="1" max="16384" width="11.42578125" style="170"/>
  </cols>
  <sheetData>
    <row r="1" spans="1:9" ht="15" x14ac:dyDescent="0.25">
      <c r="A1" t="s">
        <v>1351</v>
      </c>
      <c r="H1" s="568" t="s">
        <v>39</v>
      </c>
      <c r="I1" s="568"/>
    </row>
    <row r="2" spans="1:9" x14ac:dyDescent="0.2">
      <c r="A2" s="170" t="s">
        <v>56</v>
      </c>
    </row>
    <row r="6" spans="1:9" x14ac:dyDescent="0.2">
      <c r="A6" s="170" t="s">
        <v>139</v>
      </c>
      <c r="B6" s="170" t="s">
        <v>1061</v>
      </c>
      <c r="C6" s="170" t="s">
        <v>1062</v>
      </c>
      <c r="D6" s="170" t="s">
        <v>140</v>
      </c>
    </row>
    <row r="7" spans="1:9" x14ac:dyDescent="0.2">
      <c r="A7" s="170">
        <v>4</v>
      </c>
      <c r="B7" s="170" t="s">
        <v>6</v>
      </c>
      <c r="C7" s="89">
        <v>3.2802051845745195E-2</v>
      </c>
      <c r="D7" s="95">
        <f t="shared" ref="D7:D38" si="0">_xlfn.RANK.EQ(C7,$C$7:$C$38,0)</f>
        <v>32</v>
      </c>
    </row>
    <row r="8" spans="1:9" x14ac:dyDescent="0.2">
      <c r="A8" s="170">
        <v>23</v>
      </c>
      <c r="B8" s="170" t="s">
        <v>24</v>
      </c>
      <c r="C8" s="89">
        <v>3.2891914576144744E-2</v>
      </c>
      <c r="D8" s="95">
        <f t="shared" si="0"/>
        <v>31</v>
      </c>
    </row>
    <row r="9" spans="1:9" x14ac:dyDescent="0.2">
      <c r="A9" s="170">
        <v>22</v>
      </c>
      <c r="B9" s="170" t="s">
        <v>23</v>
      </c>
      <c r="C9" s="89">
        <v>3.4226367182147846E-2</v>
      </c>
      <c r="D9" s="95">
        <f t="shared" si="0"/>
        <v>30</v>
      </c>
    </row>
    <row r="10" spans="1:9" x14ac:dyDescent="0.2">
      <c r="A10" s="170">
        <v>29</v>
      </c>
      <c r="B10" s="170" t="s">
        <v>30</v>
      </c>
      <c r="C10" s="89">
        <v>3.4252213360649784E-2</v>
      </c>
      <c r="D10" s="95">
        <f t="shared" si="0"/>
        <v>29</v>
      </c>
    </row>
    <row r="11" spans="1:9" x14ac:dyDescent="0.2">
      <c r="A11" s="170">
        <v>12</v>
      </c>
      <c r="B11" s="170" t="s">
        <v>15</v>
      </c>
      <c r="C11" s="89">
        <v>4.0224638282568351E-2</v>
      </c>
      <c r="D11" s="95">
        <f t="shared" si="0"/>
        <v>28</v>
      </c>
    </row>
    <row r="12" spans="1:9" x14ac:dyDescent="0.2">
      <c r="A12" s="170">
        <v>20</v>
      </c>
      <c r="B12" s="170" t="s">
        <v>21</v>
      </c>
      <c r="C12" s="89">
        <v>4.0522828223986E-2</v>
      </c>
      <c r="D12" s="95">
        <f t="shared" si="0"/>
        <v>27</v>
      </c>
    </row>
    <row r="13" spans="1:9" x14ac:dyDescent="0.2">
      <c r="A13" s="170">
        <v>21</v>
      </c>
      <c r="B13" s="170" t="s">
        <v>22</v>
      </c>
      <c r="C13" s="89">
        <v>4.2297673993510941E-2</v>
      </c>
      <c r="D13" s="95">
        <f t="shared" si="0"/>
        <v>26</v>
      </c>
    </row>
    <row r="14" spans="1:9" x14ac:dyDescent="0.2">
      <c r="A14" s="170">
        <v>18</v>
      </c>
      <c r="B14" s="170" t="s">
        <v>19</v>
      </c>
      <c r="C14" s="89">
        <v>4.2987556477297989E-2</v>
      </c>
      <c r="D14" s="95">
        <f t="shared" si="0"/>
        <v>25</v>
      </c>
    </row>
    <row r="15" spans="1:9" x14ac:dyDescent="0.2">
      <c r="A15" s="170">
        <v>15</v>
      </c>
      <c r="B15" s="170" t="s">
        <v>13</v>
      </c>
      <c r="C15" s="89">
        <v>4.5341458641992557E-2</v>
      </c>
      <c r="D15" s="95">
        <f t="shared" si="0"/>
        <v>24</v>
      </c>
    </row>
    <row r="16" spans="1:9" x14ac:dyDescent="0.2">
      <c r="A16" s="170">
        <v>9</v>
      </c>
      <c r="B16" s="170" t="s">
        <v>9</v>
      </c>
      <c r="C16" s="89">
        <v>4.7267111576857278E-2</v>
      </c>
      <c r="D16" s="95">
        <f t="shared" si="0"/>
        <v>23</v>
      </c>
    </row>
    <row r="17" spans="1:4" x14ac:dyDescent="0.2">
      <c r="A17" s="170">
        <v>31</v>
      </c>
      <c r="B17" s="170" t="s">
        <v>32</v>
      </c>
      <c r="C17" s="89">
        <v>4.8468311344904189E-2</v>
      </c>
      <c r="D17" s="95">
        <f t="shared" si="0"/>
        <v>22</v>
      </c>
    </row>
    <row r="18" spans="1:4" x14ac:dyDescent="0.2">
      <c r="A18" s="170">
        <v>19</v>
      </c>
      <c r="B18" s="170" t="s">
        <v>20</v>
      </c>
      <c r="C18" s="89">
        <v>4.8614857950845587E-2</v>
      </c>
      <c r="D18" s="95">
        <f t="shared" si="0"/>
        <v>21</v>
      </c>
    </row>
    <row r="19" spans="1:4" x14ac:dyDescent="0.2">
      <c r="A19" s="170">
        <v>17</v>
      </c>
      <c r="B19" s="170" t="s">
        <v>18</v>
      </c>
      <c r="C19" s="89">
        <v>4.9581056466302391E-2</v>
      </c>
      <c r="D19" s="95">
        <f t="shared" si="0"/>
        <v>20</v>
      </c>
    </row>
    <row r="20" spans="1:4" x14ac:dyDescent="0.2">
      <c r="A20" s="170">
        <v>13</v>
      </c>
      <c r="B20" s="170" t="s">
        <v>16</v>
      </c>
      <c r="C20" s="89">
        <v>4.98252069917203E-2</v>
      </c>
      <c r="D20" s="95">
        <f t="shared" si="0"/>
        <v>19</v>
      </c>
    </row>
    <row r="21" spans="1:4" x14ac:dyDescent="0.2">
      <c r="A21" s="170">
        <v>7</v>
      </c>
      <c r="B21" s="170" t="s">
        <v>7</v>
      </c>
      <c r="C21" s="89">
        <v>5.0657771095658763E-2</v>
      </c>
      <c r="D21" s="95">
        <f t="shared" si="0"/>
        <v>18</v>
      </c>
    </row>
    <row r="22" spans="1:4" x14ac:dyDescent="0.2">
      <c r="A22" s="170">
        <v>32</v>
      </c>
      <c r="B22" s="170" t="s">
        <v>33</v>
      </c>
      <c r="C22" s="89">
        <v>5.1707021124041692E-2</v>
      </c>
      <c r="D22" s="95">
        <f t="shared" si="0"/>
        <v>17</v>
      </c>
    </row>
    <row r="23" spans="1:4" x14ac:dyDescent="0.2">
      <c r="A23" s="170">
        <v>16</v>
      </c>
      <c r="B23" s="170" t="s">
        <v>17</v>
      </c>
      <c r="C23" s="89">
        <v>5.1909604104223753E-2</v>
      </c>
      <c r="D23" s="95">
        <f t="shared" si="0"/>
        <v>16</v>
      </c>
    </row>
    <row r="24" spans="1:4" x14ac:dyDescent="0.2">
      <c r="A24" s="170">
        <v>5</v>
      </c>
      <c r="B24" s="170" t="s">
        <v>10</v>
      </c>
      <c r="C24" s="89">
        <v>5.3413231241561672E-2</v>
      </c>
      <c r="D24" s="95">
        <f t="shared" si="0"/>
        <v>15</v>
      </c>
    </row>
    <row r="25" spans="1:4" x14ac:dyDescent="0.2">
      <c r="A25" s="170">
        <v>10</v>
      </c>
      <c r="B25" s="170" t="s">
        <v>12</v>
      </c>
      <c r="C25" s="89">
        <v>5.3520111623437241E-2</v>
      </c>
      <c r="D25" s="95">
        <f t="shared" si="0"/>
        <v>14</v>
      </c>
    </row>
    <row r="26" spans="1:4" x14ac:dyDescent="0.2">
      <c r="A26" s="170">
        <v>11</v>
      </c>
      <c r="B26" s="170" t="s">
        <v>14</v>
      </c>
      <c r="C26" s="89">
        <v>5.3601728310354153E-2</v>
      </c>
      <c r="D26" s="95">
        <f t="shared" si="0"/>
        <v>13</v>
      </c>
    </row>
    <row r="27" spans="1:4" x14ac:dyDescent="0.2">
      <c r="A27" s="170">
        <v>8</v>
      </c>
      <c r="B27" s="170" t="s">
        <v>8</v>
      </c>
      <c r="C27" s="89">
        <v>5.3713710046707656E-2</v>
      </c>
      <c r="D27" s="95">
        <f t="shared" si="0"/>
        <v>12</v>
      </c>
    </row>
    <row r="28" spans="1:4" x14ac:dyDescent="0.2">
      <c r="A28" s="170">
        <v>1</v>
      </c>
      <c r="B28" s="170" t="s">
        <v>3</v>
      </c>
      <c r="C28" s="89">
        <v>5.4132272772777261E-2</v>
      </c>
      <c r="D28" s="95">
        <f t="shared" si="0"/>
        <v>11</v>
      </c>
    </row>
    <row r="29" spans="1:4" x14ac:dyDescent="0.2">
      <c r="A29" s="170">
        <v>25</v>
      </c>
      <c r="B29" s="170" t="s">
        <v>26</v>
      </c>
      <c r="C29" s="89">
        <v>5.477737935156133E-2</v>
      </c>
      <c r="D29" s="95">
        <f t="shared" si="0"/>
        <v>10</v>
      </c>
    </row>
    <row r="30" spans="1:4" x14ac:dyDescent="0.2">
      <c r="A30" s="170">
        <v>26</v>
      </c>
      <c r="B30" s="170" t="s">
        <v>27</v>
      </c>
      <c r="C30" s="89">
        <v>5.4808398315875487E-2</v>
      </c>
      <c r="D30" s="95">
        <f t="shared" si="0"/>
        <v>9</v>
      </c>
    </row>
    <row r="31" spans="1:4" x14ac:dyDescent="0.2">
      <c r="A31" s="170">
        <v>28</v>
      </c>
      <c r="B31" s="170" t="s">
        <v>29</v>
      </c>
      <c r="C31" s="89">
        <v>5.6725212039330404E-2</v>
      </c>
      <c r="D31" s="95">
        <f t="shared" si="0"/>
        <v>8</v>
      </c>
    </row>
    <row r="32" spans="1:4" x14ac:dyDescent="0.2">
      <c r="A32" s="170">
        <v>14</v>
      </c>
      <c r="B32" s="170" t="s">
        <v>0</v>
      </c>
      <c r="C32" s="89">
        <v>5.7635494930337719E-2</v>
      </c>
      <c r="D32" s="95">
        <f t="shared" si="0"/>
        <v>7</v>
      </c>
    </row>
    <row r="33" spans="1:4" x14ac:dyDescent="0.2">
      <c r="A33" s="170">
        <v>2</v>
      </c>
      <c r="B33" s="170" t="s">
        <v>5</v>
      </c>
      <c r="C33" s="89">
        <v>5.8630988155449405E-2</v>
      </c>
      <c r="D33" s="95">
        <f t="shared" si="0"/>
        <v>6</v>
      </c>
    </row>
    <row r="34" spans="1:4" x14ac:dyDescent="0.2">
      <c r="A34" s="170">
        <v>6</v>
      </c>
      <c r="B34" s="170" t="s">
        <v>11</v>
      </c>
      <c r="C34" s="89">
        <v>6.0262469133518973E-2</v>
      </c>
      <c r="D34" s="95">
        <f t="shared" si="0"/>
        <v>5</v>
      </c>
    </row>
    <row r="35" spans="1:4" x14ac:dyDescent="0.2">
      <c r="A35" s="170">
        <v>30</v>
      </c>
      <c r="B35" s="170" t="s">
        <v>31</v>
      </c>
      <c r="C35" s="89">
        <v>6.1572353022167271E-2</v>
      </c>
      <c r="D35" s="95">
        <f t="shared" si="0"/>
        <v>4</v>
      </c>
    </row>
    <row r="36" spans="1:4" x14ac:dyDescent="0.2">
      <c r="A36" s="170">
        <v>3</v>
      </c>
      <c r="B36" s="170" t="s">
        <v>4</v>
      </c>
      <c r="C36" s="89">
        <v>6.2552080439975552E-2</v>
      </c>
      <c r="D36" s="95">
        <f t="shared" si="0"/>
        <v>3</v>
      </c>
    </row>
    <row r="37" spans="1:4" x14ac:dyDescent="0.2">
      <c r="A37" s="170">
        <v>24</v>
      </c>
      <c r="B37" s="170" t="s">
        <v>25</v>
      </c>
      <c r="C37" s="89">
        <v>6.5498850658259389E-2</v>
      </c>
      <c r="D37" s="95">
        <f t="shared" si="0"/>
        <v>2</v>
      </c>
    </row>
    <row r="38" spans="1:4" x14ac:dyDescent="0.2">
      <c r="A38" s="170">
        <v>27</v>
      </c>
      <c r="B38" s="170" t="s">
        <v>28</v>
      </c>
      <c r="C38" s="89">
        <v>6.5952874856977969E-2</v>
      </c>
      <c r="D38" s="95">
        <f t="shared" si="0"/>
        <v>1</v>
      </c>
    </row>
    <row r="40" spans="1:4" x14ac:dyDescent="0.2">
      <c r="B40" s="170" t="s">
        <v>1</v>
      </c>
      <c r="C40" s="411">
        <v>1</v>
      </c>
      <c r="D40" s="239">
        <f>[3]Inf.Nac.Obj.Gast!E4</f>
        <v>4.3799999999999999E-2</v>
      </c>
    </row>
    <row r="41" spans="1:4" x14ac:dyDescent="0.2">
      <c r="C41" s="411">
        <v>0</v>
      </c>
      <c r="D41" s="239">
        <f>D40</f>
        <v>4.3799999999999999E-2</v>
      </c>
    </row>
  </sheetData>
  <autoFilter ref="A6:D6" xr:uid="{00000000-0009-0000-0000-000003000000}">
    <sortState ref="A7:D38">
      <sortCondition ref="C6"/>
    </sortState>
  </autoFilter>
  <mergeCells count="1">
    <mergeCell ref="H1:I1"/>
  </mergeCells>
  <hyperlinks>
    <hyperlink ref="H1:I1" location="Index!A1" display="Regresar al Índice" xr:uid="{D216A94A-FE28-4668-AAFF-3511C1C91D71}"/>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76B14-6BFB-48D1-A711-267165EA2747}">
  <sheetPr codeName="Hoja73"/>
  <dimension ref="A1:I41"/>
  <sheetViews>
    <sheetView zoomScale="95" zoomScaleNormal="95" workbookViewId="0">
      <selection activeCell="A9" sqref="A9"/>
    </sheetView>
  </sheetViews>
  <sheetFormatPr baseColWidth="10" defaultRowHeight="12.75" x14ac:dyDescent="0.2"/>
  <cols>
    <col min="1" max="16384" width="11.42578125" style="170"/>
  </cols>
  <sheetData>
    <row r="1" spans="1:9" ht="15" x14ac:dyDescent="0.25">
      <c r="A1" t="s">
        <v>1352</v>
      </c>
      <c r="H1" s="568" t="s">
        <v>39</v>
      </c>
      <c r="I1" s="568"/>
    </row>
    <row r="2" spans="1:9" x14ac:dyDescent="0.2">
      <c r="A2" s="170" t="s">
        <v>56</v>
      </c>
    </row>
    <row r="6" spans="1:9" x14ac:dyDescent="0.2">
      <c r="A6" s="170" t="s">
        <v>139</v>
      </c>
      <c r="B6" s="170" t="s">
        <v>1061</v>
      </c>
      <c r="C6" s="170" t="s">
        <v>1063</v>
      </c>
      <c r="D6" s="170" t="s">
        <v>140</v>
      </c>
    </row>
    <row r="7" spans="1:9" x14ac:dyDescent="0.2">
      <c r="A7" s="170">
        <v>1</v>
      </c>
      <c r="B7" s="170" t="s">
        <v>3</v>
      </c>
      <c r="C7" s="89">
        <v>-1.9711436860002752E-2</v>
      </c>
      <c r="D7" s="95">
        <f t="shared" ref="D7:D38" si="0">_xlfn.RANK.EQ(C7,$C$7:$C$38,0)</f>
        <v>32</v>
      </c>
    </row>
    <row r="8" spans="1:9" x14ac:dyDescent="0.2">
      <c r="A8" s="170">
        <v>17</v>
      </c>
      <c r="B8" s="170" t="s">
        <v>18</v>
      </c>
      <c r="C8" s="89">
        <v>-1.6675941739747843E-2</v>
      </c>
      <c r="D8" s="95">
        <f t="shared" si="0"/>
        <v>31</v>
      </c>
    </row>
    <row r="9" spans="1:9" x14ac:dyDescent="0.2">
      <c r="A9" s="170">
        <v>9</v>
      </c>
      <c r="B9" s="170" t="s">
        <v>9</v>
      </c>
      <c r="C9" s="89">
        <v>-1.3215181600622796E-2</v>
      </c>
      <c r="D9" s="95">
        <f t="shared" si="0"/>
        <v>30</v>
      </c>
    </row>
    <row r="10" spans="1:9" x14ac:dyDescent="0.2">
      <c r="A10" s="170">
        <v>32</v>
      </c>
      <c r="B10" s="170" t="s">
        <v>33</v>
      </c>
      <c r="C10" s="89">
        <v>-8.9044997152079204E-3</v>
      </c>
      <c r="D10" s="95">
        <f t="shared" si="0"/>
        <v>29</v>
      </c>
    </row>
    <row r="11" spans="1:9" x14ac:dyDescent="0.2">
      <c r="A11" s="170">
        <v>31</v>
      </c>
      <c r="B11" s="170" t="s">
        <v>32</v>
      </c>
      <c r="C11" s="89">
        <v>-8.0380923183046103E-3</v>
      </c>
      <c r="D11" s="95">
        <f t="shared" si="0"/>
        <v>28</v>
      </c>
    </row>
    <row r="12" spans="1:9" x14ac:dyDescent="0.2">
      <c r="A12" s="170">
        <v>11</v>
      </c>
      <c r="B12" s="170" t="s">
        <v>14</v>
      </c>
      <c r="C12" s="89">
        <v>-5.0897376021045784E-3</v>
      </c>
      <c r="D12" s="95">
        <f t="shared" si="0"/>
        <v>27</v>
      </c>
    </row>
    <row r="13" spans="1:9" x14ac:dyDescent="0.2">
      <c r="A13" s="170">
        <v>21</v>
      </c>
      <c r="B13" s="170" t="s">
        <v>22</v>
      </c>
      <c r="C13" s="89">
        <v>-4.2180371302044219E-3</v>
      </c>
      <c r="D13" s="95">
        <f t="shared" si="0"/>
        <v>26</v>
      </c>
    </row>
    <row r="14" spans="1:9" x14ac:dyDescent="0.2">
      <c r="A14" s="170">
        <v>24</v>
      </c>
      <c r="B14" s="170" t="s">
        <v>25</v>
      </c>
      <c r="C14" s="89">
        <v>-1.3509471104206326E-3</v>
      </c>
      <c r="D14" s="95">
        <f t="shared" si="0"/>
        <v>25</v>
      </c>
    </row>
    <row r="15" spans="1:9" x14ac:dyDescent="0.2">
      <c r="A15" s="170">
        <v>4</v>
      </c>
      <c r="B15" s="170" t="s">
        <v>6</v>
      </c>
      <c r="C15" s="89">
        <v>3.5482076756355058E-4</v>
      </c>
      <c r="D15" s="95">
        <f t="shared" si="0"/>
        <v>24</v>
      </c>
    </row>
    <row r="16" spans="1:9" x14ac:dyDescent="0.2">
      <c r="A16" s="170">
        <v>13</v>
      </c>
      <c r="B16" s="170" t="s">
        <v>16</v>
      </c>
      <c r="C16" s="89">
        <v>8.4466755612714022E-4</v>
      </c>
      <c r="D16" s="95">
        <f t="shared" si="0"/>
        <v>23</v>
      </c>
    </row>
    <row r="17" spans="1:4" x14ac:dyDescent="0.2">
      <c r="A17" s="170">
        <v>25</v>
      </c>
      <c r="B17" s="170" t="s">
        <v>26</v>
      </c>
      <c r="C17" s="89">
        <v>1.2795717830002562E-3</v>
      </c>
      <c r="D17" s="95">
        <f t="shared" si="0"/>
        <v>22</v>
      </c>
    </row>
    <row r="18" spans="1:4" x14ac:dyDescent="0.2">
      <c r="A18" s="170">
        <v>15</v>
      </c>
      <c r="B18" s="170" t="s">
        <v>13</v>
      </c>
      <c r="C18" s="89">
        <v>2.7058018829967559E-3</v>
      </c>
      <c r="D18" s="95">
        <f t="shared" si="0"/>
        <v>21</v>
      </c>
    </row>
    <row r="19" spans="1:4" x14ac:dyDescent="0.2">
      <c r="A19" s="170">
        <v>19</v>
      </c>
      <c r="B19" s="170" t="s">
        <v>20</v>
      </c>
      <c r="C19" s="89">
        <v>4.6150658353268674E-3</v>
      </c>
      <c r="D19" s="95">
        <f t="shared" si="0"/>
        <v>20</v>
      </c>
    </row>
    <row r="20" spans="1:4" x14ac:dyDescent="0.2">
      <c r="A20" s="170">
        <v>28</v>
      </c>
      <c r="B20" s="170" t="s">
        <v>29</v>
      </c>
      <c r="C20" s="89">
        <v>5.7170035671819178E-3</v>
      </c>
      <c r="D20" s="95">
        <f t="shared" si="0"/>
        <v>19</v>
      </c>
    </row>
    <row r="21" spans="1:4" x14ac:dyDescent="0.2">
      <c r="A21" s="170">
        <v>8</v>
      </c>
      <c r="B21" s="170" t="s">
        <v>8</v>
      </c>
      <c r="C21" s="89">
        <v>6.9908372521451439E-3</v>
      </c>
      <c r="D21" s="95">
        <f t="shared" si="0"/>
        <v>18</v>
      </c>
    </row>
    <row r="22" spans="1:4" x14ac:dyDescent="0.2">
      <c r="A22" s="170">
        <v>30</v>
      </c>
      <c r="B22" s="170" t="s">
        <v>31</v>
      </c>
      <c r="C22" s="89">
        <v>7.4677721619626474E-3</v>
      </c>
      <c r="D22" s="95">
        <f t="shared" si="0"/>
        <v>17</v>
      </c>
    </row>
    <row r="23" spans="1:4" x14ac:dyDescent="0.2">
      <c r="A23" s="170">
        <v>20</v>
      </c>
      <c r="B23" s="170" t="s">
        <v>21</v>
      </c>
      <c r="C23" s="89">
        <v>8.1611012752903691E-3</v>
      </c>
      <c r="D23" s="95">
        <f t="shared" si="0"/>
        <v>16</v>
      </c>
    </row>
    <row r="24" spans="1:4" x14ac:dyDescent="0.2">
      <c r="A24" s="170">
        <v>26</v>
      </c>
      <c r="B24" s="170" t="s">
        <v>27</v>
      </c>
      <c r="C24" s="89">
        <v>1.1469834335697031E-2</v>
      </c>
      <c r="D24" s="95">
        <f t="shared" si="0"/>
        <v>15</v>
      </c>
    </row>
    <row r="25" spans="1:4" x14ac:dyDescent="0.2">
      <c r="A25" s="170">
        <v>18</v>
      </c>
      <c r="B25" s="170" t="s">
        <v>19</v>
      </c>
      <c r="C25" s="89">
        <v>1.1769472498369493E-2</v>
      </c>
      <c r="D25" s="95">
        <f t="shared" si="0"/>
        <v>14</v>
      </c>
    </row>
    <row r="26" spans="1:4" x14ac:dyDescent="0.2">
      <c r="A26" s="170">
        <v>16</v>
      </c>
      <c r="B26" s="170" t="s">
        <v>17</v>
      </c>
      <c r="C26" s="89">
        <v>1.3525046941050015E-2</v>
      </c>
      <c r="D26" s="95">
        <f t="shared" si="0"/>
        <v>13</v>
      </c>
    </row>
    <row r="27" spans="1:4" x14ac:dyDescent="0.2">
      <c r="A27" s="170">
        <v>23</v>
      </c>
      <c r="B27" s="170" t="s">
        <v>24</v>
      </c>
      <c r="C27" s="89">
        <v>1.3916312272175048E-2</v>
      </c>
      <c r="D27" s="95">
        <f t="shared" si="0"/>
        <v>12</v>
      </c>
    </row>
    <row r="28" spans="1:4" x14ac:dyDescent="0.2">
      <c r="A28" s="170">
        <v>29</v>
      </c>
      <c r="B28" s="170" t="s">
        <v>30</v>
      </c>
      <c r="C28" s="89">
        <v>1.7437252311757041E-2</v>
      </c>
      <c r="D28" s="95">
        <f t="shared" si="0"/>
        <v>11</v>
      </c>
    </row>
    <row r="29" spans="1:4" x14ac:dyDescent="0.2">
      <c r="A29" s="170">
        <v>27</v>
      </c>
      <c r="B29" s="170" t="s">
        <v>28</v>
      </c>
      <c r="C29" s="89">
        <v>2.0191721298978501E-2</v>
      </c>
      <c r="D29" s="95">
        <f t="shared" si="0"/>
        <v>10</v>
      </c>
    </row>
    <row r="30" spans="1:4" x14ac:dyDescent="0.2">
      <c r="A30" s="170">
        <v>12</v>
      </c>
      <c r="B30" s="170" t="s">
        <v>15</v>
      </c>
      <c r="C30" s="89">
        <v>2.1267327499419217E-2</v>
      </c>
      <c r="D30" s="95">
        <f t="shared" si="0"/>
        <v>9</v>
      </c>
    </row>
    <row r="31" spans="1:4" x14ac:dyDescent="0.2">
      <c r="A31" s="170">
        <v>6</v>
      </c>
      <c r="B31" s="170" t="s">
        <v>11</v>
      </c>
      <c r="C31" s="89">
        <v>2.145575007948472E-2</v>
      </c>
      <c r="D31" s="95">
        <f t="shared" si="0"/>
        <v>8</v>
      </c>
    </row>
    <row r="32" spans="1:4" x14ac:dyDescent="0.2">
      <c r="A32" s="170">
        <v>2</v>
      </c>
      <c r="B32" s="170" t="s">
        <v>5</v>
      </c>
      <c r="C32" s="89">
        <v>2.2018823935756861E-2</v>
      </c>
      <c r="D32" s="95">
        <f t="shared" si="0"/>
        <v>7</v>
      </c>
    </row>
    <row r="33" spans="1:4" x14ac:dyDescent="0.2">
      <c r="A33" s="170">
        <v>22</v>
      </c>
      <c r="B33" s="170" t="s">
        <v>23</v>
      </c>
      <c r="C33" s="89">
        <v>2.292084057791946E-2</v>
      </c>
      <c r="D33" s="95">
        <f t="shared" si="0"/>
        <v>6</v>
      </c>
    </row>
    <row r="34" spans="1:4" x14ac:dyDescent="0.2">
      <c r="A34" s="170">
        <v>5</v>
      </c>
      <c r="B34" s="170" t="s">
        <v>10</v>
      </c>
      <c r="C34" s="89">
        <v>2.450329227152407E-2</v>
      </c>
      <c r="D34" s="95">
        <f t="shared" si="0"/>
        <v>5</v>
      </c>
    </row>
    <row r="35" spans="1:4" x14ac:dyDescent="0.2">
      <c r="A35" s="170">
        <v>7</v>
      </c>
      <c r="B35" s="170" t="s">
        <v>7</v>
      </c>
      <c r="C35" s="89">
        <v>2.5258684757131798E-2</v>
      </c>
      <c r="D35" s="95">
        <f t="shared" si="0"/>
        <v>4</v>
      </c>
    </row>
    <row r="36" spans="1:4" x14ac:dyDescent="0.2">
      <c r="A36" s="170">
        <v>3</v>
      </c>
      <c r="B36" s="170" t="s">
        <v>4</v>
      </c>
      <c r="C36" s="89">
        <v>3.6635258507054583E-2</v>
      </c>
      <c r="D36" s="95">
        <f t="shared" si="0"/>
        <v>3</v>
      </c>
    </row>
    <row r="37" spans="1:4" x14ac:dyDescent="0.2">
      <c r="A37" s="170">
        <v>14</v>
      </c>
      <c r="B37" s="170" t="s">
        <v>0</v>
      </c>
      <c r="C37" s="89">
        <v>3.8635508888911499E-2</v>
      </c>
      <c r="D37" s="95">
        <f t="shared" si="0"/>
        <v>2</v>
      </c>
    </row>
    <row r="38" spans="1:4" x14ac:dyDescent="0.2">
      <c r="A38" s="170">
        <v>10</v>
      </c>
      <c r="B38" s="170" t="s">
        <v>12</v>
      </c>
      <c r="C38" s="89">
        <v>7.4000244473488769E-2</v>
      </c>
      <c r="D38" s="95">
        <f t="shared" si="0"/>
        <v>1</v>
      </c>
    </row>
    <row r="40" spans="1:4" x14ac:dyDescent="0.2">
      <c r="B40" s="170" t="s">
        <v>1</v>
      </c>
      <c r="C40" s="412">
        <v>1</v>
      </c>
      <c r="D40" s="239">
        <f>[3]Inf.Nac.Obj.Gast!E5</f>
        <v>9.3999999999999986E-3</v>
      </c>
    </row>
    <row r="41" spans="1:4" x14ac:dyDescent="0.2">
      <c r="C41" s="412">
        <v>0</v>
      </c>
      <c r="D41" s="239">
        <f>D40</f>
        <v>9.3999999999999986E-3</v>
      </c>
    </row>
  </sheetData>
  <autoFilter ref="A6:D38" xr:uid="{00000000-0009-0000-0000-000004000000}">
    <sortState ref="A7:D38">
      <sortCondition ref="C6:C38"/>
    </sortState>
  </autoFilter>
  <mergeCells count="1">
    <mergeCell ref="H1:I1"/>
  </mergeCells>
  <hyperlinks>
    <hyperlink ref="H1:I1" location="Index!A1" display="Regresar al Índice" xr:uid="{5590379A-7A99-4383-8C58-981055D3562F}"/>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2C444-C5D9-42FD-A42C-759883DD39D6}">
  <sheetPr codeName="Hoja17"/>
  <dimension ref="A1:I16"/>
  <sheetViews>
    <sheetView zoomScale="85" zoomScaleNormal="85" workbookViewId="0">
      <selection activeCell="A9" sqref="A9"/>
    </sheetView>
  </sheetViews>
  <sheetFormatPr baseColWidth="10" defaultRowHeight="12.75" x14ac:dyDescent="0.2"/>
  <cols>
    <col min="1" max="1" width="50" style="170" bestFit="1" customWidth="1"/>
    <col min="2" max="2" width="10" style="170" bestFit="1" customWidth="1"/>
    <col min="3" max="3" width="11.7109375" style="170" bestFit="1" customWidth="1"/>
    <col min="4" max="4" width="10" style="170" bestFit="1" customWidth="1"/>
    <col min="5" max="5" width="11.7109375" style="170" bestFit="1" customWidth="1"/>
    <col min="6" max="6" width="8.85546875" style="170" bestFit="1" customWidth="1"/>
    <col min="7" max="16384" width="11.42578125" style="170"/>
  </cols>
  <sheetData>
    <row r="1" spans="1:9" ht="15" x14ac:dyDescent="0.25">
      <c r="A1" s="3" t="s">
        <v>1289</v>
      </c>
      <c r="H1" s="568" t="s">
        <v>39</v>
      </c>
      <c r="I1" s="568"/>
    </row>
    <row r="4" spans="1:9" x14ac:dyDescent="0.2">
      <c r="B4" s="510" t="s">
        <v>818</v>
      </c>
      <c r="C4" s="510" t="s">
        <v>818</v>
      </c>
      <c r="D4" s="510" t="s">
        <v>819</v>
      </c>
      <c r="E4" s="510" t="s">
        <v>819</v>
      </c>
    </row>
    <row r="5" spans="1:9" x14ac:dyDescent="0.2">
      <c r="A5" s="376" t="s">
        <v>821</v>
      </c>
      <c r="B5" s="510" t="s">
        <v>822</v>
      </c>
      <c r="C5" s="510" t="s">
        <v>823</v>
      </c>
      <c r="D5" s="510" t="s">
        <v>824</v>
      </c>
      <c r="E5" s="510" t="s">
        <v>823</v>
      </c>
      <c r="F5" s="511" t="s">
        <v>825</v>
      </c>
    </row>
    <row r="6" spans="1:9" x14ac:dyDescent="0.2">
      <c r="A6" s="376" t="s">
        <v>826</v>
      </c>
      <c r="B6" s="510">
        <v>23929</v>
      </c>
      <c r="C6" s="513">
        <v>3271.2482686124167</v>
      </c>
      <c r="D6" s="510">
        <v>47956</v>
      </c>
      <c r="E6" s="513">
        <v>6634.4501357971421</v>
      </c>
      <c r="F6" s="89">
        <f>(C6-E6)/E6</f>
        <v>-0.50693000902035268</v>
      </c>
    </row>
    <row r="7" spans="1:9" x14ac:dyDescent="0.2">
      <c r="A7" s="376" t="s">
        <v>827</v>
      </c>
      <c r="B7" s="510"/>
      <c r="C7" s="513"/>
      <c r="D7" s="510">
        <v>844</v>
      </c>
      <c r="E7" s="513"/>
      <c r="F7" s="89"/>
    </row>
    <row r="8" spans="1:9" x14ac:dyDescent="0.2">
      <c r="A8" s="376" t="s">
        <v>828</v>
      </c>
      <c r="B8" s="510">
        <v>239197</v>
      </c>
      <c r="C8" s="513">
        <v>4607.504327839737</v>
      </c>
      <c r="D8" s="510">
        <v>480046</v>
      </c>
      <c r="E8" s="513">
        <v>7237.3842290760613</v>
      </c>
      <c r="F8" s="89">
        <f t="shared" ref="F8:F15" si="0">(C8-E8)/E8</f>
        <v>-0.36337436537787077</v>
      </c>
    </row>
    <row r="9" spans="1:9" x14ac:dyDescent="0.2">
      <c r="A9" s="376" t="s">
        <v>829</v>
      </c>
      <c r="B9" s="510">
        <v>365332</v>
      </c>
      <c r="C9" s="513">
        <v>5257.3270724251906</v>
      </c>
      <c r="D9" s="510">
        <v>654069</v>
      </c>
      <c r="E9" s="513">
        <v>7948.9151586149819</v>
      </c>
      <c r="F9" s="89">
        <f t="shared" si="0"/>
        <v>-0.33861074530059182</v>
      </c>
    </row>
    <row r="10" spans="1:9" x14ac:dyDescent="0.2">
      <c r="A10" s="376" t="s">
        <v>830</v>
      </c>
      <c r="B10" s="510">
        <v>311175</v>
      </c>
      <c r="C10" s="513">
        <v>5991.4782859735224</v>
      </c>
      <c r="D10" s="510">
        <v>480902</v>
      </c>
      <c r="E10" s="513">
        <v>7798.9103742832058</v>
      </c>
      <c r="F10" s="89">
        <f t="shared" si="0"/>
        <v>-0.23175443768012319</v>
      </c>
    </row>
    <row r="11" spans="1:9" x14ac:dyDescent="0.2">
      <c r="A11" s="376" t="s">
        <v>831</v>
      </c>
      <c r="B11" s="510">
        <v>4538</v>
      </c>
      <c r="C11" s="513">
        <v>7093.1073825503354</v>
      </c>
      <c r="D11" s="510">
        <v>857</v>
      </c>
      <c r="E11" s="513">
        <v>8775.962660443407</v>
      </c>
      <c r="F11" s="89">
        <f t="shared" si="0"/>
        <v>-0.19175734252816945</v>
      </c>
    </row>
    <row r="12" spans="1:9" x14ac:dyDescent="0.2">
      <c r="A12" s="376" t="s">
        <v>832</v>
      </c>
      <c r="B12" s="510">
        <v>72594</v>
      </c>
      <c r="C12" s="513">
        <v>6444.7150724432158</v>
      </c>
      <c r="D12" s="510">
        <v>42402</v>
      </c>
      <c r="E12" s="513">
        <v>10552.599310527712</v>
      </c>
      <c r="F12" s="89">
        <f t="shared" si="0"/>
        <v>-0.38927700343803445</v>
      </c>
    </row>
    <row r="13" spans="1:9" x14ac:dyDescent="0.2">
      <c r="A13" s="376" t="s">
        <v>833</v>
      </c>
      <c r="B13" s="510">
        <v>379656</v>
      </c>
      <c r="C13" s="513">
        <v>10246.064081521909</v>
      </c>
      <c r="D13" s="510">
        <v>472446</v>
      </c>
      <c r="E13" s="513">
        <v>11739.627094068486</v>
      </c>
      <c r="F13" s="89">
        <f t="shared" si="0"/>
        <v>-0.12722405921234151</v>
      </c>
    </row>
    <row r="14" spans="1:9" x14ac:dyDescent="0.2">
      <c r="A14" s="376" t="s">
        <v>834</v>
      </c>
      <c r="B14" s="510">
        <v>38874</v>
      </c>
      <c r="C14" s="513">
        <v>16278.860372027313</v>
      </c>
      <c r="D14" s="510">
        <v>28118</v>
      </c>
      <c r="E14" s="513">
        <v>22299.656757827983</v>
      </c>
      <c r="F14" s="89">
        <f t="shared" si="0"/>
        <v>-0.26999502508876749</v>
      </c>
    </row>
    <row r="15" spans="1:9" x14ac:dyDescent="0.2">
      <c r="A15" s="376" t="s">
        <v>835</v>
      </c>
      <c r="B15" s="510">
        <v>5332</v>
      </c>
      <c r="C15" s="513">
        <v>14092.874867068416</v>
      </c>
      <c r="D15" s="510">
        <v>5080</v>
      </c>
      <c r="E15" s="513">
        <v>22068.604097189138</v>
      </c>
      <c r="F15" s="89">
        <f t="shared" si="0"/>
        <v>-0.36140614943274024</v>
      </c>
    </row>
    <row r="16" spans="1:9" x14ac:dyDescent="0.2">
      <c r="A16" s="376" t="s">
        <v>836</v>
      </c>
      <c r="B16" s="510"/>
      <c r="C16" s="513"/>
      <c r="D16" s="510">
        <v>1183</v>
      </c>
      <c r="E16" s="513"/>
      <c r="F16" s="89"/>
    </row>
  </sheetData>
  <mergeCells count="1">
    <mergeCell ref="H1:I1"/>
  </mergeCells>
  <hyperlinks>
    <hyperlink ref="H1:I1" location="Index!A1" display="Regresar al Índice" xr:uid="{7F358E93-F38A-42CC-A280-5923304DDCEC}"/>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5B8ED-43E9-4C0E-B05E-977141ADB2F7}">
  <sheetPr codeName="Hoja74"/>
  <dimension ref="A1:I41"/>
  <sheetViews>
    <sheetView topLeftCell="A16" zoomScale="96" zoomScaleNormal="96" workbookViewId="0">
      <selection activeCell="A9" sqref="A9"/>
    </sheetView>
  </sheetViews>
  <sheetFormatPr baseColWidth="10" defaultRowHeight="12.75" x14ac:dyDescent="0.2"/>
  <cols>
    <col min="1" max="16384" width="11.42578125" style="170"/>
  </cols>
  <sheetData>
    <row r="1" spans="1:9" ht="15" x14ac:dyDescent="0.25">
      <c r="A1" t="s">
        <v>1353</v>
      </c>
      <c r="H1" s="568" t="s">
        <v>39</v>
      </c>
      <c r="I1" s="568"/>
    </row>
    <row r="2" spans="1:9" x14ac:dyDescent="0.2">
      <c r="A2" s="170" t="s">
        <v>56</v>
      </c>
    </row>
    <row r="6" spans="1:9" x14ac:dyDescent="0.2">
      <c r="A6" s="170" t="s">
        <v>139</v>
      </c>
      <c r="B6" s="170" t="s">
        <v>1061</v>
      </c>
      <c r="C6" s="170" t="s">
        <v>1064</v>
      </c>
      <c r="D6" s="170" t="s">
        <v>140</v>
      </c>
    </row>
    <row r="7" spans="1:9" x14ac:dyDescent="0.2">
      <c r="A7" s="170">
        <v>23</v>
      </c>
      <c r="B7" s="170" t="s">
        <v>24</v>
      </c>
      <c r="C7" s="89">
        <v>1.8810375752278483E-2</v>
      </c>
      <c r="D7" s="95">
        <f t="shared" ref="D7:D38" si="0">_xlfn.RANK.EQ(C7,$C$7:$C$38,0)</f>
        <v>32</v>
      </c>
    </row>
    <row r="8" spans="1:9" x14ac:dyDescent="0.2">
      <c r="A8" s="170">
        <v>19</v>
      </c>
      <c r="B8" s="170" t="s">
        <v>20</v>
      </c>
      <c r="C8" s="89">
        <v>2.0206671701449672E-2</v>
      </c>
      <c r="D8" s="95">
        <f t="shared" si="0"/>
        <v>31</v>
      </c>
    </row>
    <row r="9" spans="1:9" x14ac:dyDescent="0.2">
      <c r="A9" s="170">
        <v>6</v>
      </c>
      <c r="B9" s="170" t="s">
        <v>11</v>
      </c>
      <c r="C9" s="89">
        <v>2.1068451199455558E-2</v>
      </c>
      <c r="D9" s="95">
        <f t="shared" si="0"/>
        <v>30</v>
      </c>
    </row>
    <row r="10" spans="1:9" x14ac:dyDescent="0.2">
      <c r="A10" s="170">
        <v>27</v>
      </c>
      <c r="B10" s="170" t="s">
        <v>28</v>
      </c>
      <c r="C10" s="89">
        <v>2.6302872014299903E-2</v>
      </c>
      <c r="D10" s="95">
        <f t="shared" si="0"/>
        <v>29</v>
      </c>
    </row>
    <row r="11" spans="1:9" x14ac:dyDescent="0.2">
      <c r="A11" s="170">
        <v>28</v>
      </c>
      <c r="B11" s="170" t="s">
        <v>29</v>
      </c>
      <c r="C11" s="89">
        <v>2.7312391716480956E-2</v>
      </c>
      <c r="D11" s="95">
        <f t="shared" si="0"/>
        <v>28</v>
      </c>
    </row>
    <row r="12" spans="1:9" x14ac:dyDescent="0.2">
      <c r="A12" s="170">
        <v>32</v>
      </c>
      <c r="B12" s="170" t="s">
        <v>33</v>
      </c>
      <c r="C12" s="89">
        <v>2.7893821583481547E-2</v>
      </c>
      <c r="D12" s="95">
        <f t="shared" si="0"/>
        <v>27</v>
      </c>
    </row>
    <row r="13" spans="1:9" x14ac:dyDescent="0.2">
      <c r="A13" s="170">
        <v>4</v>
      </c>
      <c r="B13" s="170" t="s">
        <v>6</v>
      </c>
      <c r="C13" s="89">
        <v>2.9151597416439703E-2</v>
      </c>
      <c r="D13" s="95">
        <f t="shared" si="0"/>
        <v>26</v>
      </c>
    </row>
    <row r="14" spans="1:9" x14ac:dyDescent="0.2">
      <c r="A14" s="170">
        <v>2</v>
      </c>
      <c r="B14" s="170" t="s">
        <v>5</v>
      </c>
      <c r="C14" s="89">
        <v>3.1296893673229194E-2</v>
      </c>
      <c r="D14" s="95">
        <f t="shared" si="0"/>
        <v>25</v>
      </c>
    </row>
    <row r="15" spans="1:9" x14ac:dyDescent="0.2">
      <c r="A15" s="170">
        <v>17</v>
      </c>
      <c r="B15" s="170" t="s">
        <v>18</v>
      </c>
      <c r="C15" s="89">
        <v>3.1854866798690457E-2</v>
      </c>
      <c r="D15" s="95">
        <f t="shared" si="0"/>
        <v>24</v>
      </c>
    </row>
    <row r="16" spans="1:9" x14ac:dyDescent="0.2">
      <c r="A16" s="170">
        <v>5</v>
      </c>
      <c r="B16" s="170" t="s">
        <v>10</v>
      </c>
      <c r="C16" s="89">
        <v>3.3367692265591518E-2</v>
      </c>
      <c r="D16" s="95">
        <f t="shared" si="0"/>
        <v>23</v>
      </c>
    </row>
    <row r="17" spans="1:4" x14ac:dyDescent="0.2">
      <c r="A17" s="170">
        <v>31</v>
      </c>
      <c r="B17" s="170" t="s">
        <v>32</v>
      </c>
      <c r="C17" s="89">
        <v>3.3951764204725648E-2</v>
      </c>
      <c r="D17" s="95">
        <f t="shared" si="0"/>
        <v>22</v>
      </c>
    </row>
    <row r="18" spans="1:4" x14ac:dyDescent="0.2">
      <c r="A18" s="170">
        <v>1</v>
      </c>
      <c r="B18" s="170" t="s">
        <v>3</v>
      </c>
      <c r="C18" s="89">
        <v>3.4382783312577749E-2</v>
      </c>
      <c r="D18" s="95">
        <f t="shared" si="0"/>
        <v>21</v>
      </c>
    </row>
    <row r="19" spans="1:4" x14ac:dyDescent="0.2">
      <c r="A19" s="170">
        <v>22</v>
      </c>
      <c r="B19" s="170" t="s">
        <v>23</v>
      </c>
      <c r="C19" s="89">
        <v>3.4976321639122447E-2</v>
      </c>
      <c r="D19" s="95">
        <f t="shared" si="0"/>
        <v>20</v>
      </c>
    </row>
    <row r="20" spans="1:4" x14ac:dyDescent="0.2">
      <c r="A20" s="170">
        <v>26</v>
      </c>
      <c r="B20" s="170" t="s">
        <v>27</v>
      </c>
      <c r="C20" s="89">
        <v>3.5000497991434537E-2</v>
      </c>
      <c r="D20" s="95">
        <f t="shared" si="0"/>
        <v>19</v>
      </c>
    </row>
    <row r="21" spans="1:4" x14ac:dyDescent="0.2">
      <c r="A21" s="170">
        <v>11</v>
      </c>
      <c r="B21" s="170" t="s">
        <v>14</v>
      </c>
      <c r="C21" s="89">
        <v>3.5877621826210383E-2</v>
      </c>
      <c r="D21" s="95">
        <f t="shared" si="0"/>
        <v>18</v>
      </c>
    </row>
    <row r="22" spans="1:4" x14ac:dyDescent="0.2">
      <c r="A22" s="170">
        <v>18</v>
      </c>
      <c r="B22" s="170" t="s">
        <v>19</v>
      </c>
      <c r="C22" s="89">
        <v>3.9717728122461292E-2</v>
      </c>
      <c r="D22" s="95">
        <f t="shared" si="0"/>
        <v>17</v>
      </c>
    </row>
    <row r="23" spans="1:4" x14ac:dyDescent="0.2">
      <c r="A23" s="170">
        <v>9</v>
      </c>
      <c r="B23" s="170" t="s">
        <v>9</v>
      </c>
      <c r="C23" s="89">
        <v>4.0207547531065146E-2</v>
      </c>
      <c r="D23" s="95">
        <f t="shared" si="0"/>
        <v>16</v>
      </c>
    </row>
    <row r="24" spans="1:4" x14ac:dyDescent="0.2">
      <c r="A24" s="170">
        <v>8</v>
      </c>
      <c r="B24" s="170" t="s">
        <v>8</v>
      </c>
      <c r="C24" s="89">
        <v>4.0513327475102535E-2</v>
      </c>
      <c r="D24" s="95">
        <f t="shared" si="0"/>
        <v>15</v>
      </c>
    </row>
    <row r="25" spans="1:4" x14ac:dyDescent="0.2">
      <c r="A25" s="170">
        <v>3</v>
      </c>
      <c r="B25" s="170" t="s">
        <v>4</v>
      </c>
      <c r="C25" s="89">
        <v>4.2184945625133183E-2</v>
      </c>
      <c r="D25" s="95">
        <f t="shared" si="0"/>
        <v>14</v>
      </c>
    </row>
    <row r="26" spans="1:4" x14ac:dyDescent="0.2">
      <c r="A26" s="170">
        <v>10</v>
      </c>
      <c r="B26" s="170" t="s">
        <v>12</v>
      </c>
      <c r="C26" s="89">
        <v>4.2793295006156272E-2</v>
      </c>
      <c r="D26" s="95">
        <f t="shared" si="0"/>
        <v>13</v>
      </c>
    </row>
    <row r="27" spans="1:4" x14ac:dyDescent="0.2">
      <c r="A27" s="170">
        <v>14</v>
      </c>
      <c r="B27" s="170" t="s">
        <v>0</v>
      </c>
      <c r="C27" s="89">
        <v>4.3228001944579604E-2</v>
      </c>
      <c r="D27" s="95">
        <f t="shared" si="0"/>
        <v>12</v>
      </c>
    </row>
    <row r="28" spans="1:4" x14ac:dyDescent="0.2">
      <c r="A28" s="170">
        <v>13</v>
      </c>
      <c r="B28" s="170" t="s">
        <v>16</v>
      </c>
      <c r="C28" s="89">
        <v>4.3462080852397396E-2</v>
      </c>
      <c r="D28" s="95">
        <f t="shared" si="0"/>
        <v>11</v>
      </c>
    </row>
    <row r="29" spans="1:4" x14ac:dyDescent="0.2">
      <c r="A29" s="170">
        <v>30</v>
      </c>
      <c r="B29" s="170" t="s">
        <v>31</v>
      </c>
      <c r="C29" s="89">
        <v>4.4074577439176164E-2</v>
      </c>
      <c r="D29" s="95">
        <f t="shared" si="0"/>
        <v>10</v>
      </c>
    </row>
    <row r="30" spans="1:4" x14ac:dyDescent="0.2">
      <c r="A30" s="170">
        <v>12</v>
      </c>
      <c r="B30" s="170" t="s">
        <v>15</v>
      </c>
      <c r="C30" s="89">
        <v>4.6118997571674078E-2</v>
      </c>
      <c r="D30" s="95">
        <f t="shared" si="0"/>
        <v>9</v>
      </c>
    </row>
    <row r="31" spans="1:4" x14ac:dyDescent="0.2">
      <c r="A31" s="170">
        <v>25</v>
      </c>
      <c r="B31" s="170" t="s">
        <v>26</v>
      </c>
      <c r="C31" s="89">
        <v>4.6439055776732338E-2</v>
      </c>
      <c r="D31" s="95">
        <f t="shared" si="0"/>
        <v>8</v>
      </c>
    </row>
    <row r="32" spans="1:4" x14ac:dyDescent="0.2">
      <c r="A32" s="170">
        <v>20</v>
      </c>
      <c r="B32" s="170" t="s">
        <v>21</v>
      </c>
      <c r="C32" s="89">
        <v>5.0177211224030231E-2</v>
      </c>
      <c r="D32" s="95">
        <f t="shared" si="0"/>
        <v>7</v>
      </c>
    </row>
    <row r="33" spans="1:4" x14ac:dyDescent="0.2">
      <c r="A33" s="170">
        <v>7</v>
      </c>
      <c r="B33" s="170" t="s">
        <v>7</v>
      </c>
      <c r="C33" s="89">
        <v>5.0355577204091541E-2</v>
      </c>
      <c r="D33" s="95">
        <f t="shared" si="0"/>
        <v>6</v>
      </c>
    </row>
    <row r="34" spans="1:4" x14ac:dyDescent="0.2">
      <c r="A34" s="170">
        <v>15</v>
      </c>
      <c r="B34" s="170" t="s">
        <v>13</v>
      </c>
      <c r="C34" s="89">
        <v>5.0830039525691609E-2</v>
      </c>
      <c r="D34" s="95">
        <f t="shared" si="0"/>
        <v>5</v>
      </c>
    </row>
    <row r="35" spans="1:4" x14ac:dyDescent="0.2">
      <c r="A35" s="170">
        <v>24</v>
      </c>
      <c r="B35" s="170" t="s">
        <v>25</v>
      </c>
      <c r="C35" s="89">
        <v>5.2301153730459848E-2</v>
      </c>
      <c r="D35" s="95">
        <f t="shared" si="0"/>
        <v>4</v>
      </c>
    </row>
    <row r="36" spans="1:4" x14ac:dyDescent="0.2">
      <c r="A36" s="170">
        <v>16</v>
      </c>
      <c r="B36" s="170" t="s">
        <v>17</v>
      </c>
      <c r="C36" s="89">
        <v>5.2306721487660274E-2</v>
      </c>
      <c r="D36" s="95">
        <f t="shared" si="0"/>
        <v>3</v>
      </c>
    </row>
    <row r="37" spans="1:4" x14ac:dyDescent="0.2">
      <c r="A37" s="170">
        <v>21</v>
      </c>
      <c r="B37" s="170" t="s">
        <v>22</v>
      </c>
      <c r="C37" s="89">
        <v>5.6264669938507511E-2</v>
      </c>
      <c r="D37" s="95">
        <f t="shared" si="0"/>
        <v>2</v>
      </c>
    </row>
    <row r="38" spans="1:4" x14ac:dyDescent="0.2">
      <c r="A38" s="170">
        <v>29</v>
      </c>
      <c r="B38" s="170" t="s">
        <v>30</v>
      </c>
      <c r="C38" s="89">
        <v>6.6460119041801574E-2</v>
      </c>
      <c r="D38" s="95">
        <f t="shared" si="0"/>
        <v>1</v>
      </c>
    </row>
    <row r="40" spans="1:4" x14ac:dyDescent="0.2">
      <c r="B40" s="170" t="s">
        <v>1</v>
      </c>
      <c r="C40" s="411">
        <v>1</v>
      </c>
      <c r="D40" s="239">
        <f>[3]Inf.Nac.Obj.Gast!E6</f>
        <v>4.4800000000000006E-2</v>
      </c>
    </row>
    <row r="41" spans="1:4" x14ac:dyDescent="0.2">
      <c r="C41" s="411">
        <v>0</v>
      </c>
      <c r="D41" s="239">
        <f>D40</f>
        <v>4.4800000000000006E-2</v>
      </c>
    </row>
  </sheetData>
  <autoFilter ref="A6:D38" xr:uid="{00000000-0009-0000-0000-000005000000}">
    <sortState ref="A7:D38">
      <sortCondition ref="C6:C38"/>
    </sortState>
  </autoFilter>
  <mergeCells count="1">
    <mergeCell ref="H1:I1"/>
  </mergeCells>
  <hyperlinks>
    <hyperlink ref="H1:I1" location="Index!A1" display="Regresar al Índice" xr:uid="{A4BAF88F-E656-40B7-AE93-E1AC38E23F1E}"/>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E68CF-6C43-46BF-B897-6D3522D04591}">
  <sheetPr codeName="Hoja75"/>
  <dimension ref="A1:I41"/>
  <sheetViews>
    <sheetView topLeftCell="A7" workbookViewId="0">
      <selection activeCell="A9" sqref="A9"/>
    </sheetView>
  </sheetViews>
  <sheetFormatPr baseColWidth="10" defaultRowHeight="12.75" x14ac:dyDescent="0.2"/>
  <cols>
    <col min="1" max="16384" width="11.42578125" style="170"/>
  </cols>
  <sheetData>
    <row r="1" spans="1:9" ht="15" x14ac:dyDescent="0.25">
      <c r="A1" t="s">
        <v>1354</v>
      </c>
      <c r="H1" s="568" t="s">
        <v>39</v>
      </c>
      <c r="I1" s="568"/>
    </row>
    <row r="2" spans="1:9" x14ac:dyDescent="0.2">
      <c r="A2" s="170" t="s">
        <v>56</v>
      </c>
    </row>
    <row r="6" spans="1:9" x14ac:dyDescent="0.2">
      <c r="A6" s="170" t="s">
        <v>139</v>
      </c>
      <c r="B6" s="170" t="s">
        <v>1061</v>
      </c>
      <c r="C6" s="170" t="s">
        <v>1065</v>
      </c>
      <c r="D6" s="170" t="s">
        <v>140</v>
      </c>
    </row>
    <row r="7" spans="1:9" x14ac:dyDescent="0.2">
      <c r="A7" s="170">
        <v>19</v>
      </c>
      <c r="B7" s="170" t="s">
        <v>20</v>
      </c>
      <c r="C7" s="89">
        <v>2.5290133481205707E-2</v>
      </c>
      <c r="D7" s="95">
        <f t="shared" ref="D7:D38" si="0">_xlfn.RANK.EQ(C7,$C$7:$C$38,0)</f>
        <v>32</v>
      </c>
    </row>
    <row r="8" spans="1:9" x14ac:dyDescent="0.2">
      <c r="A8" s="170">
        <v>23</v>
      </c>
      <c r="B8" s="170" t="s">
        <v>24</v>
      </c>
      <c r="C8" s="89">
        <v>4.0844809244493047E-2</v>
      </c>
      <c r="D8" s="95">
        <f t="shared" si="0"/>
        <v>31</v>
      </c>
    </row>
    <row r="9" spans="1:9" x14ac:dyDescent="0.2">
      <c r="A9" s="170">
        <v>29</v>
      </c>
      <c r="B9" s="170" t="s">
        <v>30</v>
      </c>
      <c r="C9" s="89">
        <v>4.3758068556234236E-2</v>
      </c>
      <c r="D9" s="95">
        <f t="shared" si="0"/>
        <v>30</v>
      </c>
    </row>
    <row r="10" spans="1:9" x14ac:dyDescent="0.2">
      <c r="A10" s="170">
        <v>28</v>
      </c>
      <c r="B10" s="170" t="s">
        <v>29</v>
      </c>
      <c r="C10" s="89">
        <v>4.5311150153852051E-2</v>
      </c>
      <c r="D10" s="95">
        <f t="shared" si="0"/>
        <v>29</v>
      </c>
    </row>
    <row r="11" spans="1:9" x14ac:dyDescent="0.2">
      <c r="A11" s="170">
        <v>16</v>
      </c>
      <c r="B11" s="170" t="s">
        <v>17</v>
      </c>
      <c r="C11" s="89">
        <v>4.6299392246720278E-2</v>
      </c>
      <c r="D11" s="95">
        <f t="shared" si="0"/>
        <v>28</v>
      </c>
    </row>
    <row r="12" spans="1:9" x14ac:dyDescent="0.2">
      <c r="A12" s="170">
        <v>9</v>
      </c>
      <c r="B12" s="170" t="s">
        <v>9</v>
      </c>
      <c r="C12" s="89">
        <v>4.7457455941019015E-2</v>
      </c>
      <c r="D12" s="95">
        <f t="shared" si="0"/>
        <v>27</v>
      </c>
    </row>
    <row r="13" spans="1:9" x14ac:dyDescent="0.2">
      <c r="A13" s="170">
        <v>20</v>
      </c>
      <c r="B13" s="170" t="s">
        <v>21</v>
      </c>
      <c r="C13" s="89">
        <v>4.9628664619012698E-2</v>
      </c>
      <c r="D13" s="95">
        <f t="shared" si="0"/>
        <v>26</v>
      </c>
    </row>
    <row r="14" spans="1:9" x14ac:dyDescent="0.2">
      <c r="A14" s="170">
        <v>24</v>
      </c>
      <c r="B14" s="170" t="s">
        <v>25</v>
      </c>
      <c r="C14" s="89">
        <v>5.1001257811408095E-2</v>
      </c>
      <c r="D14" s="95">
        <f t="shared" si="0"/>
        <v>25</v>
      </c>
    </row>
    <row r="15" spans="1:9" x14ac:dyDescent="0.2">
      <c r="A15" s="170">
        <v>21</v>
      </c>
      <c r="B15" s="170" t="s">
        <v>22</v>
      </c>
      <c r="C15" s="89">
        <v>5.1875389893948874E-2</v>
      </c>
      <c r="D15" s="95">
        <f t="shared" si="0"/>
        <v>24</v>
      </c>
    </row>
    <row r="16" spans="1:9" x14ac:dyDescent="0.2">
      <c r="A16" s="170">
        <v>14</v>
      </c>
      <c r="B16" s="170" t="s">
        <v>0</v>
      </c>
      <c r="C16" s="89">
        <v>5.243223096372554E-2</v>
      </c>
      <c r="D16" s="95">
        <f t="shared" si="0"/>
        <v>23</v>
      </c>
    </row>
    <row r="17" spans="1:4" x14ac:dyDescent="0.2">
      <c r="A17" s="170">
        <v>30</v>
      </c>
      <c r="B17" s="410" t="s">
        <v>31</v>
      </c>
      <c r="C17" s="89">
        <v>5.7720798272539758E-2</v>
      </c>
      <c r="D17" s="95">
        <f t="shared" si="0"/>
        <v>22</v>
      </c>
    </row>
    <row r="18" spans="1:4" x14ac:dyDescent="0.2">
      <c r="A18" s="170">
        <v>6</v>
      </c>
      <c r="B18" s="170" t="s">
        <v>11</v>
      </c>
      <c r="C18" s="89">
        <v>5.959585904837756E-2</v>
      </c>
      <c r="D18" s="95">
        <f t="shared" si="0"/>
        <v>21</v>
      </c>
    </row>
    <row r="19" spans="1:4" x14ac:dyDescent="0.2">
      <c r="A19" s="170">
        <v>10</v>
      </c>
      <c r="B19" s="170" t="s">
        <v>12</v>
      </c>
      <c r="C19" s="89">
        <v>6.1026964287427307E-2</v>
      </c>
      <c r="D19" s="95">
        <f t="shared" si="0"/>
        <v>20</v>
      </c>
    </row>
    <row r="20" spans="1:4" x14ac:dyDescent="0.2">
      <c r="A20" s="170">
        <v>17</v>
      </c>
      <c r="B20" s="170" t="s">
        <v>18</v>
      </c>
      <c r="C20" s="89">
        <v>6.1609865297773028E-2</v>
      </c>
      <c r="D20" s="95">
        <f t="shared" si="0"/>
        <v>19</v>
      </c>
    </row>
    <row r="21" spans="1:4" x14ac:dyDescent="0.2">
      <c r="A21" s="170">
        <v>8</v>
      </c>
      <c r="B21" s="170" t="s">
        <v>8</v>
      </c>
      <c r="C21" s="89">
        <v>6.2757129907258874E-2</v>
      </c>
      <c r="D21" s="95">
        <f t="shared" si="0"/>
        <v>18</v>
      </c>
    </row>
    <row r="22" spans="1:4" x14ac:dyDescent="0.2">
      <c r="A22" s="170">
        <v>12</v>
      </c>
      <c r="B22" s="170" t="s">
        <v>15</v>
      </c>
      <c r="C22" s="89">
        <v>6.3095457320914455E-2</v>
      </c>
      <c r="D22" s="95">
        <f t="shared" si="0"/>
        <v>17</v>
      </c>
    </row>
    <row r="23" spans="1:4" x14ac:dyDescent="0.2">
      <c r="A23" s="170">
        <v>22</v>
      </c>
      <c r="B23" s="170" t="s">
        <v>23</v>
      </c>
      <c r="C23" s="89">
        <v>6.3513423235128513E-2</v>
      </c>
      <c r="D23" s="95">
        <f t="shared" si="0"/>
        <v>16</v>
      </c>
    </row>
    <row r="24" spans="1:4" x14ac:dyDescent="0.2">
      <c r="A24" s="170">
        <v>4</v>
      </c>
      <c r="B24" s="170" t="s">
        <v>6</v>
      </c>
      <c r="C24" s="89">
        <v>6.4575080755894992E-2</v>
      </c>
      <c r="D24" s="95">
        <f t="shared" si="0"/>
        <v>15</v>
      </c>
    </row>
    <row r="25" spans="1:4" x14ac:dyDescent="0.2">
      <c r="A25" s="170">
        <v>32</v>
      </c>
      <c r="B25" s="170" t="s">
        <v>33</v>
      </c>
      <c r="C25" s="89">
        <v>6.479149975201258E-2</v>
      </c>
      <c r="D25" s="95">
        <f t="shared" si="0"/>
        <v>14</v>
      </c>
    </row>
    <row r="26" spans="1:4" x14ac:dyDescent="0.2">
      <c r="A26" s="170">
        <v>26</v>
      </c>
      <c r="B26" s="170" t="s">
        <v>27</v>
      </c>
      <c r="C26" s="89">
        <v>6.8395154038133218E-2</v>
      </c>
      <c r="D26" s="95">
        <f t="shared" si="0"/>
        <v>13</v>
      </c>
    </row>
    <row r="27" spans="1:4" x14ac:dyDescent="0.2">
      <c r="A27" s="170">
        <v>15</v>
      </c>
      <c r="B27" s="170" t="s">
        <v>13</v>
      </c>
      <c r="C27" s="89">
        <v>6.917095134635616E-2</v>
      </c>
      <c r="D27" s="95">
        <f t="shared" si="0"/>
        <v>12</v>
      </c>
    </row>
    <row r="28" spans="1:4" x14ac:dyDescent="0.2">
      <c r="A28" s="170">
        <v>1</v>
      </c>
      <c r="B28" s="170" t="s">
        <v>3</v>
      </c>
      <c r="C28" s="89">
        <v>6.967446612050833E-2</v>
      </c>
      <c r="D28" s="95">
        <f t="shared" si="0"/>
        <v>11</v>
      </c>
    </row>
    <row r="29" spans="1:4" x14ac:dyDescent="0.2">
      <c r="A29" s="170">
        <v>18</v>
      </c>
      <c r="B29" s="170" t="s">
        <v>19</v>
      </c>
      <c r="C29" s="89">
        <v>7.0503467711310455E-2</v>
      </c>
      <c r="D29" s="95">
        <f t="shared" si="0"/>
        <v>10</v>
      </c>
    </row>
    <row r="30" spans="1:4" x14ac:dyDescent="0.2">
      <c r="A30" s="170">
        <v>2</v>
      </c>
      <c r="B30" s="170" t="s">
        <v>5</v>
      </c>
      <c r="C30" s="89">
        <v>7.4259702922855872E-2</v>
      </c>
      <c r="D30" s="95">
        <f t="shared" si="0"/>
        <v>9</v>
      </c>
    </row>
    <row r="31" spans="1:4" x14ac:dyDescent="0.2">
      <c r="A31" s="170">
        <v>3</v>
      </c>
      <c r="B31" s="170" t="s">
        <v>4</v>
      </c>
      <c r="C31" s="89">
        <v>7.6280981122383545E-2</v>
      </c>
      <c r="D31" s="95">
        <f t="shared" si="0"/>
        <v>8</v>
      </c>
    </row>
    <row r="32" spans="1:4" x14ac:dyDescent="0.2">
      <c r="A32" s="170">
        <v>5</v>
      </c>
      <c r="B32" s="170" t="s">
        <v>10</v>
      </c>
      <c r="C32" s="89">
        <v>7.7231535796881426E-2</v>
      </c>
      <c r="D32" s="95">
        <f t="shared" si="0"/>
        <v>7</v>
      </c>
    </row>
    <row r="33" spans="1:4" x14ac:dyDescent="0.2">
      <c r="A33" s="170">
        <v>7</v>
      </c>
      <c r="B33" s="170" t="s">
        <v>7</v>
      </c>
      <c r="C33" s="89">
        <v>7.860579017161437E-2</v>
      </c>
      <c r="D33" s="95">
        <f t="shared" si="0"/>
        <v>6</v>
      </c>
    </row>
    <row r="34" spans="1:4" x14ac:dyDescent="0.2">
      <c r="A34" s="170">
        <v>11</v>
      </c>
      <c r="B34" s="170" t="s">
        <v>14</v>
      </c>
      <c r="C34" s="89">
        <v>8.0237848274162263E-2</v>
      </c>
      <c r="D34" s="95">
        <f t="shared" si="0"/>
        <v>5</v>
      </c>
    </row>
    <row r="35" spans="1:4" x14ac:dyDescent="0.2">
      <c r="A35" s="170">
        <v>25</v>
      </c>
      <c r="B35" s="170" t="s">
        <v>26</v>
      </c>
      <c r="C35" s="89">
        <v>8.0428046192321898E-2</v>
      </c>
      <c r="D35" s="95">
        <f t="shared" si="0"/>
        <v>4</v>
      </c>
    </row>
    <row r="36" spans="1:4" x14ac:dyDescent="0.2">
      <c r="A36" s="170">
        <v>27</v>
      </c>
      <c r="B36" s="170" t="s">
        <v>28</v>
      </c>
      <c r="C36" s="89">
        <v>8.8097637889568634E-2</v>
      </c>
      <c r="D36" s="95">
        <f t="shared" si="0"/>
        <v>3</v>
      </c>
    </row>
    <row r="37" spans="1:4" x14ac:dyDescent="0.2">
      <c r="A37" s="170">
        <v>13</v>
      </c>
      <c r="B37" s="170" t="s">
        <v>16</v>
      </c>
      <c r="C37" s="89">
        <v>9.1331222369472539E-2</v>
      </c>
      <c r="D37" s="95">
        <f t="shared" si="0"/>
        <v>2</v>
      </c>
    </row>
    <row r="38" spans="1:4" x14ac:dyDescent="0.2">
      <c r="A38" s="170">
        <v>31</v>
      </c>
      <c r="B38" s="170" t="s">
        <v>32</v>
      </c>
      <c r="C38" s="89">
        <v>9.4088225647753432E-2</v>
      </c>
      <c r="D38" s="95">
        <f t="shared" si="0"/>
        <v>1</v>
      </c>
    </row>
    <row r="40" spans="1:4" x14ac:dyDescent="0.2">
      <c r="B40" s="170" t="s">
        <v>1</v>
      </c>
      <c r="C40" s="411">
        <v>1</v>
      </c>
      <c r="D40" s="239">
        <f>[3]Inf.Nac.Obj.Gast!E7</f>
        <v>6.08E-2</v>
      </c>
    </row>
    <row r="41" spans="1:4" x14ac:dyDescent="0.2">
      <c r="C41" s="411">
        <v>0</v>
      </c>
      <c r="D41" s="239">
        <f>D40</f>
        <v>6.08E-2</v>
      </c>
    </row>
  </sheetData>
  <autoFilter ref="A6:D38" xr:uid="{00000000-0009-0000-0000-000006000000}">
    <sortState ref="A7:D38">
      <sortCondition ref="C6:C38"/>
    </sortState>
  </autoFilter>
  <mergeCells count="1">
    <mergeCell ref="H1:I1"/>
  </mergeCells>
  <hyperlinks>
    <hyperlink ref="H1:I1" location="Index!A1" display="Regresar al Índice" xr:uid="{3BB07580-7ED9-47F2-B140-99F66FFCFDA3}"/>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C024D-0B12-4748-8C0D-0A246930D1D0}">
  <sheetPr codeName="Hoja76"/>
  <dimension ref="A1:I41"/>
  <sheetViews>
    <sheetView topLeftCell="A4" workbookViewId="0">
      <selection activeCell="A9" sqref="A9"/>
    </sheetView>
  </sheetViews>
  <sheetFormatPr baseColWidth="10" defaultRowHeight="12.75" x14ac:dyDescent="0.2"/>
  <cols>
    <col min="1" max="16384" width="11.42578125" style="170"/>
  </cols>
  <sheetData>
    <row r="1" spans="1:9" ht="15" x14ac:dyDescent="0.25">
      <c r="A1" t="s">
        <v>1355</v>
      </c>
      <c r="H1" s="568" t="s">
        <v>39</v>
      </c>
      <c r="I1" s="568"/>
    </row>
    <row r="2" spans="1:9" x14ac:dyDescent="0.2">
      <c r="A2" s="170" t="s">
        <v>56</v>
      </c>
    </row>
    <row r="6" spans="1:9" x14ac:dyDescent="0.2">
      <c r="A6" s="170" t="s">
        <v>139</v>
      </c>
      <c r="B6" s="170" t="s">
        <v>1061</v>
      </c>
      <c r="C6" s="170" t="s">
        <v>1066</v>
      </c>
      <c r="D6" s="170" t="s">
        <v>140</v>
      </c>
    </row>
    <row r="7" spans="1:9" x14ac:dyDescent="0.2">
      <c r="A7" s="170">
        <v>19</v>
      </c>
      <c r="B7" s="170" t="s">
        <v>20</v>
      </c>
      <c r="C7" s="89">
        <v>1.9504006529158711E-2</v>
      </c>
      <c r="D7" s="95">
        <f t="shared" ref="D7:D38" si="0">_xlfn.RANK.EQ(C7,$C$7:$C$38,0)</f>
        <v>32</v>
      </c>
    </row>
    <row r="8" spans="1:9" x14ac:dyDescent="0.2">
      <c r="A8" s="170">
        <v>18</v>
      </c>
      <c r="B8" s="170" t="s">
        <v>19</v>
      </c>
      <c r="C8" s="89">
        <v>2.1549886803891211E-2</v>
      </c>
      <c r="D8" s="95">
        <f t="shared" si="0"/>
        <v>31</v>
      </c>
    </row>
    <row r="9" spans="1:9" x14ac:dyDescent="0.2">
      <c r="A9" s="170">
        <v>6</v>
      </c>
      <c r="B9" s="170" t="s">
        <v>11</v>
      </c>
      <c r="C9" s="89">
        <v>3.2015729628461706E-2</v>
      </c>
      <c r="D9" s="95">
        <f t="shared" si="0"/>
        <v>30</v>
      </c>
    </row>
    <row r="10" spans="1:9" x14ac:dyDescent="0.2">
      <c r="A10" s="170">
        <v>27</v>
      </c>
      <c r="B10" s="170" t="s">
        <v>28</v>
      </c>
      <c r="C10" s="89">
        <v>3.2817662961850361E-2</v>
      </c>
      <c r="D10" s="95">
        <f t="shared" si="0"/>
        <v>29</v>
      </c>
    </row>
    <row r="11" spans="1:9" x14ac:dyDescent="0.2">
      <c r="A11" s="170">
        <v>26</v>
      </c>
      <c r="B11" s="410" t="s">
        <v>27</v>
      </c>
      <c r="C11" s="89">
        <v>3.413433204691934E-2</v>
      </c>
      <c r="D11" s="95">
        <f t="shared" si="0"/>
        <v>28</v>
      </c>
    </row>
    <row r="12" spans="1:9" x14ac:dyDescent="0.2">
      <c r="A12" s="170">
        <v>4</v>
      </c>
      <c r="B12" s="170" t="s">
        <v>6</v>
      </c>
      <c r="C12" s="89">
        <v>3.5103930497075483E-2</v>
      </c>
      <c r="D12" s="95">
        <f t="shared" si="0"/>
        <v>27</v>
      </c>
    </row>
    <row r="13" spans="1:9" x14ac:dyDescent="0.2">
      <c r="A13" s="170">
        <v>31</v>
      </c>
      <c r="B13" s="170" t="s">
        <v>32</v>
      </c>
      <c r="C13" s="89">
        <v>3.612821609956654E-2</v>
      </c>
      <c r="D13" s="95">
        <f t="shared" si="0"/>
        <v>26</v>
      </c>
    </row>
    <row r="14" spans="1:9" x14ac:dyDescent="0.2">
      <c r="A14" s="170">
        <v>1</v>
      </c>
      <c r="B14" s="170" t="s">
        <v>3</v>
      </c>
      <c r="C14" s="89">
        <v>3.6300960610378255E-2</v>
      </c>
      <c r="D14" s="95">
        <f t="shared" si="0"/>
        <v>25</v>
      </c>
    </row>
    <row r="15" spans="1:9" x14ac:dyDescent="0.2">
      <c r="A15" s="170">
        <v>23</v>
      </c>
      <c r="B15" s="170" t="s">
        <v>24</v>
      </c>
      <c r="C15" s="89">
        <v>3.6950588235294138E-2</v>
      </c>
      <c r="D15" s="95">
        <f t="shared" si="0"/>
        <v>24</v>
      </c>
    </row>
    <row r="16" spans="1:9" x14ac:dyDescent="0.2">
      <c r="A16" s="170">
        <v>14</v>
      </c>
      <c r="B16" s="170" t="s">
        <v>0</v>
      </c>
      <c r="C16" s="89">
        <v>3.7937059616736032E-2</v>
      </c>
      <c r="D16" s="95">
        <f t="shared" si="0"/>
        <v>23</v>
      </c>
    </row>
    <row r="17" spans="1:4" x14ac:dyDescent="0.2">
      <c r="A17" s="170">
        <v>29</v>
      </c>
      <c r="B17" s="170" t="s">
        <v>30</v>
      </c>
      <c r="C17" s="89">
        <v>3.9176202246547664E-2</v>
      </c>
      <c r="D17" s="95">
        <f t="shared" si="0"/>
        <v>22</v>
      </c>
    </row>
    <row r="18" spans="1:4" x14ac:dyDescent="0.2">
      <c r="A18" s="170">
        <v>9</v>
      </c>
      <c r="B18" s="170" t="s">
        <v>9</v>
      </c>
      <c r="C18" s="89">
        <v>3.9942045242101293E-2</v>
      </c>
      <c r="D18" s="95">
        <f t="shared" si="0"/>
        <v>21</v>
      </c>
    </row>
    <row r="19" spans="1:4" x14ac:dyDescent="0.2">
      <c r="A19" s="170">
        <v>21</v>
      </c>
      <c r="B19" s="170" t="s">
        <v>22</v>
      </c>
      <c r="C19" s="89">
        <v>4.1733667402116585E-2</v>
      </c>
      <c r="D19" s="95">
        <f t="shared" si="0"/>
        <v>20</v>
      </c>
    </row>
    <row r="20" spans="1:4" x14ac:dyDescent="0.2">
      <c r="A20" s="170">
        <v>10</v>
      </c>
      <c r="B20" s="170" t="s">
        <v>12</v>
      </c>
      <c r="C20" s="89">
        <v>4.3304767514773711E-2</v>
      </c>
      <c r="D20" s="95">
        <f t="shared" si="0"/>
        <v>19</v>
      </c>
    </row>
    <row r="21" spans="1:4" x14ac:dyDescent="0.2">
      <c r="A21" s="170">
        <v>30</v>
      </c>
      <c r="B21" s="170" t="s">
        <v>31</v>
      </c>
      <c r="C21" s="89">
        <v>4.3980980179840937E-2</v>
      </c>
      <c r="D21" s="95">
        <f t="shared" si="0"/>
        <v>18</v>
      </c>
    </row>
    <row r="22" spans="1:4" x14ac:dyDescent="0.2">
      <c r="A22" s="170">
        <v>17</v>
      </c>
      <c r="B22" s="170" t="s">
        <v>18</v>
      </c>
      <c r="C22" s="89">
        <v>4.4542009081016083E-2</v>
      </c>
      <c r="D22" s="95">
        <f t="shared" si="0"/>
        <v>17</v>
      </c>
    </row>
    <row r="23" spans="1:4" x14ac:dyDescent="0.2">
      <c r="A23" s="170">
        <v>8</v>
      </c>
      <c r="B23" s="170" t="s">
        <v>8</v>
      </c>
      <c r="C23" s="89">
        <v>4.4754253760640447E-2</v>
      </c>
      <c r="D23" s="95">
        <f t="shared" si="0"/>
        <v>16</v>
      </c>
    </row>
    <row r="24" spans="1:4" x14ac:dyDescent="0.2">
      <c r="A24" s="170">
        <v>25</v>
      </c>
      <c r="B24" s="170" t="s">
        <v>26</v>
      </c>
      <c r="C24" s="89">
        <v>4.5431880403797198E-2</v>
      </c>
      <c r="D24" s="95">
        <f t="shared" si="0"/>
        <v>15</v>
      </c>
    </row>
    <row r="25" spans="1:4" x14ac:dyDescent="0.2">
      <c r="A25" s="170">
        <v>16</v>
      </c>
      <c r="B25" s="170" t="s">
        <v>17</v>
      </c>
      <c r="C25" s="89">
        <v>4.8835925880889253E-2</v>
      </c>
      <c r="D25" s="95">
        <f t="shared" si="0"/>
        <v>14</v>
      </c>
    </row>
    <row r="26" spans="1:4" x14ac:dyDescent="0.2">
      <c r="A26" s="170">
        <v>15</v>
      </c>
      <c r="B26" s="170" t="s">
        <v>13</v>
      </c>
      <c r="C26" s="89">
        <v>4.9997662786892896E-2</v>
      </c>
      <c r="D26" s="95">
        <f t="shared" si="0"/>
        <v>13</v>
      </c>
    </row>
    <row r="27" spans="1:4" x14ac:dyDescent="0.2">
      <c r="A27" s="170">
        <v>32</v>
      </c>
      <c r="B27" s="170" t="s">
        <v>33</v>
      </c>
      <c r="C27" s="89">
        <v>5.1847392580329603E-2</v>
      </c>
      <c r="D27" s="95">
        <f t="shared" si="0"/>
        <v>12</v>
      </c>
    </row>
    <row r="28" spans="1:4" x14ac:dyDescent="0.2">
      <c r="A28" s="170">
        <v>24</v>
      </c>
      <c r="B28" s="170" t="s">
        <v>25</v>
      </c>
      <c r="C28" s="89">
        <v>5.3931969709829296E-2</v>
      </c>
      <c r="D28" s="95">
        <f t="shared" si="0"/>
        <v>11</v>
      </c>
    </row>
    <row r="29" spans="1:4" x14ac:dyDescent="0.2">
      <c r="A29" s="170">
        <v>7</v>
      </c>
      <c r="B29" s="170" t="s">
        <v>7</v>
      </c>
      <c r="C29" s="89">
        <v>5.4941565040650467E-2</v>
      </c>
      <c r="D29" s="95">
        <f t="shared" si="0"/>
        <v>10</v>
      </c>
    </row>
    <row r="30" spans="1:4" x14ac:dyDescent="0.2">
      <c r="A30" s="170">
        <v>28</v>
      </c>
      <c r="B30" s="170" t="s">
        <v>29</v>
      </c>
      <c r="C30" s="89">
        <v>5.677245463518335E-2</v>
      </c>
      <c r="D30" s="95">
        <f t="shared" si="0"/>
        <v>9</v>
      </c>
    </row>
    <row r="31" spans="1:4" x14ac:dyDescent="0.2">
      <c r="A31" s="170">
        <v>11</v>
      </c>
      <c r="B31" s="170" t="s">
        <v>14</v>
      </c>
      <c r="C31" s="89">
        <v>5.8989218457087919E-2</v>
      </c>
      <c r="D31" s="95">
        <f t="shared" si="0"/>
        <v>8</v>
      </c>
    </row>
    <row r="32" spans="1:4" x14ac:dyDescent="0.2">
      <c r="A32" s="170">
        <v>5</v>
      </c>
      <c r="B32" s="170" t="s">
        <v>10</v>
      </c>
      <c r="C32" s="89">
        <v>6.0687138373104382E-2</v>
      </c>
      <c r="D32" s="95">
        <f t="shared" si="0"/>
        <v>7</v>
      </c>
    </row>
    <row r="33" spans="1:4" x14ac:dyDescent="0.2">
      <c r="A33" s="170">
        <v>20</v>
      </c>
      <c r="B33" s="170" t="s">
        <v>21</v>
      </c>
      <c r="C33" s="89">
        <v>6.0928324047583228E-2</v>
      </c>
      <c r="D33" s="95">
        <f t="shared" si="0"/>
        <v>6</v>
      </c>
    </row>
    <row r="34" spans="1:4" x14ac:dyDescent="0.2">
      <c r="A34" s="170">
        <v>13</v>
      </c>
      <c r="B34" s="170" t="s">
        <v>16</v>
      </c>
      <c r="C34" s="89">
        <v>6.2560045210511409E-2</v>
      </c>
      <c r="D34" s="95">
        <f t="shared" si="0"/>
        <v>5</v>
      </c>
    </row>
    <row r="35" spans="1:4" x14ac:dyDescent="0.2">
      <c r="A35" s="170">
        <v>2</v>
      </c>
      <c r="B35" s="170" t="s">
        <v>5</v>
      </c>
      <c r="C35" s="89">
        <v>6.6572481337940817E-2</v>
      </c>
      <c r="D35" s="95">
        <f t="shared" si="0"/>
        <v>4</v>
      </c>
    </row>
    <row r="36" spans="1:4" x14ac:dyDescent="0.2">
      <c r="A36" s="170">
        <v>3</v>
      </c>
      <c r="B36" s="170" t="s">
        <v>4</v>
      </c>
      <c r="C36" s="89">
        <v>6.7608790994590884E-2</v>
      </c>
      <c r="D36" s="95">
        <f t="shared" si="0"/>
        <v>3</v>
      </c>
    </row>
    <row r="37" spans="1:4" x14ac:dyDescent="0.2">
      <c r="A37" s="170">
        <v>22</v>
      </c>
      <c r="B37" s="170" t="s">
        <v>23</v>
      </c>
      <c r="C37" s="89">
        <v>7.2088690316181731E-2</v>
      </c>
      <c r="D37" s="95">
        <f t="shared" si="0"/>
        <v>2</v>
      </c>
    </row>
    <row r="38" spans="1:4" x14ac:dyDescent="0.2">
      <c r="A38" s="170">
        <v>12</v>
      </c>
      <c r="B38" s="170" t="s">
        <v>15</v>
      </c>
      <c r="C38" s="89">
        <v>7.6675705247133796E-2</v>
      </c>
      <c r="D38" s="95">
        <f t="shared" si="0"/>
        <v>1</v>
      </c>
    </row>
    <row r="40" spans="1:4" x14ac:dyDescent="0.2">
      <c r="B40" s="170" t="s">
        <v>1</v>
      </c>
      <c r="C40" s="411">
        <v>1</v>
      </c>
      <c r="D40" s="239">
        <f>[3]Inf.Nac.Obj.Gast!E8</f>
        <v>4.6900000000000004E-2</v>
      </c>
    </row>
    <row r="41" spans="1:4" x14ac:dyDescent="0.2">
      <c r="C41" s="411">
        <v>0</v>
      </c>
      <c r="D41" s="239">
        <f>D40</f>
        <v>4.6900000000000004E-2</v>
      </c>
    </row>
  </sheetData>
  <autoFilter ref="A6:D38" xr:uid="{00000000-0009-0000-0000-000007000000}">
    <sortState ref="A7:D38">
      <sortCondition ref="C6:C38"/>
    </sortState>
  </autoFilter>
  <mergeCells count="1">
    <mergeCell ref="H1:I1"/>
  </mergeCells>
  <hyperlinks>
    <hyperlink ref="H1:I1" location="Index!A1" display="Regresar al Índice" xr:uid="{D29C9341-5668-4E21-AFA8-9464E6151C02}"/>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C9136-EC0A-40F8-BF2B-95C0185A8110}">
  <sheetPr codeName="Hoja77"/>
  <dimension ref="A1:I41"/>
  <sheetViews>
    <sheetView workbookViewId="0">
      <selection activeCell="A9" sqref="A9"/>
    </sheetView>
  </sheetViews>
  <sheetFormatPr baseColWidth="10" defaultRowHeight="12.75" x14ac:dyDescent="0.2"/>
  <cols>
    <col min="1" max="16384" width="11.42578125" style="170"/>
  </cols>
  <sheetData>
    <row r="1" spans="1:9" ht="15" x14ac:dyDescent="0.25">
      <c r="A1" t="s">
        <v>1356</v>
      </c>
      <c r="H1" s="568" t="s">
        <v>39</v>
      </c>
      <c r="I1" s="568"/>
    </row>
    <row r="2" spans="1:9" x14ac:dyDescent="0.2">
      <c r="A2" s="170" t="s">
        <v>56</v>
      </c>
    </row>
    <row r="6" spans="1:9" x14ac:dyDescent="0.2">
      <c r="A6" s="170" t="s">
        <v>139</v>
      </c>
      <c r="B6" s="170" t="s">
        <v>1061</v>
      </c>
      <c r="C6" s="170" t="s">
        <v>1067</v>
      </c>
      <c r="D6" s="170" t="s">
        <v>140</v>
      </c>
    </row>
    <row r="7" spans="1:9" x14ac:dyDescent="0.2">
      <c r="A7" s="170">
        <v>2</v>
      </c>
      <c r="B7" s="170" t="s">
        <v>5</v>
      </c>
      <c r="C7" s="89">
        <v>-3.779213864767119E-2</v>
      </c>
      <c r="D7" s="95">
        <f t="shared" ref="D7:D38" si="0">_xlfn.RANK.EQ(C7,$C$7:$C$38,0)</f>
        <v>32</v>
      </c>
    </row>
    <row r="8" spans="1:9" x14ac:dyDescent="0.2">
      <c r="A8" s="170">
        <v>5</v>
      </c>
      <c r="B8" s="170" t="s">
        <v>10</v>
      </c>
      <c r="C8" s="89">
        <v>-1.5792930783363558E-2</v>
      </c>
      <c r="D8" s="95">
        <f t="shared" si="0"/>
        <v>31</v>
      </c>
    </row>
    <row r="9" spans="1:9" x14ac:dyDescent="0.2">
      <c r="A9" s="170">
        <v>11</v>
      </c>
      <c r="B9" s="170" t="s">
        <v>14</v>
      </c>
      <c r="C9" s="89">
        <v>-1.5406949517654735E-2</v>
      </c>
      <c r="D9" s="95">
        <f t="shared" si="0"/>
        <v>30</v>
      </c>
    </row>
    <row r="10" spans="1:9" x14ac:dyDescent="0.2">
      <c r="A10" s="170">
        <v>10</v>
      </c>
      <c r="B10" s="170" t="s">
        <v>12</v>
      </c>
      <c r="C10" s="89">
        <v>-1.3891739592857315E-2</v>
      </c>
      <c r="D10" s="95">
        <f t="shared" si="0"/>
        <v>29</v>
      </c>
    </row>
    <row r="11" spans="1:9" x14ac:dyDescent="0.2">
      <c r="A11" s="170">
        <v>25</v>
      </c>
      <c r="B11" s="170" t="s">
        <v>26</v>
      </c>
      <c r="C11" s="89">
        <v>-1.3158514859884446E-2</v>
      </c>
      <c r="D11" s="95">
        <f t="shared" si="0"/>
        <v>28</v>
      </c>
    </row>
    <row r="12" spans="1:9" x14ac:dyDescent="0.2">
      <c r="A12" s="170">
        <v>15</v>
      </c>
      <c r="B12" s="170" t="s">
        <v>13</v>
      </c>
      <c r="C12" s="89">
        <v>-1.298701298701296E-2</v>
      </c>
      <c r="D12" s="95">
        <f t="shared" si="0"/>
        <v>27</v>
      </c>
    </row>
    <row r="13" spans="1:9" x14ac:dyDescent="0.2">
      <c r="A13" s="170">
        <v>16</v>
      </c>
      <c r="B13" s="170" t="s">
        <v>17</v>
      </c>
      <c r="C13" s="89">
        <v>-6.5485581766684372E-3</v>
      </c>
      <c r="D13" s="95">
        <f t="shared" si="0"/>
        <v>26</v>
      </c>
    </row>
    <row r="14" spans="1:9" x14ac:dyDescent="0.2">
      <c r="A14" s="170">
        <v>21</v>
      </c>
      <c r="B14" s="170" t="s">
        <v>22</v>
      </c>
      <c r="C14" s="89">
        <v>-5.9838874634416542E-3</v>
      </c>
      <c r="D14" s="95">
        <f t="shared" si="0"/>
        <v>25</v>
      </c>
    </row>
    <row r="15" spans="1:9" x14ac:dyDescent="0.2">
      <c r="A15" s="170">
        <v>13</v>
      </c>
      <c r="B15" s="170" t="s">
        <v>16</v>
      </c>
      <c r="C15" s="89">
        <v>-5.924479795880888E-3</v>
      </c>
      <c r="D15" s="95">
        <f t="shared" si="0"/>
        <v>24</v>
      </c>
    </row>
    <row r="16" spans="1:9" x14ac:dyDescent="0.2">
      <c r="A16" s="170">
        <v>29</v>
      </c>
      <c r="B16" s="170" t="s">
        <v>30</v>
      </c>
      <c r="C16" s="89">
        <v>-5.7588597842835034E-3</v>
      </c>
      <c r="D16" s="95">
        <f t="shared" si="0"/>
        <v>23</v>
      </c>
    </row>
    <row r="17" spans="1:4" x14ac:dyDescent="0.2">
      <c r="A17" s="170">
        <v>3</v>
      </c>
      <c r="B17" s="170" t="s">
        <v>4</v>
      </c>
      <c r="C17" s="89">
        <v>-4.2011739165392801E-3</v>
      </c>
      <c r="D17" s="95">
        <f t="shared" si="0"/>
        <v>22</v>
      </c>
    </row>
    <row r="18" spans="1:4" x14ac:dyDescent="0.2">
      <c r="A18" s="170">
        <v>19</v>
      </c>
      <c r="B18" s="170" t="s">
        <v>20</v>
      </c>
      <c r="C18" s="89">
        <v>-3.4291390854993158E-3</v>
      </c>
      <c r="D18" s="95">
        <f t="shared" si="0"/>
        <v>21</v>
      </c>
    </row>
    <row r="19" spans="1:4" x14ac:dyDescent="0.2">
      <c r="A19" s="170">
        <v>1</v>
      </c>
      <c r="B19" s="170" t="s">
        <v>3</v>
      </c>
      <c r="C19" s="89">
        <v>-1.884609643230316E-3</v>
      </c>
      <c r="D19" s="95">
        <f t="shared" si="0"/>
        <v>20</v>
      </c>
    </row>
    <row r="20" spans="1:4" x14ac:dyDescent="0.2">
      <c r="A20" s="170">
        <v>6</v>
      </c>
      <c r="B20" s="170" t="s">
        <v>11</v>
      </c>
      <c r="C20" s="89">
        <v>-1.3885430831401761E-3</v>
      </c>
      <c r="D20" s="95">
        <f t="shared" si="0"/>
        <v>19</v>
      </c>
    </row>
    <row r="21" spans="1:4" x14ac:dyDescent="0.2">
      <c r="A21" s="170">
        <v>32</v>
      </c>
      <c r="B21" s="170" t="s">
        <v>33</v>
      </c>
      <c r="C21" s="89">
        <v>-1.1245377959060077E-3</v>
      </c>
      <c r="D21" s="95">
        <f t="shared" si="0"/>
        <v>18</v>
      </c>
    </row>
    <row r="22" spans="1:4" x14ac:dyDescent="0.2">
      <c r="A22" s="170">
        <v>18</v>
      </c>
      <c r="B22" s="170" t="s">
        <v>19</v>
      </c>
      <c r="C22" s="89">
        <v>1.8323276316925766E-3</v>
      </c>
      <c r="D22" s="95">
        <f t="shared" si="0"/>
        <v>17</v>
      </c>
    </row>
    <row r="23" spans="1:4" x14ac:dyDescent="0.2">
      <c r="A23" s="170">
        <v>26</v>
      </c>
      <c r="B23" s="170" t="s">
        <v>27</v>
      </c>
      <c r="C23" s="89">
        <v>3.1103760641995608E-3</v>
      </c>
      <c r="D23" s="95">
        <f t="shared" si="0"/>
        <v>16</v>
      </c>
    </row>
    <row r="24" spans="1:4" x14ac:dyDescent="0.2">
      <c r="A24" s="170">
        <v>9</v>
      </c>
      <c r="B24" s="170" t="s">
        <v>9</v>
      </c>
      <c r="C24" s="89">
        <v>3.278408119048966E-3</v>
      </c>
      <c r="D24" s="95">
        <f t="shared" si="0"/>
        <v>15</v>
      </c>
    </row>
    <row r="25" spans="1:4" x14ac:dyDescent="0.2">
      <c r="A25" s="170">
        <v>12</v>
      </c>
      <c r="B25" s="170" t="s">
        <v>15</v>
      </c>
      <c r="C25" s="89">
        <v>7.6072183630322924E-3</v>
      </c>
      <c r="D25" s="95">
        <f t="shared" si="0"/>
        <v>14</v>
      </c>
    </row>
    <row r="26" spans="1:4" x14ac:dyDescent="0.2">
      <c r="A26" s="170">
        <v>17</v>
      </c>
      <c r="B26" s="170" t="s">
        <v>18</v>
      </c>
      <c r="C26" s="89">
        <v>8.4905122799020412E-3</v>
      </c>
      <c r="D26" s="95">
        <f t="shared" si="0"/>
        <v>13</v>
      </c>
    </row>
    <row r="27" spans="1:4" x14ac:dyDescent="0.2">
      <c r="A27" s="170">
        <v>24</v>
      </c>
      <c r="B27" s="170" t="s">
        <v>25</v>
      </c>
      <c r="C27" s="89">
        <v>8.9687378142149065E-3</v>
      </c>
      <c r="D27" s="95">
        <f t="shared" si="0"/>
        <v>12</v>
      </c>
    </row>
    <row r="28" spans="1:4" x14ac:dyDescent="0.2">
      <c r="A28" s="170">
        <v>28</v>
      </c>
      <c r="B28" s="170" t="s">
        <v>29</v>
      </c>
      <c r="C28" s="89">
        <v>9.5160282597203747E-3</v>
      </c>
      <c r="D28" s="95">
        <f t="shared" si="0"/>
        <v>11</v>
      </c>
    </row>
    <row r="29" spans="1:4" x14ac:dyDescent="0.2">
      <c r="A29" s="170">
        <v>8</v>
      </c>
      <c r="B29" s="170" t="s">
        <v>8</v>
      </c>
      <c r="C29" s="89">
        <v>1.0250658343899365E-2</v>
      </c>
      <c r="D29" s="95">
        <f t="shared" si="0"/>
        <v>10</v>
      </c>
    </row>
    <row r="30" spans="1:4" x14ac:dyDescent="0.2">
      <c r="A30" s="170">
        <v>22</v>
      </c>
      <c r="B30" s="170" t="s">
        <v>23</v>
      </c>
      <c r="C30" s="89">
        <v>1.2159757166216506E-2</v>
      </c>
      <c r="D30" s="95">
        <f t="shared" si="0"/>
        <v>9</v>
      </c>
    </row>
    <row r="31" spans="1:4" x14ac:dyDescent="0.2">
      <c r="A31" s="170">
        <v>27</v>
      </c>
      <c r="B31" s="170" t="s">
        <v>28</v>
      </c>
      <c r="C31" s="89">
        <v>1.2618473445123608E-2</v>
      </c>
      <c r="D31" s="95">
        <f t="shared" si="0"/>
        <v>8</v>
      </c>
    </row>
    <row r="32" spans="1:4" x14ac:dyDescent="0.2">
      <c r="A32" s="170">
        <v>30</v>
      </c>
      <c r="B32" s="170" t="s">
        <v>31</v>
      </c>
      <c r="C32" s="89">
        <v>1.3575092904840531E-2</v>
      </c>
      <c r="D32" s="95">
        <f t="shared" si="0"/>
        <v>7</v>
      </c>
    </row>
    <row r="33" spans="1:4" x14ac:dyDescent="0.2">
      <c r="A33" s="170">
        <v>20</v>
      </c>
      <c r="B33" s="170" t="s">
        <v>21</v>
      </c>
      <c r="C33" s="89">
        <v>1.4244355442916266E-2</v>
      </c>
      <c r="D33" s="95">
        <f t="shared" si="0"/>
        <v>6</v>
      </c>
    </row>
    <row r="34" spans="1:4" x14ac:dyDescent="0.2">
      <c r="A34" s="170">
        <v>14</v>
      </c>
      <c r="B34" s="410" t="s">
        <v>0</v>
      </c>
      <c r="C34" s="89">
        <v>1.5063633292037429E-2</v>
      </c>
      <c r="D34" s="95">
        <f t="shared" si="0"/>
        <v>5</v>
      </c>
    </row>
    <row r="35" spans="1:4" x14ac:dyDescent="0.2">
      <c r="A35" s="170">
        <v>4</v>
      </c>
      <c r="B35" s="170" t="s">
        <v>6</v>
      </c>
      <c r="C35" s="89">
        <v>1.7875939849624069E-2</v>
      </c>
      <c r="D35" s="95">
        <f t="shared" si="0"/>
        <v>4</v>
      </c>
    </row>
    <row r="36" spans="1:4" x14ac:dyDescent="0.2">
      <c r="A36" s="170">
        <v>31</v>
      </c>
      <c r="B36" s="170" t="s">
        <v>32</v>
      </c>
      <c r="C36" s="89">
        <v>1.8484498399651505E-2</v>
      </c>
      <c r="D36" s="95">
        <f t="shared" si="0"/>
        <v>3</v>
      </c>
    </row>
    <row r="37" spans="1:4" x14ac:dyDescent="0.2">
      <c r="A37" s="170">
        <v>23</v>
      </c>
      <c r="B37" s="170" t="s">
        <v>24</v>
      </c>
      <c r="C37" s="89">
        <v>1.964074040302723E-2</v>
      </c>
      <c r="D37" s="95">
        <f t="shared" si="0"/>
        <v>2</v>
      </c>
    </row>
    <row r="38" spans="1:4" x14ac:dyDescent="0.2">
      <c r="A38" s="170">
        <v>7</v>
      </c>
      <c r="B38" s="170" t="s">
        <v>7</v>
      </c>
      <c r="C38" s="89">
        <v>5.2169911708032486E-2</v>
      </c>
      <c r="D38" s="95">
        <f t="shared" si="0"/>
        <v>1</v>
      </c>
    </row>
    <row r="40" spans="1:4" x14ac:dyDescent="0.2">
      <c r="B40" s="170" t="s">
        <v>1</v>
      </c>
      <c r="C40" s="411">
        <v>1</v>
      </c>
      <c r="D40" s="239">
        <f>[3]Inf.Nac.Obj.Gast!E9</f>
        <v>2.5399999999999999E-2</v>
      </c>
    </row>
    <row r="41" spans="1:4" x14ac:dyDescent="0.2">
      <c r="C41" s="411">
        <v>0</v>
      </c>
      <c r="D41" s="239">
        <f>D40</f>
        <v>2.5399999999999999E-2</v>
      </c>
    </row>
  </sheetData>
  <autoFilter ref="A6:D38" xr:uid="{00000000-0009-0000-0000-000008000000}">
    <sortState ref="A7:D38">
      <sortCondition ref="C6:C38"/>
    </sortState>
  </autoFilter>
  <mergeCells count="1">
    <mergeCell ref="H1:I1"/>
  </mergeCells>
  <hyperlinks>
    <hyperlink ref="H1:I1" location="Index!A1" display="Regresar al Índice" xr:uid="{08AF723D-0880-4426-960D-E7F5C9FA0563}"/>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4BBEC-1F88-4DC1-A57D-8DA2920518B4}">
  <sheetPr codeName="Hoja78"/>
  <dimension ref="A1:I41"/>
  <sheetViews>
    <sheetView topLeftCell="A16" workbookViewId="0">
      <selection activeCell="A9" sqref="A9"/>
    </sheetView>
  </sheetViews>
  <sheetFormatPr baseColWidth="10" defaultRowHeight="12.75" x14ac:dyDescent="0.2"/>
  <cols>
    <col min="1" max="16384" width="11.42578125" style="170"/>
  </cols>
  <sheetData>
    <row r="1" spans="1:9" ht="15" x14ac:dyDescent="0.25">
      <c r="A1" t="s">
        <v>1357</v>
      </c>
      <c r="H1" s="568" t="s">
        <v>39</v>
      </c>
      <c r="I1" s="568"/>
    </row>
    <row r="2" spans="1:9" x14ac:dyDescent="0.2">
      <c r="A2" s="170" t="s">
        <v>56</v>
      </c>
    </row>
    <row r="6" spans="1:9" x14ac:dyDescent="0.2">
      <c r="A6" s="170" t="s">
        <v>139</v>
      </c>
      <c r="B6" s="170" t="s">
        <v>1061</v>
      </c>
      <c r="C6" s="170" t="s">
        <v>1068</v>
      </c>
      <c r="D6" s="170" t="s">
        <v>140</v>
      </c>
    </row>
    <row r="7" spans="1:9" x14ac:dyDescent="0.2">
      <c r="A7" s="170">
        <v>29</v>
      </c>
      <c r="B7" s="170" t="s">
        <v>30</v>
      </c>
      <c r="C7" s="89">
        <v>-1.0154559063301632E-2</v>
      </c>
      <c r="D7" s="95">
        <f t="shared" ref="D7:D38" si="0">_xlfn.RANK.EQ(C7,$C$7:$C$38,0)</f>
        <v>32</v>
      </c>
    </row>
    <row r="8" spans="1:9" x14ac:dyDescent="0.2">
      <c r="A8" s="170">
        <v>11</v>
      </c>
      <c r="B8" s="170" t="s">
        <v>14</v>
      </c>
      <c r="C8" s="89">
        <v>-9.0624205979504442E-3</v>
      </c>
      <c r="D8" s="95">
        <f t="shared" si="0"/>
        <v>31</v>
      </c>
    </row>
    <row r="9" spans="1:9" x14ac:dyDescent="0.2">
      <c r="A9" s="170">
        <v>23</v>
      </c>
      <c r="B9" s="170" t="s">
        <v>24</v>
      </c>
      <c r="C9" s="89">
        <v>-8.7943640011028338E-3</v>
      </c>
      <c r="D9" s="95">
        <f t="shared" si="0"/>
        <v>30</v>
      </c>
    </row>
    <row r="10" spans="1:9" x14ac:dyDescent="0.2">
      <c r="A10" s="170">
        <v>17</v>
      </c>
      <c r="B10" s="170" t="s">
        <v>18</v>
      </c>
      <c r="C10" s="89">
        <v>1.1368480886728476E-4</v>
      </c>
      <c r="D10" s="95">
        <f t="shared" si="0"/>
        <v>29</v>
      </c>
    </row>
    <row r="11" spans="1:9" x14ac:dyDescent="0.2">
      <c r="A11" s="170">
        <v>32</v>
      </c>
      <c r="B11" s="170" t="s">
        <v>33</v>
      </c>
      <c r="C11" s="89">
        <v>3.6304194940222105E-3</v>
      </c>
      <c r="D11" s="95">
        <f t="shared" si="0"/>
        <v>28</v>
      </c>
    </row>
    <row r="12" spans="1:9" x14ac:dyDescent="0.2">
      <c r="A12" s="170">
        <v>19</v>
      </c>
      <c r="B12" s="170" t="s">
        <v>20</v>
      </c>
      <c r="C12" s="89">
        <v>3.8664825484501304E-3</v>
      </c>
      <c r="D12" s="95">
        <f t="shared" si="0"/>
        <v>27</v>
      </c>
    </row>
    <row r="13" spans="1:9" x14ac:dyDescent="0.2">
      <c r="A13" s="170">
        <v>18</v>
      </c>
      <c r="B13" s="170" t="s">
        <v>19</v>
      </c>
      <c r="C13" s="89">
        <v>6.6468876590403186E-3</v>
      </c>
      <c r="D13" s="95">
        <f t="shared" si="0"/>
        <v>26</v>
      </c>
    </row>
    <row r="14" spans="1:9" x14ac:dyDescent="0.2">
      <c r="A14" s="170">
        <v>10</v>
      </c>
      <c r="B14" s="170" t="s">
        <v>12</v>
      </c>
      <c r="C14" s="89">
        <v>6.795697309880078E-3</v>
      </c>
      <c r="D14" s="95">
        <f t="shared" si="0"/>
        <v>25</v>
      </c>
    </row>
    <row r="15" spans="1:9" x14ac:dyDescent="0.2">
      <c r="A15" s="170">
        <v>21</v>
      </c>
      <c r="B15" s="170" t="s">
        <v>22</v>
      </c>
      <c r="C15" s="89">
        <v>7.7404185280977502E-3</v>
      </c>
      <c r="D15" s="95">
        <f t="shared" si="0"/>
        <v>24</v>
      </c>
    </row>
    <row r="16" spans="1:9" x14ac:dyDescent="0.2">
      <c r="A16" s="170">
        <v>25</v>
      </c>
      <c r="B16" s="170" t="s">
        <v>26</v>
      </c>
      <c r="C16" s="89">
        <v>9.3463291815286398E-3</v>
      </c>
      <c r="D16" s="95">
        <f t="shared" si="0"/>
        <v>23</v>
      </c>
    </row>
    <row r="17" spans="1:4" x14ac:dyDescent="0.2">
      <c r="A17" s="170">
        <v>4</v>
      </c>
      <c r="B17" s="170" t="s">
        <v>6</v>
      </c>
      <c r="C17" s="89">
        <v>1.0097402283982263E-2</v>
      </c>
      <c r="D17" s="95">
        <f t="shared" si="0"/>
        <v>22</v>
      </c>
    </row>
    <row r="18" spans="1:4" x14ac:dyDescent="0.2">
      <c r="A18" s="170">
        <v>31</v>
      </c>
      <c r="B18" s="170" t="s">
        <v>32</v>
      </c>
      <c r="C18" s="89">
        <v>1.0145852408830629E-2</v>
      </c>
      <c r="D18" s="95">
        <f t="shared" si="0"/>
        <v>21</v>
      </c>
    </row>
    <row r="19" spans="1:4" x14ac:dyDescent="0.2">
      <c r="A19" s="170">
        <v>22</v>
      </c>
      <c r="B19" s="170" t="s">
        <v>23</v>
      </c>
      <c r="C19" s="89">
        <v>1.058752225463081E-2</v>
      </c>
      <c r="D19" s="95">
        <f t="shared" si="0"/>
        <v>20</v>
      </c>
    </row>
    <row r="20" spans="1:4" x14ac:dyDescent="0.2">
      <c r="A20" s="170">
        <v>9</v>
      </c>
      <c r="B20" s="170" t="s">
        <v>9</v>
      </c>
      <c r="C20" s="89">
        <v>1.0704685555798248E-2</v>
      </c>
      <c r="D20" s="95">
        <f t="shared" si="0"/>
        <v>19</v>
      </c>
    </row>
    <row r="21" spans="1:4" x14ac:dyDescent="0.2">
      <c r="A21" s="170">
        <v>24</v>
      </c>
      <c r="B21" s="170" t="s">
        <v>25</v>
      </c>
      <c r="C21" s="89">
        <v>1.1258829990720292E-2</v>
      </c>
      <c r="D21" s="95">
        <f t="shared" si="0"/>
        <v>18</v>
      </c>
    </row>
    <row r="22" spans="1:4" x14ac:dyDescent="0.2">
      <c r="A22" s="170">
        <v>1</v>
      </c>
      <c r="B22" s="170" t="s">
        <v>3</v>
      </c>
      <c r="C22" s="89">
        <v>1.6845228593695822E-2</v>
      </c>
      <c r="D22" s="95">
        <f t="shared" si="0"/>
        <v>17</v>
      </c>
    </row>
    <row r="23" spans="1:4" x14ac:dyDescent="0.2">
      <c r="A23" s="170">
        <v>13</v>
      </c>
      <c r="B23" s="170" t="s">
        <v>16</v>
      </c>
      <c r="C23" s="89">
        <v>1.7599727047851916E-2</v>
      </c>
      <c r="D23" s="95">
        <f t="shared" si="0"/>
        <v>16</v>
      </c>
    </row>
    <row r="24" spans="1:4" x14ac:dyDescent="0.2">
      <c r="A24" s="170">
        <v>28</v>
      </c>
      <c r="B24" s="170" t="s">
        <v>29</v>
      </c>
      <c r="C24" s="89">
        <v>1.8478470747248517E-2</v>
      </c>
      <c r="D24" s="95">
        <f t="shared" si="0"/>
        <v>15</v>
      </c>
    </row>
    <row r="25" spans="1:4" x14ac:dyDescent="0.2">
      <c r="A25" s="170">
        <v>15</v>
      </c>
      <c r="B25" s="170" t="s">
        <v>13</v>
      </c>
      <c r="C25" s="89">
        <v>2.1667438366390492E-2</v>
      </c>
      <c r="D25" s="95">
        <f t="shared" si="0"/>
        <v>14</v>
      </c>
    </row>
    <row r="26" spans="1:4" x14ac:dyDescent="0.2">
      <c r="A26" s="170">
        <v>20</v>
      </c>
      <c r="B26" s="170" t="s">
        <v>21</v>
      </c>
      <c r="C26" s="89">
        <v>2.2184251472427172E-2</v>
      </c>
      <c r="D26" s="95">
        <f t="shared" si="0"/>
        <v>13</v>
      </c>
    </row>
    <row r="27" spans="1:4" x14ac:dyDescent="0.2">
      <c r="A27" s="170">
        <v>30</v>
      </c>
      <c r="B27" s="170" t="s">
        <v>31</v>
      </c>
      <c r="C27" s="89">
        <v>2.2206174399711169E-2</v>
      </c>
      <c r="D27" s="95">
        <f t="shared" si="0"/>
        <v>12</v>
      </c>
    </row>
    <row r="28" spans="1:4" x14ac:dyDescent="0.2">
      <c r="A28" s="170">
        <v>14</v>
      </c>
      <c r="B28" s="170" t="s">
        <v>0</v>
      </c>
      <c r="C28" s="89">
        <v>2.2380001337830982E-2</v>
      </c>
      <c r="D28" s="95">
        <f t="shared" si="0"/>
        <v>11</v>
      </c>
    </row>
    <row r="29" spans="1:4" x14ac:dyDescent="0.2">
      <c r="A29" s="170">
        <v>27</v>
      </c>
      <c r="B29" s="170" t="s">
        <v>28</v>
      </c>
      <c r="C29" s="89">
        <v>2.2835764349308594E-2</v>
      </c>
      <c r="D29" s="95">
        <f t="shared" si="0"/>
        <v>10</v>
      </c>
    </row>
    <row r="30" spans="1:4" x14ac:dyDescent="0.2">
      <c r="A30" s="170">
        <v>7</v>
      </c>
      <c r="B30" s="170" t="s">
        <v>7</v>
      </c>
      <c r="C30" s="89">
        <v>2.314678051058236E-2</v>
      </c>
      <c r="D30" s="95">
        <f t="shared" si="0"/>
        <v>9</v>
      </c>
    </row>
    <row r="31" spans="1:4" x14ac:dyDescent="0.2">
      <c r="A31" s="170">
        <v>5</v>
      </c>
      <c r="B31" s="170" t="s">
        <v>10</v>
      </c>
      <c r="C31" s="89">
        <v>2.3975831745848528E-2</v>
      </c>
      <c r="D31" s="95">
        <f t="shared" si="0"/>
        <v>8</v>
      </c>
    </row>
    <row r="32" spans="1:4" x14ac:dyDescent="0.2">
      <c r="A32" s="170">
        <v>12</v>
      </c>
      <c r="B32" s="170" t="s">
        <v>15</v>
      </c>
      <c r="C32" s="89">
        <v>2.4580973464048507E-2</v>
      </c>
      <c r="D32" s="95">
        <f t="shared" si="0"/>
        <v>7</v>
      </c>
    </row>
    <row r="33" spans="1:4" x14ac:dyDescent="0.2">
      <c r="A33" s="170">
        <v>2</v>
      </c>
      <c r="B33" s="170" t="s">
        <v>5</v>
      </c>
      <c r="C33" s="89">
        <v>2.5938763720392864E-2</v>
      </c>
      <c r="D33" s="95">
        <f t="shared" si="0"/>
        <v>6</v>
      </c>
    </row>
    <row r="34" spans="1:4" x14ac:dyDescent="0.2">
      <c r="A34" s="170">
        <v>16</v>
      </c>
      <c r="B34" s="170" t="s">
        <v>17</v>
      </c>
      <c r="C34" s="89">
        <v>2.7271149841906313E-2</v>
      </c>
      <c r="D34" s="95">
        <f t="shared" si="0"/>
        <v>5</v>
      </c>
    </row>
    <row r="35" spans="1:4" x14ac:dyDescent="0.2">
      <c r="A35" s="170">
        <v>26</v>
      </c>
      <c r="B35" s="170" t="s">
        <v>27</v>
      </c>
      <c r="C35" s="89">
        <v>2.7680725798668034E-2</v>
      </c>
      <c r="D35" s="95">
        <f t="shared" si="0"/>
        <v>4</v>
      </c>
    </row>
    <row r="36" spans="1:4" x14ac:dyDescent="0.2">
      <c r="A36" s="170">
        <v>3</v>
      </c>
      <c r="B36" s="410" t="s">
        <v>4</v>
      </c>
      <c r="C36" s="89">
        <v>2.7816263455185002E-2</v>
      </c>
      <c r="D36" s="95">
        <f t="shared" si="0"/>
        <v>3</v>
      </c>
    </row>
    <row r="37" spans="1:4" x14ac:dyDescent="0.2">
      <c r="A37" s="170">
        <v>6</v>
      </c>
      <c r="B37" s="170" t="s">
        <v>11</v>
      </c>
      <c r="C37" s="89">
        <v>2.9438493367879532E-2</v>
      </c>
      <c r="D37" s="95">
        <f t="shared" si="0"/>
        <v>2</v>
      </c>
    </row>
    <row r="38" spans="1:4" x14ac:dyDescent="0.2">
      <c r="A38" s="170">
        <v>8</v>
      </c>
      <c r="B38" s="170" t="s">
        <v>8</v>
      </c>
      <c r="C38" s="89">
        <v>3.4102802651471018E-2</v>
      </c>
      <c r="D38" s="95">
        <f t="shared" si="0"/>
        <v>1</v>
      </c>
    </row>
    <row r="40" spans="1:4" x14ac:dyDescent="0.2">
      <c r="B40" s="170" t="s">
        <v>1</v>
      </c>
      <c r="C40" s="411">
        <v>1</v>
      </c>
      <c r="D40" s="239">
        <f>[3]Inf.Nac.Obj.Gast!E10</f>
        <v>1.1899999999999999E-2</v>
      </c>
    </row>
    <row r="41" spans="1:4" x14ac:dyDescent="0.2">
      <c r="C41" s="411">
        <v>0</v>
      </c>
      <c r="D41" s="239">
        <f>D40</f>
        <v>1.1899999999999999E-2</v>
      </c>
    </row>
  </sheetData>
  <autoFilter ref="A6:D38" xr:uid="{00000000-0009-0000-0000-000009000000}">
    <sortState ref="A7:D38">
      <sortCondition ref="C6:C38"/>
    </sortState>
  </autoFilter>
  <mergeCells count="1">
    <mergeCell ref="H1:I1"/>
  </mergeCells>
  <hyperlinks>
    <hyperlink ref="H1:I1" location="Index!A1" display="Regresar al Índice" xr:uid="{35B188E7-47A4-4681-87C9-458351B58FBD}"/>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4BFA7-86A3-4017-8479-02EA69EAE44E}">
  <sheetPr codeName="Hoja94"/>
  <dimension ref="A1:I41"/>
  <sheetViews>
    <sheetView topLeftCell="A16" workbookViewId="0">
      <selection activeCell="A9" sqref="A9"/>
    </sheetView>
  </sheetViews>
  <sheetFormatPr baseColWidth="10" defaultRowHeight="12.75" x14ac:dyDescent="0.2"/>
  <cols>
    <col min="1" max="16384" width="11.42578125" style="170"/>
  </cols>
  <sheetData>
    <row r="1" spans="1:9" ht="15" x14ac:dyDescent="0.25">
      <c r="A1" t="s">
        <v>1358</v>
      </c>
      <c r="H1" s="568" t="s">
        <v>39</v>
      </c>
      <c r="I1" s="568"/>
    </row>
    <row r="2" spans="1:9" x14ac:dyDescent="0.2">
      <c r="A2" s="170" t="s">
        <v>56</v>
      </c>
    </row>
    <row r="6" spans="1:9" x14ac:dyDescent="0.2">
      <c r="A6" s="170" t="s">
        <v>139</v>
      </c>
      <c r="B6" s="170" t="s">
        <v>1061</v>
      </c>
      <c r="C6" s="170" t="s">
        <v>1069</v>
      </c>
      <c r="D6" s="170" t="s">
        <v>140</v>
      </c>
    </row>
    <row r="7" spans="1:9" x14ac:dyDescent="0.2">
      <c r="A7" s="170">
        <v>10</v>
      </c>
      <c r="B7" s="170" t="s">
        <v>12</v>
      </c>
      <c r="C7" s="89">
        <v>1.4672866469400194E-2</v>
      </c>
      <c r="D7" s="95">
        <f t="shared" ref="D7:D38" si="0">_xlfn.RANK.EQ(C7,$C$7:$C$38,0)</f>
        <v>32</v>
      </c>
    </row>
    <row r="8" spans="1:9" x14ac:dyDescent="0.2">
      <c r="A8" s="170">
        <v>11</v>
      </c>
      <c r="B8" s="170" t="s">
        <v>14</v>
      </c>
      <c r="C8" s="89">
        <v>2.0533237486982353E-2</v>
      </c>
      <c r="D8" s="95">
        <f t="shared" si="0"/>
        <v>31</v>
      </c>
    </row>
    <row r="9" spans="1:9" x14ac:dyDescent="0.2">
      <c r="A9" s="170">
        <v>7</v>
      </c>
      <c r="B9" s="170" t="s">
        <v>7</v>
      </c>
      <c r="C9" s="89">
        <v>2.3172838929622273E-2</v>
      </c>
      <c r="D9" s="95">
        <f t="shared" si="0"/>
        <v>30</v>
      </c>
    </row>
    <row r="10" spans="1:9" x14ac:dyDescent="0.2">
      <c r="A10" s="170">
        <v>30</v>
      </c>
      <c r="B10" s="170" t="s">
        <v>31</v>
      </c>
      <c r="C10" s="89">
        <v>2.7369002670595766E-2</v>
      </c>
      <c r="D10" s="95">
        <f t="shared" si="0"/>
        <v>29</v>
      </c>
    </row>
    <row r="11" spans="1:9" x14ac:dyDescent="0.2">
      <c r="A11" s="170">
        <v>21</v>
      </c>
      <c r="B11" s="170" t="s">
        <v>22</v>
      </c>
      <c r="C11" s="89">
        <v>2.8045952214012231E-2</v>
      </c>
      <c r="D11" s="95">
        <f t="shared" si="0"/>
        <v>28</v>
      </c>
    </row>
    <row r="12" spans="1:9" x14ac:dyDescent="0.2">
      <c r="A12" s="170">
        <v>1</v>
      </c>
      <c r="B12" s="170" t="s">
        <v>3</v>
      </c>
      <c r="C12" s="89">
        <v>3.1224840810949249E-2</v>
      </c>
      <c r="D12" s="95">
        <f t="shared" si="0"/>
        <v>27</v>
      </c>
    </row>
    <row r="13" spans="1:9" x14ac:dyDescent="0.2">
      <c r="A13" s="170">
        <v>20</v>
      </c>
      <c r="B13" s="170" t="s">
        <v>21</v>
      </c>
      <c r="C13" s="89">
        <v>3.1949746586146729E-2</v>
      </c>
      <c r="D13" s="95">
        <f t="shared" si="0"/>
        <v>26</v>
      </c>
    </row>
    <row r="14" spans="1:9" x14ac:dyDescent="0.2">
      <c r="A14" s="170">
        <v>32</v>
      </c>
      <c r="B14" s="170" t="s">
        <v>33</v>
      </c>
      <c r="C14" s="89">
        <v>3.2492529679381869E-2</v>
      </c>
      <c r="D14" s="95">
        <f t="shared" si="0"/>
        <v>25</v>
      </c>
    </row>
    <row r="15" spans="1:9" x14ac:dyDescent="0.2">
      <c r="A15" s="170">
        <v>9</v>
      </c>
      <c r="B15" s="170" t="s">
        <v>9</v>
      </c>
      <c r="C15" s="89">
        <v>3.5438779114077015E-2</v>
      </c>
      <c r="D15" s="95">
        <f t="shared" si="0"/>
        <v>24</v>
      </c>
    </row>
    <row r="16" spans="1:9" x14ac:dyDescent="0.2">
      <c r="A16" s="170">
        <v>31</v>
      </c>
      <c r="B16" s="170" t="s">
        <v>32</v>
      </c>
      <c r="C16" s="89">
        <v>3.5569442330590784E-2</v>
      </c>
      <c r="D16" s="95">
        <f t="shared" si="0"/>
        <v>23</v>
      </c>
    </row>
    <row r="17" spans="1:4" x14ac:dyDescent="0.2">
      <c r="A17" s="170">
        <v>4</v>
      </c>
      <c r="B17" s="170" t="s">
        <v>6</v>
      </c>
      <c r="C17" s="89">
        <v>3.6487943314690158E-2</v>
      </c>
      <c r="D17" s="95">
        <f t="shared" si="0"/>
        <v>22</v>
      </c>
    </row>
    <row r="18" spans="1:4" x14ac:dyDescent="0.2">
      <c r="A18" s="170">
        <v>2</v>
      </c>
      <c r="B18" s="170" t="s">
        <v>5</v>
      </c>
      <c r="C18" s="89">
        <v>3.7306539319576185E-2</v>
      </c>
      <c r="D18" s="95">
        <f t="shared" si="0"/>
        <v>21</v>
      </c>
    </row>
    <row r="19" spans="1:4" x14ac:dyDescent="0.2">
      <c r="A19" s="170">
        <v>19</v>
      </c>
      <c r="B19" s="170" t="s">
        <v>20</v>
      </c>
      <c r="C19" s="89">
        <v>3.807322485207109E-2</v>
      </c>
      <c r="D19" s="95">
        <f t="shared" si="0"/>
        <v>20</v>
      </c>
    </row>
    <row r="20" spans="1:4" x14ac:dyDescent="0.2">
      <c r="A20" s="170">
        <v>14</v>
      </c>
      <c r="B20" s="170" t="s">
        <v>0</v>
      </c>
      <c r="C20" s="89">
        <v>4.3077820940708625E-2</v>
      </c>
      <c r="D20" s="95">
        <f t="shared" si="0"/>
        <v>19</v>
      </c>
    </row>
    <row r="21" spans="1:4" x14ac:dyDescent="0.2">
      <c r="A21" s="170">
        <v>15</v>
      </c>
      <c r="B21" s="170" t="s">
        <v>13</v>
      </c>
      <c r="C21" s="89">
        <v>4.3501276113054065E-2</v>
      </c>
      <c r="D21" s="95">
        <f t="shared" si="0"/>
        <v>18</v>
      </c>
    </row>
    <row r="22" spans="1:4" x14ac:dyDescent="0.2">
      <c r="A22" s="170">
        <v>25</v>
      </c>
      <c r="B22" s="170" t="s">
        <v>26</v>
      </c>
      <c r="C22" s="89">
        <v>4.3671243182245544E-2</v>
      </c>
      <c r="D22" s="95">
        <f t="shared" si="0"/>
        <v>17</v>
      </c>
    </row>
    <row r="23" spans="1:4" x14ac:dyDescent="0.2">
      <c r="A23" s="170">
        <v>13</v>
      </c>
      <c r="B23" s="170" t="s">
        <v>16</v>
      </c>
      <c r="C23" s="89">
        <v>4.4619398204454486E-2</v>
      </c>
      <c r="D23" s="95">
        <f t="shared" si="0"/>
        <v>16</v>
      </c>
    </row>
    <row r="24" spans="1:4" x14ac:dyDescent="0.2">
      <c r="A24" s="170">
        <v>24</v>
      </c>
      <c r="B24" s="170" t="s">
        <v>25</v>
      </c>
      <c r="C24" s="89">
        <v>4.4810750279955167E-2</v>
      </c>
      <c r="D24" s="95">
        <f t="shared" si="0"/>
        <v>15</v>
      </c>
    </row>
    <row r="25" spans="1:4" x14ac:dyDescent="0.2">
      <c r="A25" s="170">
        <v>23</v>
      </c>
      <c r="B25" s="170" t="s">
        <v>24</v>
      </c>
      <c r="C25" s="89">
        <v>4.5819516375423933E-2</v>
      </c>
      <c r="D25" s="95">
        <f t="shared" si="0"/>
        <v>14</v>
      </c>
    </row>
    <row r="26" spans="1:4" x14ac:dyDescent="0.2">
      <c r="A26" s="170">
        <v>22</v>
      </c>
      <c r="B26" s="170" t="s">
        <v>23</v>
      </c>
      <c r="C26" s="89">
        <v>4.7763386672369394E-2</v>
      </c>
      <c r="D26" s="95">
        <f t="shared" si="0"/>
        <v>13</v>
      </c>
    </row>
    <row r="27" spans="1:4" x14ac:dyDescent="0.2">
      <c r="A27" s="170">
        <v>17</v>
      </c>
      <c r="B27" s="170" t="s">
        <v>18</v>
      </c>
      <c r="C27" s="89">
        <v>4.7817690952041685E-2</v>
      </c>
      <c r="D27" s="95">
        <f t="shared" si="0"/>
        <v>12</v>
      </c>
    </row>
    <row r="28" spans="1:4" x14ac:dyDescent="0.2">
      <c r="A28" s="170">
        <v>27</v>
      </c>
      <c r="B28" s="170" t="s">
        <v>28</v>
      </c>
      <c r="C28" s="89">
        <v>4.8411731548993607E-2</v>
      </c>
      <c r="D28" s="95">
        <f t="shared" si="0"/>
        <v>11</v>
      </c>
    </row>
    <row r="29" spans="1:4" x14ac:dyDescent="0.2">
      <c r="A29" s="170">
        <v>16</v>
      </c>
      <c r="B29" s="170" t="s">
        <v>17</v>
      </c>
      <c r="C29" s="89">
        <v>4.9580606507512261E-2</v>
      </c>
      <c r="D29" s="95">
        <f t="shared" si="0"/>
        <v>10</v>
      </c>
    </row>
    <row r="30" spans="1:4" x14ac:dyDescent="0.2">
      <c r="A30" s="170">
        <v>8</v>
      </c>
      <c r="B30" s="170" t="s">
        <v>8</v>
      </c>
      <c r="C30" s="89">
        <v>5.1942198552204402E-2</v>
      </c>
      <c r="D30" s="95">
        <f t="shared" si="0"/>
        <v>9</v>
      </c>
    </row>
    <row r="31" spans="1:4" x14ac:dyDescent="0.2">
      <c r="A31" s="170">
        <v>5</v>
      </c>
      <c r="B31" s="410" t="s">
        <v>10</v>
      </c>
      <c r="C31" s="89">
        <v>5.3285522187359956E-2</v>
      </c>
      <c r="D31" s="95">
        <f t="shared" si="0"/>
        <v>8</v>
      </c>
    </row>
    <row r="32" spans="1:4" x14ac:dyDescent="0.2">
      <c r="A32" s="170">
        <v>29</v>
      </c>
      <c r="B32" s="170" t="s">
        <v>30</v>
      </c>
      <c r="C32" s="89">
        <v>5.4223791527590097E-2</v>
      </c>
      <c r="D32" s="95">
        <f t="shared" si="0"/>
        <v>7</v>
      </c>
    </row>
    <row r="33" spans="1:4" x14ac:dyDescent="0.2">
      <c r="A33" s="170">
        <v>28</v>
      </c>
      <c r="B33" s="170" t="s">
        <v>29</v>
      </c>
      <c r="C33" s="89">
        <v>6.018552602517846E-2</v>
      </c>
      <c r="D33" s="95">
        <f t="shared" si="0"/>
        <v>6</v>
      </c>
    </row>
    <row r="34" spans="1:4" x14ac:dyDescent="0.2">
      <c r="A34" s="170">
        <v>26</v>
      </c>
      <c r="B34" s="170" t="s">
        <v>27</v>
      </c>
      <c r="C34" s="89">
        <v>6.2413212804502419E-2</v>
      </c>
      <c r="D34" s="95">
        <f t="shared" si="0"/>
        <v>5</v>
      </c>
    </row>
    <row r="35" spans="1:4" x14ac:dyDescent="0.2">
      <c r="A35" s="170">
        <v>3</v>
      </c>
      <c r="B35" s="170" t="s">
        <v>4</v>
      </c>
      <c r="C35" s="89">
        <v>6.28190099960311E-2</v>
      </c>
      <c r="D35" s="95">
        <f t="shared" si="0"/>
        <v>4</v>
      </c>
    </row>
    <row r="36" spans="1:4" x14ac:dyDescent="0.2">
      <c r="A36" s="170">
        <v>12</v>
      </c>
      <c r="B36" s="170" t="s">
        <v>15</v>
      </c>
      <c r="C36" s="89">
        <v>6.7981762352284342E-2</v>
      </c>
      <c r="D36" s="95">
        <f t="shared" si="0"/>
        <v>3</v>
      </c>
    </row>
    <row r="37" spans="1:4" x14ac:dyDescent="0.2">
      <c r="A37" s="170">
        <v>18</v>
      </c>
      <c r="B37" s="170" t="s">
        <v>19</v>
      </c>
      <c r="C37" s="89">
        <v>6.8336335090382741E-2</v>
      </c>
      <c r="D37" s="95">
        <f t="shared" si="0"/>
        <v>2</v>
      </c>
    </row>
    <row r="38" spans="1:4" x14ac:dyDescent="0.2">
      <c r="A38" s="170">
        <v>6</v>
      </c>
      <c r="B38" s="170" t="s">
        <v>11</v>
      </c>
      <c r="C38" s="89">
        <v>7.4430046364459365E-2</v>
      </c>
      <c r="D38" s="95">
        <f t="shared" si="0"/>
        <v>1</v>
      </c>
    </row>
    <row r="40" spans="1:4" x14ac:dyDescent="0.2">
      <c r="B40" s="170" t="s">
        <v>1</v>
      </c>
      <c r="C40" s="411">
        <v>1</v>
      </c>
      <c r="D40" s="239">
        <f>[3]Inf.Nac.Obj.Gast!E11</f>
        <v>4.07E-2</v>
      </c>
    </row>
    <row r="41" spans="1:4" x14ac:dyDescent="0.2">
      <c r="C41" s="411">
        <v>0</v>
      </c>
      <c r="D41" s="239">
        <f>D40</f>
        <v>4.07E-2</v>
      </c>
    </row>
  </sheetData>
  <autoFilter ref="A6:D38" xr:uid="{00000000-0009-0000-0000-00000A000000}">
    <sortState ref="A7:D38">
      <sortCondition ref="C6:C38"/>
    </sortState>
  </autoFilter>
  <mergeCells count="1">
    <mergeCell ref="H1:I1"/>
  </mergeCells>
  <hyperlinks>
    <hyperlink ref="H1:I1" location="Index!A1" display="Regresar al Índice" xr:uid="{955EDB90-A6A6-4FDC-995B-06F009A765A4}"/>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3431A-FDC3-42DA-BC46-131015464456}">
  <sheetPr codeName="Hoja95"/>
  <dimension ref="A1:I26"/>
  <sheetViews>
    <sheetView workbookViewId="0">
      <selection activeCell="A9" sqref="A9"/>
    </sheetView>
  </sheetViews>
  <sheetFormatPr baseColWidth="10" defaultRowHeight="12.75" x14ac:dyDescent="0.2"/>
  <cols>
    <col min="1" max="2" width="11.42578125" style="170"/>
    <col min="3" max="5" width="12" style="170" bestFit="1" customWidth="1"/>
    <col min="6" max="16384" width="11.42578125" style="170"/>
  </cols>
  <sheetData>
    <row r="1" spans="1:9" ht="15" x14ac:dyDescent="0.25">
      <c r="A1" t="s">
        <v>1359</v>
      </c>
      <c r="H1" s="568" t="s">
        <v>39</v>
      </c>
      <c r="I1" s="568"/>
    </row>
    <row r="2" spans="1:9" x14ac:dyDescent="0.2">
      <c r="A2" s="97" t="s">
        <v>1070</v>
      </c>
    </row>
    <row r="6" spans="1:9" x14ac:dyDescent="0.2">
      <c r="C6" s="407" t="s">
        <v>1071</v>
      </c>
      <c r="D6" s="407" t="s">
        <v>1072</v>
      </c>
      <c r="E6" s="407" t="s">
        <v>1073</v>
      </c>
    </row>
    <row r="7" spans="1:9" x14ac:dyDescent="0.2">
      <c r="A7" s="408" t="s">
        <v>1074</v>
      </c>
      <c r="B7" s="236">
        <v>2021</v>
      </c>
      <c r="C7" s="172">
        <v>19.5306751123167</v>
      </c>
      <c r="D7" s="172">
        <v>19.993921882146999</v>
      </c>
      <c r="E7" s="409">
        <v>20.0398998608654</v>
      </c>
    </row>
    <row r="8" spans="1:9" x14ac:dyDescent="0.2">
      <c r="A8" s="408" t="s">
        <v>1075</v>
      </c>
      <c r="B8" s="236">
        <v>2021</v>
      </c>
      <c r="C8" s="172">
        <v>20.2074004150879</v>
      </c>
      <c r="D8" s="172">
        <v>20.835731190400399</v>
      </c>
      <c r="E8" s="409">
        <v>20.715949328495199</v>
      </c>
    </row>
    <row r="9" spans="1:9" x14ac:dyDescent="0.2">
      <c r="B9" s="385" t="s">
        <v>141</v>
      </c>
      <c r="C9" s="89">
        <f>C8/C7-1</f>
        <v>3.4649355379652746E-2</v>
      </c>
      <c r="D9" s="89">
        <f>D8/D7-1</f>
        <v>4.2103260841739543E-2</v>
      </c>
      <c r="E9" s="89">
        <f>E8/E7-1</f>
        <v>3.3735171948139797E-2</v>
      </c>
    </row>
    <row r="10" spans="1:9" x14ac:dyDescent="0.2">
      <c r="B10" s="170" t="s">
        <v>1076</v>
      </c>
      <c r="C10" s="172">
        <f>C8-C7</f>
        <v>0.67672530277119947</v>
      </c>
      <c r="D10" s="172">
        <f>D8-D7</f>
        <v>0.84180930825339928</v>
      </c>
      <c r="E10" s="172">
        <f>E8-E7</f>
        <v>0.67604946762979878</v>
      </c>
    </row>
    <row r="11" spans="1:9" x14ac:dyDescent="0.2">
      <c r="C11" s="89"/>
      <c r="D11" s="89"/>
      <c r="E11" s="89"/>
    </row>
    <row r="12" spans="1:9" x14ac:dyDescent="0.2">
      <c r="D12" s="172"/>
      <c r="E12" s="172"/>
    </row>
    <row r="16" spans="1:9" x14ac:dyDescent="0.2">
      <c r="C16" s="89"/>
    </row>
    <row r="17" spans="3:5" x14ac:dyDescent="0.2">
      <c r="C17" s="172"/>
    </row>
    <row r="19" spans="3:5" x14ac:dyDescent="0.2">
      <c r="D19" s="89"/>
      <c r="E19" s="89"/>
    </row>
    <row r="21" spans="3:5" x14ac:dyDescent="0.2">
      <c r="C21" s="89"/>
    </row>
    <row r="22" spans="3:5" x14ac:dyDescent="0.2">
      <c r="C22" s="172"/>
      <c r="D22" s="121"/>
    </row>
    <row r="23" spans="3:5" x14ac:dyDescent="0.2">
      <c r="D23" s="121"/>
    </row>
    <row r="24" spans="3:5" x14ac:dyDescent="0.2">
      <c r="D24" s="121"/>
    </row>
    <row r="25" spans="3:5" x14ac:dyDescent="0.2">
      <c r="C25" s="89"/>
    </row>
    <row r="26" spans="3:5" x14ac:dyDescent="0.2">
      <c r="C26" s="172"/>
    </row>
  </sheetData>
  <mergeCells count="1">
    <mergeCell ref="H1:I1"/>
  </mergeCells>
  <hyperlinks>
    <hyperlink ref="H1:I1" location="Index!A1" display="Regresar al Índice" xr:uid="{738BA8D1-7923-449A-9B6B-5C15D6BE40E9}"/>
  </hyperlinks>
  <pageMargins left="0.7" right="0.7" top="0.75" bottom="0.75" header="0.3" footer="0.3"/>
  <pageSetup orientation="portrait" horizontalDpi="4294967295" verticalDpi="4294967295"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C260B-9F99-48EC-97A8-17EDD511D88E}">
  <sheetPr codeName="Hoja96"/>
  <dimension ref="A1:M357"/>
  <sheetViews>
    <sheetView zoomScaleNormal="100" workbookViewId="0">
      <selection activeCell="A9" sqref="A9"/>
    </sheetView>
  </sheetViews>
  <sheetFormatPr baseColWidth="10" defaultRowHeight="12.75" x14ac:dyDescent="0.2"/>
  <cols>
    <col min="1" max="16384" width="11.42578125" style="170"/>
  </cols>
  <sheetData>
    <row r="1" spans="1:9" ht="15" x14ac:dyDescent="0.25">
      <c r="A1" t="s">
        <v>1360</v>
      </c>
      <c r="H1" s="568" t="s">
        <v>39</v>
      </c>
      <c r="I1" s="568"/>
    </row>
    <row r="2" spans="1:9" x14ac:dyDescent="0.2">
      <c r="A2" s="97" t="s">
        <v>1070</v>
      </c>
    </row>
    <row r="6" spans="1:9" x14ac:dyDescent="0.2">
      <c r="E6" s="335" t="s">
        <v>1071</v>
      </c>
      <c r="F6" s="335"/>
      <c r="G6" s="170" t="s">
        <v>1077</v>
      </c>
    </row>
    <row r="7" spans="1:9" x14ac:dyDescent="0.2">
      <c r="B7" s="170" t="s">
        <v>1078</v>
      </c>
      <c r="C7" s="170" t="s">
        <v>1079</v>
      </c>
      <c r="D7" s="170" t="s">
        <v>1080</v>
      </c>
      <c r="E7" s="170" t="s">
        <v>1081</v>
      </c>
      <c r="F7" s="170" t="s">
        <v>1082</v>
      </c>
      <c r="G7" s="170" t="s">
        <v>0</v>
      </c>
      <c r="H7" s="170" t="s">
        <v>1</v>
      </c>
    </row>
    <row r="8" spans="1:9" x14ac:dyDescent="0.2">
      <c r="A8" s="170" t="s">
        <v>78</v>
      </c>
      <c r="B8" s="170" t="s">
        <v>142</v>
      </c>
      <c r="C8" s="172">
        <v>93.603882444858499</v>
      </c>
      <c r="D8" s="170">
        <v>0.843985343078963</v>
      </c>
      <c r="E8" s="172">
        <v>16.456392632160899</v>
      </c>
      <c r="F8" s="172">
        <v>16.004980490928599</v>
      </c>
      <c r="G8" s="172">
        <v>19.498434145936599</v>
      </c>
      <c r="H8" s="172">
        <v>18.9635763490163</v>
      </c>
    </row>
    <row r="9" spans="1:9" x14ac:dyDescent="0.2">
      <c r="B9" s="170" t="s">
        <v>143</v>
      </c>
      <c r="C9" s="172">
        <v>94.1447803353567</v>
      </c>
      <c r="D9" s="170">
        <v>0.84886238321617802</v>
      </c>
      <c r="E9" s="172">
        <v>16.4444385250086</v>
      </c>
      <c r="F9" s="172">
        <v>15.8508929874362</v>
      </c>
      <c r="G9" s="172">
        <v>19.3723256562551</v>
      </c>
      <c r="H9" s="172">
        <v>18.673100965294498</v>
      </c>
    </row>
    <row r="10" spans="1:9" x14ac:dyDescent="0.2">
      <c r="B10" s="170" t="s">
        <v>144</v>
      </c>
      <c r="C10" s="172">
        <v>94.722489332291602</v>
      </c>
      <c r="D10" s="170">
        <v>0.85407133302939897</v>
      </c>
      <c r="E10" s="172">
        <v>16.3548961058288</v>
      </c>
      <c r="F10" s="172">
        <v>15.7837102260116</v>
      </c>
      <c r="G10" s="172">
        <v>19.149332700136199</v>
      </c>
      <c r="H10" s="172">
        <v>18.480552637244699</v>
      </c>
    </row>
    <row r="11" spans="1:9" x14ac:dyDescent="0.2">
      <c r="B11" s="170" t="s">
        <v>145</v>
      </c>
      <c r="C11" s="172">
        <v>94.838932628162794</v>
      </c>
      <c r="D11" s="170">
        <v>0.85512125139227302</v>
      </c>
      <c r="E11" s="172">
        <v>16.356097215837099</v>
      </c>
      <c r="F11" s="172">
        <v>15.777774592384599</v>
      </c>
      <c r="G11" s="172">
        <v>19.1272257462984</v>
      </c>
      <c r="H11" s="172">
        <v>18.450920926939801</v>
      </c>
    </row>
    <row r="12" spans="1:9" x14ac:dyDescent="0.2">
      <c r="B12" s="170" t="s">
        <v>146</v>
      </c>
      <c r="C12" s="172">
        <v>94.725494320572096</v>
      </c>
      <c r="D12" s="170">
        <v>0.85409842769682798</v>
      </c>
      <c r="E12" s="172">
        <v>16.239453203925699</v>
      </c>
      <c r="F12" s="172">
        <v>15.6770200598946</v>
      </c>
      <c r="G12" s="172">
        <v>19.013561759757799</v>
      </c>
      <c r="H12" s="172">
        <v>18.355050836669299</v>
      </c>
    </row>
    <row r="13" spans="1:9" x14ac:dyDescent="0.2">
      <c r="B13" s="170" t="s">
        <v>147</v>
      </c>
      <c r="C13" s="172">
        <v>94.963639641805401</v>
      </c>
      <c r="D13" s="170">
        <v>0.856245680090575</v>
      </c>
      <c r="E13" s="172">
        <v>16.1180677380863</v>
      </c>
      <c r="F13" s="172">
        <v>15.573428010733799</v>
      </c>
      <c r="G13" s="172">
        <v>18.8241156864947</v>
      </c>
      <c r="H13" s="172">
        <v>18.1880368833936</v>
      </c>
    </row>
    <row r="14" spans="1:9" x14ac:dyDescent="0.2">
      <c r="B14" s="170" t="s">
        <v>148</v>
      </c>
      <c r="C14" s="172">
        <v>95.322735741330604</v>
      </c>
      <c r="D14" s="170">
        <v>0.85948349284833803</v>
      </c>
      <c r="E14" s="172">
        <v>16.0274208341791</v>
      </c>
      <c r="F14" s="172">
        <v>15.4830190630821</v>
      </c>
      <c r="G14" s="172">
        <v>18.647735491770799</v>
      </c>
      <c r="H14" s="172">
        <v>18.014329759575901</v>
      </c>
    </row>
    <row r="15" spans="1:9" x14ac:dyDescent="0.2">
      <c r="B15" s="170" t="s">
        <v>149</v>
      </c>
      <c r="C15" s="172">
        <v>95.793767654306095</v>
      </c>
      <c r="D15" s="170">
        <v>0.86373058196783004</v>
      </c>
      <c r="E15" s="172">
        <v>16.091090318572199</v>
      </c>
      <c r="F15" s="172">
        <v>15.559245428145999</v>
      </c>
      <c r="G15" s="172">
        <v>18.6297563783281</v>
      </c>
      <c r="H15" s="172">
        <v>18.014003154429801</v>
      </c>
    </row>
    <row r="16" spans="1:9" x14ac:dyDescent="0.2">
      <c r="B16" s="170" t="s">
        <v>150</v>
      </c>
      <c r="C16" s="172">
        <v>96.093515235290596</v>
      </c>
      <c r="D16" s="170">
        <v>0.86643327504387102</v>
      </c>
      <c r="E16" s="172">
        <v>16.314386868657198</v>
      </c>
      <c r="F16" s="172">
        <v>15.7850845379142</v>
      </c>
      <c r="G16" s="172">
        <v>18.829363251118401</v>
      </c>
      <c r="H16" s="172">
        <v>18.2184652789505</v>
      </c>
    </row>
    <row r="17" spans="1:8" x14ac:dyDescent="0.2">
      <c r="B17" s="170" t="s">
        <v>151</v>
      </c>
      <c r="C17" s="172">
        <v>96.698269126750404</v>
      </c>
      <c r="D17" s="170">
        <v>0.87188607686395303</v>
      </c>
      <c r="E17" s="172">
        <v>16.442916139327501</v>
      </c>
      <c r="F17" s="172">
        <v>15.9176840132329</v>
      </c>
      <c r="G17" s="172">
        <v>18.8590190572491</v>
      </c>
      <c r="H17" s="172">
        <v>18.2566099351953</v>
      </c>
    </row>
    <row r="18" spans="1:8" x14ac:dyDescent="0.2">
      <c r="B18" s="170" t="s">
        <v>152</v>
      </c>
      <c r="C18" s="172">
        <v>97.695173988821495</v>
      </c>
      <c r="D18" s="170">
        <v>0.88087473278351702</v>
      </c>
      <c r="E18" s="172">
        <v>16.522304881777099</v>
      </c>
      <c r="F18" s="172">
        <v>16.017897338022902</v>
      </c>
      <c r="G18" s="172">
        <v>18.756702022281299</v>
      </c>
      <c r="H18" s="172">
        <v>18.184080825439501</v>
      </c>
    </row>
    <row r="19" spans="1:8" x14ac:dyDescent="0.2">
      <c r="B19" s="170" t="s">
        <v>153</v>
      </c>
      <c r="C19" s="172">
        <v>98.272882985756297</v>
      </c>
      <c r="D19" s="170">
        <v>0.88608368259673698</v>
      </c>
      <c r="E19" s="172">
        <v>16.6704789181466</v>
      </c>
      <c r="F19" s="172">
        <v>16.1586334483668</v>
      </c>
      <c r="G19" s="172">
        <v>18.813662011349201</v>
      </c>
      <c r="H19" s="172">
        <v>18.2360128797459</v>
      </c>
    </row>
    <row r="20" spans="1:8" x14ac:dyDescent="0.2">
      <c r="A20" s="170" t="s">
        <v>79</v>
      </c>
      <c r="B20" s="170" t="s">
        <v>142</v>
      </c>
      <c r="C20" s="172">
        <v>98.794999699501204</v>
      </c>
      <c r="D20" s="170">
        <v>0.89079138106252298</v>
      </c>
      <c r="E20" s="172">
        <v>17.285123927708</v>
      </c>
      <c r="F20" s="172">
        <v>16.705832683727301</v>
      </c>
      <c r="G20" s="172">
        <v>19.4042334660789</v>
      </c>
      <c r="H20" s="172">
        <v>18.753922679180899</v>
      </c>
    </row>
    <row r="21" spans="1:8" x14ac:dyDescent="0.2">
      <c r="B21" s="170" t="s">
        <v>143</v>
      </c>
      <c r="C21" s="172">
        <v>99.171374481639504</v>
      </c>
      <c r="D21" s="170">
        <v>0.89418498815800196</v>
      </c>
      <c r="E21" s="172">
        <v>18.083951641280098</v>
      </c>
      <c r="F21" s="172">
        <v>17.3510480320334</v>
      </c>
      <c r="G21" s="172">
        <v>20.223949049438399</v>
      </c>
      <c r="H21" s="172">
        <v>19.40431595455</v>
      </c>
    </row>
    <row r="22" spans="1:8" x14ac:dyDescent="0.2">
      <c r="B22" s="170" t="s">
        <v>144</v>
      </c>
      <c r="C22" s="172">
        <v>99.492156980587794</v>
      </c>
      <c r="D22" s="170">
        <v>0.89707734390604599</v>
      </c>
      <c r="E22" s="172">
        <v>18.328773522058398</v>
      </c>
      <c r="F22" s="172">
        <v>17.579471355799399</v>
      </c>
      <c r="G22" s="172">
        <v>20.4316535765483</v>
      </c>
      <c r="H22" s="172">
        <v>19.596383160514399</v>
      </c>
    </row>
    <row r="23" spans="1:8" x14ac:dyDescent="0.2">
      <c r="B23" s="170" t="s">
        <v>145</v>
      </c>
      <c r="C23" s="172">
        <v>99.154847046096506</v>
      </c>
      <c r="D23" s="170">
        <v>0.89403596748714198</v>
      </c>
      <c r="E23" s="172">
        <v>18.4167612007118</v>
      </c>
      <c r="F23" s="172">
        <v>17.681710016479698</v>
      </c>
      <c r="G23" s="172">
        <v>20.599575263706299</v>
      </c>
      <c r="H23" s="172">
        <v>19.777403437333199</v>
      </c>
    </row>
    <row r="24" spans="1:8" x14ac:dyDescent="0.2">
      <c r="B24" s="170" t="s">
        <v>146</v>
      </c>
      <c r="C24" s="172">
        <v>98.994080173087298</v>
      </c>
      <c r="D24" s="170">
        <v>0.89258640277969203</v>
      </c>
      <c r="E24" s="172">
        <v>18.651850570488801</v>
      </c>
      <c r="F24" s="172">
        <v>17.889366376945802</v>
      </c>
      <c r="G24" s="172">
        <v>20.896409033795699</v>
      </c>
      <c r="H24" s="172">
        <v>20.042167706380798</v>
      </c>
    </row>
    <row r="25" spans="1:8" x14ac:dyDescent="0.2">
      <c r="B25" s="170" t="s">
        <v>147</v>
      </c>
      <c r="C25" s="172">
        <v>99.376464931786799</v>
      </c>
      <c r="D25" s="170">
        <v>0.89603419921003002</v>
      </c>
      <c r="E25" s="172">
        <v>18.941898614520198</v>
      </c>
      <c r="F25" s="172">
        <v>18.095843377263801</v>
      </c>
      <c r="G25" s="172">
        <v>21.139704970212001</v>
      </c>
      <c r="H25" s="172">
        <v>20.195482932702301</v>
      </c>
    </row>
    <row r="26" spans="1:8" x14ac:dyDescent="0.2">
      <c r="B26" s="170" t="s">
        <v>148</v>
      </c>
      <c r="C26" s="172">
        <v>99.909099104513501</v>
      </c>
      <c r="D26" s="170">
        <v>0.900836729011816</v>
      </c>
      <c r="E26" s="172">
        <v>19.2196076400867</v>
      </c>
      <c r="F26" s="172">
        <v>18.451393019182198</v>
      </c>
      <c r="G26" s="172">
        <v>21.335284209792299</v>
      </c>
      <c r="H26" s="172">
        <v>20.482505236462501</v>
      </c>
    </row>
    <row r="27" spans="1:8" x14ac:dyDescent="0.2">
      <c r="B27" s="170" t="s">
        <v>149</v>
      </c>
      <c r="C27" s="172">
        <v>100.492</v>
      </c>
      <c r="D27" s="170">
        <v>0.90609249190763397</v>
      </c>
      <c r="E27" s="172">
        <v>19.634224926422402</v>
      </c>
      <c r="F27" s="172">
        <v>18.971086196797899</v>
      </c>
      <c r="G27" s="172">
        <v>21.6691177796713</v>
      </c>
      <c r="H27" s="172">
        <v>20.937251291926401</v>
      </c>
    </row>
    <row r="28" spans="1:8" x14ac:dyDescent="0.2">
      <c r="B28" s="170" t="s">
        <v>150</v>
      </c>
      <c r="C28" s="172">
        <v>100.917</v>
      </c>
      <c r="D28" s="170">
        <v>0.909924531364116</v>
      </c>
      <c r="E28" s="172">
        <v>19.894079386652599</v>
      </c>
      <c r="F28" s="172">
        <v>19.228593123981401</v>
      </c>
      <c r="G28" s="172">
        <v>21.863438890726801</v>
      </c>
      <c r="H28" s="172">
        <v>21.132074651460201</v>
      </c>
    </row>
    <row r="29" spans="1:8" x14ac:dyDescent="0.2">
      <c r="B29" s="170" t="s">
        <v>151</v>
      </c>
      <c r="C29" s="172">
        <v>101.44</v>
      </c>
      <c r="D29" s="170">
        <v>0.91464019403644503</v>
      </c>
      <c r="E29" s="172">
        <v>20.141253942115199</v>
      </c>
      <c r="F29" s="172">
        <v>19.430086776846899</v>
      </c>
      <c r="G29" s="172">
        <v>22.020958704240599</v>
      </c>
      <c r="H29" s="172">
        <v>21.2434210780733</v>
      </c>
    </row>
    <row r="30" spans="1:8" x14ac:dyDescent="0.2">
      <c r="B30" s="170" t="s">
        <v>152</v>
      </c>
      <c r="C30" s="172">
        <v>102.303</v>
      </c>
      <c r="D30" s="170">
        <v>0.92242148827395898</v>
      </c>
      <c r="E30" s="172">
        <v>20.1839990142598</v>
      </c>
      <c r="F30" s="172">
        <v>19.404950840373999</v>
      </c>
      <c r="G30" s="172">
        <v>21.88153601238</v>
      </c>
      <c r="H30" s="172">
        <v>21.0369674677512</v>
      </c>
    </row>
    <row r="31" spans="1:8" x14ac:dyDescent="0.2">
      <c r="B31" s="170" t="s">
        <v>153</v>
      </c>
      <c r="C31" s="172">
        <v>103.02</v>
      </c>
      <c r="D31" s="170">
        <v>0.92888636425112903</v>
      </c>
      <c r="E31" s="172">
        <v>19.951792481530902</v>
      </c>
      <c r="F31" s="172">
        <v>19.104687517973002</v>
      </c>
      <c r="G31" s="172">
        <v>21.4792608109993</v>
      </c>
      <c r="H31" s="172">
        <v>20.5673032280706</v>
      </c>
    </row>
    <row r="32" spans="1:8" x14ac:dyDescent="0.2">
      <c r="A32" s="170" t="s">
        <v>80</v>
      </c>
      <c r="B32" s="170" t="s">
        <v>142</v>
      </c>
      <c r="C32" s="172">
        <v>103.108</v>
      </c>
      <c r="D32" s="170">
        <v>0.92967982183270703</v>
      </c>
      <c r="E32" s="172">
        <v>19.893147122035298</v>
      </c>
      <c r="F32" s="172">
        <v>18.816270308070301</v>
      </c>
      <c r="G32" s="172">
        <v>21.397847575974399</v>
      </c>
      <c r="H32" s="172">
        <v>20.239516730584899</v>
      </c>
    </row>
    <row r="33" spans="1:13" x14ac:dyDescent="0.2">
      <c r="B33" s="170" t="s">
        <v>143</v>
      </c>
      <c r="C33" s="172">
        <v>103.07899999999999</v>
      </c>
      <c r="D33" s="170">
        <v>0.92941834149332303</v>
      </c>
      <c r="E33" s="172">
        <v>20.301391729917601</v>
      </c>
      <c r="F33" s="172">
        <v>19.238369871747899</v>
      </c>
      <c r="G33" s="172">
        <v>21.843115014600102</v>
      </c>
      <c r="H33" s="172">
        <v>20.699365412605299</v>
      </c>
    </row>
    <row r="34" spans="1:13" x14ac:dyDescent="0.2">
      <c r="B34" s="170" t="s">
        <v>144</v>
      </c>
      <c r="C34" s="172">
        <v>103.476</v>
      </c>
      <c r="D34" s="170">
        <v>0.93299791717384795</v>
      </c>
      <c r="E34" s="172">
        <v>20.774428473064201</v>
      </c>
      <c r="F34" s="172">
        <v>19.740755868351499</v>
      </c>
      <c r="G34" s="172">
        <v>22.266318167131899</v>
      </c>
      <c r="H34" s="172">
        <v>21.1584136523567</v>
      </c>
    </row>
    <row r="35" spans="1:13" x14ac:dyDescent="0.2">
      <c r="B35" s="170" t="s">
        <v>145</v>
      </c>
      <c r="C35" s="172">
        <v>103.53100000000001</v>
      </c>
      <c r="D35" s="170">
        <v>0.93349382816233395</v>
      </c>
      <c r="E35" s="172">
        <v>20.658890675713199</v>
      </c>
      <c r="F35" s="172">
        <v>19.521537383341101</v>
      </c>
      <c r="G35" s="172">
        <v>22.130720153107099</v>
      </c>
      <c r="H35" s="172">
        <v>20.9123368515151</v>
      </c>
    </row>
    <row r="36" spans="1:13" x14ac:dyDescent="0.2">
      <c r="B36" s="170" t="s">
        <v>146</v>
      </c>
      <c r="C36" s="172">
        <v>103.233</v>
      </c>
      <c r="D36" s="170">
        <v>0.93080689226108404</v>
      </c>
      <c r="E36" s="172">
        <v>20.6614093159045</v>
      </c>
      <c r="F36" s="172">
        <v>19.4420275152358</v>
      </c>
      <c r="G36" s="172">
        <v>22.197310191499</v>
      </c>
      <c r="H36" s="172">
        <v>20.8872835782382</v>
      </c>
    </row>
    <row r="37" spans="1:13" x14ac:dyDescent="0.2">
      <c r="B37" s="170" t="s">
        <v>147</v>
      </c>
      <c r="C37" s="172">
        <v>103.29900000000001</v>
      </c>
      <c r="D37" s="170">
        <v>0.93140198544726704</v>
      </c>
      <c r="E37" s="172">
        <v>20.5192302672233</v>
      </c>
      <c r="F37" s="172">
        <v>19.3298048986649</v>
      </c>
      <c r="G37" s="172">
        <v>22.0304772674173</v>
      </c>
      <c r="H37" s="172">
        <v>20.7534503905772</v>
      </c>
      <c r="J37" s="170" t="s">
        <v>1083</v>
      </c>
      <c r="K37" s="170" t="s">
        <v>1084</v>
      </c>
      <c r="L37" s="170" t="s">
        <v>1085</v>
      </c>
      <c r="M37" s="170" t="s">
        <v>1086</v>
      </c>
    </row>
    <row r="38" spans="1:13" x14ac:dyDescent="0.2">
      <c r="B38" s="170" t="s">
        <v>148</v>
      </c>
      <c r="C38" s="172">
        <v>103.687</v>
      </c>
      <c r="D38" s="170">
        <v>0.93490041205694896</v>
      </c>
      <c r="E38" s="172">
        <v>20.529053710272301</v>
      </c>
      <c r="F38" s="172">
        <v>19.3989640169521</v>
      </c>
      <c r="G38" s="172">
        <v>21.958546007167399</v>
      </c>
      <c r="H38" s="172">
        <v>20.749765180091099</v>
      </c>
      <c r="J38" s="170">
        <v>21.2</v>
      </c>
      <c r="K38" s="170">
        <v>20.21</v>
      </c>
      <c r="L38" s="170">
        <v>20.13</v>
      </c>
      <c r="M38" s="170">
        <v>19.75</v>
      </c>
    </row>
    <row r="39" spans="1:13" x14ac:dyDescent="0.2">
      <c r="B39" s="170" t="s">
        <v>149</v>
      </c>
      <c r="C39" s="172">
        <v>103.67</v>
      </c>
      <c r="D39" s="170">
        <v>0.93474713047868896</v>
      </c>
      <c r="E39" s="172">
        <v>20.3882030396639</v>
      </c>
      <c r="F39" s="172">
        <v>19.284820126811301</v>
      </c>
      <c r="G39" s="172">
        <v>21.811463629979801</v>
      </c>
      <c r="H39" s="172">
        <v>20.631055713362201</v>
      </c>
      <c r="K39" s="89">
        <f>K38/J38-1</f>
        <v>-4.6698113207547132E-2</v>
      </c>
      <c r="L39" s="89">
        <f>M38/L38-1</f>
        <v>-1.8877297565822126E-2</v>
      </c>
    </row>
    <row r="40" spans="1:13" x14ac:dyDescent="0.2">
      <c r="B40" s="170" t="s">
        <v>150</v>
      </c>
      <c r="C40" s="172">
        <v>103.94199999999999</v>
      </c>
      <c r="D40" s="170">
        <v>0.93719963573083798</v>
      </c>
      <c r="E40" s="172">
        <v>20.369187842913199</v>
      </c>
      <c r="F40" s="172">
        <v>19.3686493233951</v>
      </c>
      <c r="G40" s="172">
        <v>21.734097055030499</v>
      </c>
      <c r="H40" s="172">
        <v>20.666513926129799</v>
      </c>
      <c r="K40" s="121">
        <f>K38-J38</f>
        <v>-0.98999999999999844</v>
      </c>
      <c r="L40" s="172">
        <f>M38-L38</f>
        <v>-0.37999999999999901</v>
      </c>
    </row>
    <row r="41" spans="1:13" x14ac:dyDescent="0.2">
      <c r="B41" s="170" t="s">
        <v>151</v>
      </c>
      <c r="C41" s="172">
        <v>104.503</v>
      </c>
      <c r="D41" s="170">
        <v>0.94225792781339301</v>
      </c>
      <c r="E41" s="172">
        <v>20.348828349988999</v>
      </c>
      <c r="F41" s="172">
        <v>19.327784184716901</v>
      </c>
      <c r="G41" s="172">
        <v>21.5958154867538</v>
      </c>
      <c r="H41" s="172">
        <v>20.5122011863238</v>
      </c>
      <c r="K41" s="170">
        <f>K38-M38</f>
        <v>0.46000000000000085</v>
      </c>
    </row>
    <row r="42" spans="1:13" x14ac:dyDescent="0.2">
      <c r="B42" s="170" t="s">
        <v>152</v>
      </c>
      <c r="C42" s="172">
        <v>105.346</v>
      </c>
      <c r="D42" s="170">
        <v>0.94985889078236696</v>
      </c>
      <c r="E42" s="172">
        <v>20.338896361588901</v>
      </c>
      <c r="F42" s="172">
        <v>19.319981613210199</v>
      </c>
      <c r="G42" s="172">
        <v>21.412545125346401</v>
      </c>
      <c r="H42" s="172">
        <v>20.339843950186101</v>
      </c>
    </row>
    <row r="43" spans="1:13" x14ac:dyDescent="0.2">
      <c r="B43" s="170" t="s">
        <v>153</v>
      </c>
      <c r="C43" s="172">
        <v>105.934</v>
      </c>
      <c r="D43" s="170">
        <v>0.955160630077452</v>
      </c>
      <c r="E43" s="172">
        <v>20.4740419699867</v>
      </c>
      <c r="F43" s="172">
        <v>19.4418210937631</v>
      </c>
      <c r="G43" s="172">
        <v>21.435182026217401</v>
      </c>
      <c r="H43" s="172">
        <v>20.3545042389222</v>
      </c>
    </row>
    <row r="44" spans="1:13" x14ac:dyDescent="0.2">
      <c r="A44" s="170" t="s">
        <v>81</v>
      </c>
      <c r="B44" s="170" t="s">
        <v>142</v>
      </c>
      <c r="C44" s="172">
        <v>106.447</v>
      </c>
      <c r="D44" s="170">
        <v>0.95978612711551103</v>
      </c>
      <c r="E44" s="172">
        <v>20.578899950059501</v>
      </c>
      <c r="F44" s="172">
        <v>19.5185418298373</v>
      </c>
      <c r="G44" s="172">
        <v>21.4411308610036</v>
      </c>
      <c r="H44" s="172">
        <v>20.336345023549502</v>
      </c>
    </row>
    <row r="45" spans="1:13" x14ac:dyDescent="0.2">
      <c r="B45" s="170" t="s">
        <v>143</v>
      </c>
      <c r="C45" s="172">
        <v>106.889</v>
      </c>
      <c r="D45" s="170">
        <v>0.96377144815025195</v>
      </c>
      <c r="E45" s="172">
        <v>20.427785187324002</v>
      </c>
      <c r="F45" s="172">
        <v>19.404890954363701</v>
      </c>
      <c r="G45" s="172">
        <v>21.195673752870199</v>
      </c>
      <c r="H45" s="172">
        <v>20.134328519076998</v>
      </c>
    </row>
    <row r="46" spans="1:13" x14ac:dyDescent="0.2">
      <c r="B46" s="170" t="s">
        <v>144</v>
      </c>
      <c r="C46" s="172">
        <v>106.83799999999999</v>
      </c>
      <c r="D46" s="170">
        <v>0.96331160341547395</v>
      </c>
      <c r="E46" s="172">
        <v>19.011364567898699</v>
      </c>
      <c r="F46" s="172">
        <v>17.885451920244002</v>
      </c>
      <c r="G46" s="172">
        <v>19.7354256924684</v>
      </c>
      <c r="H46" s="172">
        <v>18.566631873663901</v>
      </c>
    </row>
    <row r="47" spans="1:13" x14ac:dyDescent="0.2">
      <c r="B47" s="170" t="s">
        <v>145</v>
      </c>
      <c r="C47" s="172">
        <v>105.755</v>
      </c>
      <c r="D47" s="170">
        <v>0.95354666522401699</v>
      </c>
      <c r="E47" s="172">
        <v>16.015786981416198</v>
      </c>
      <c r="F47" s="172">
        <v>15.1018600996677</v>
      </c>
      <c r="G47" s="172">
        <v>16.7960180298608</v>
      </c>
      <c r="H47" s="172">
        <v>15.8375679454763</v>
      </c>
    </row>
    <row r="48" spans="1:13" x14ac:dyDescent="0.2">
      <c r="B48" s="170" t="s">
        <v>146</v>
      </c>
      <c r="C48" s="4">
        <v>106.16200000000001</v>
      </c>
      <c r="D48" s="170">
        <v>0.95721640653881201</v>
      </c>
      <c r="E48" s="172">
        <v>17.033472637366302</v>
      </c>
      <c r="F48" s="172">
        <v>16.2544161259429</v>
      </c>
      <c r="G48" s="172">
        <v>17.7947980425423</v>
      </c>
      <c r="H48" s="172">
        <v>16.980920944216798</v>
      </c>
    </row>
    <row r="49" spans="1:8" x14ac:dyDescent="0.2">
      <c r="B49" s="170" t="s">
        <v>147</v>
      </c>
      <c r="C49" s="172">
        <v>106.74299999999999</v>
      </c>
      <c r="D49" s="170">
        <v>0.96245502988990805</v>
      </c>
      <c r="E49" s="172">
        <v>18.372366603082298</v>
      </c>
      <c r="F49" s="172">
        <v>17.653376602343201</v>
      </c>
      <c r="G49" s="172">
        <v>19.089064977076202</v>
      </c>
      <c r="H49" s="172">
        <v>18.342027475675899</v>
      </c>
    </row>
    <row r="50" spans="1:8" x14ac:dyDescent="0.2">
      <c r="B50" s="170" t="s">
        <v>148</v>
      </c>
      <c r="C50" s="172">
        <v>107.444</v>
      </c>
      <c r="D50" s="170">
        <v>0.96877564085224599</v>
      </c>
      <c r="E50" s="172">
        <v>19.387937529456401</v>
      </c>
      <c r="F50" s="172">
        <v>18.600588267834599</v>
      </c>
      <c r="G50" s="172">
        <v>20.012825170129801</v>
      </c>
      <c r="H50" s="172">
        <v>19.200099056445499</v>
      </c>
    </row>
    <row r="51" spans="1:8" x14ac:dyDescent="0.2">
      <c r="B51" s="170" t="s">
        <v>149</v>
      </c>
      <c r="C51" s="170">
        <v>107.867</v>
      </c>
      <c r="D51" s="170">
        <v>0.97258964718187302</v>
      </c>
      <c r="E51" s="172">
        <v>19.352307462252199</v>
      </c>
      <c r="F51" s="172">
        <v>18.600627457198101</v>
      </c>
      <c r="G51" s="172">
        <v>19.897710733737</v>
      </c>
      <c r="H51" s="172">
        <v>19.124846240235399</v>
      </c>
    </row>
    <row r="52" spans="1:8" x14ac:dyDescent="0.2">
      <c r="B52" s="170" t="s">
        <v>150</v>
      </c>
      <c r="C52" s="170">
        <v>108.114</v>
      </c>
      <c r="D52" s="170">
        <v>0.97481673834834603</v>
      </c>
      <c r="E52" s="172">
        <v>19.215378131058799</v>
      </c>
      <c r="F52" s="172">
        <v>18.535020116818199</v>
      </c>
      <c r="G52" s="172">
        <v>19.711785174735301</v>
      </c>
      <c r="H52" s="172">
        <v>19.013850899013601</v>
      </c>
    </row>
    <row r="53" spans="1:8" x14ac:dyDescent="0.2">
      <c r="B53" s="170" t="s">
        <v>151</v>
      </c>
      <c r="C53" s="170">
        <v>108.774</v>
      </c>
      <c r="D53" s="170">
        <v>0.98076767021017597</v>
      </c>
      <c r="E53" s="172">
        <v>19.0440042103472</v>
      </c>
      <c r="F53" s="172">
        <v>18.392541717000199</v>
      </c>
      <c r="G53" s="172">
        <v>19.4174469538398</v>
      </c>
      <c r="H53" s="172">
        <v>18.7532096292068</v>
      </c>
    </row>
    <row r="54" spans="1:8" x14ac:dyDescent="0.2">
      <c r="B54" s="170" t="s">
        <v>152</v>
      </c>
      <c r="C54" s="170">
        <v>108.85599999999999</v>
      </c>
      <c r="D54" s="170">
        <v>0.98150702841119097</v>
      </c>
      <c r="E54" s="172">
        <v>18.298773726712302</v>
      </c>
      <c r="F54" s="172">
        <v>17.721554810542202</v>
      </c>
      <c r="G54" s="172">
        <v>18.643548336412099</v>
      </c>
      <c r="H54" s="172">
        <v>18.055453804776999</v>
      </c>
    </row>
    <row r="55" spans="1:8" x14ac:dyDescent="0.2">
      <c r="B55" s="170" t="s">
        <v>153</v>
      </c>
      <c r="C55" s="170">
        <v>109.271</v>
      </c>
      <c r="D55" s="170">
        <v>0.985248902233403</v>
      </c>
      <c r="E55" s="172">
        <v>18.441531287921698</v>
      </c>
      <c r="F55" s="172">
        <v>17.913536170770701</v>
      </c>
      <c r="G55" s="172">
        <v>18.717636980987901</v>
      </c>
      <c r="H55" s="172">
        <v>18.181736747093701</v>
      </c>
    </row>
    <row r="56" spans="1:8" x14ac:dyDescent="0.2">
      <c r="A56" s="170" t="s">
        <v>701</v>
      </c>
      <c r="B56" s="170" t="s">
        <v>142</v>
      </c>
      <c r="C56" s="170">
        <v>110.21</v>
      </c>
      <c r="D56" s="170">
        <v>0.99371545529136995</v>
      </c>
      <c r="E56" s="172">
        <v>19.407933711383599</v>
      </c>
      <c r="F56" s="172">
        <v>18.924396070714401</v>
      </c>
      <c r="G56" s="172">
        <v>19.5306751123167</v>
      </c>
      <c r="H56" s="172">
        <v>19.0440794393859</v>
      </c>
    </row>
    <row r="57" spans="1:8" x14ac:dyDescent="0.2">
      <c r="B57" s="170" t="s">
        <v>143</v>
      </c>
      <c r="C57" s="170">
        <v>110.907</v>
      </c>
      <c r="D57" s="170">
        <v>1</v>
      </c>
      <c r="E57" s="172">
        <v>20.2074004150879</v>
      </c>
      <c r="F57" s="172">
        <v>19.7505008653741</v>
      </c>
      <c r="G57" s="172">
        <v>20.2074004150879</v>
      </c>
      <c r="H57" s="172">
        <v>19.7505008653741</v>
      </c>
    </row>
    <row r="58" spans="1:8" x14ac:dyDescent="0.2">
      <c r="E58" s="172"/>
      <c r="F58" s="172"/>
      <c r="G58" s="172"/>
      <c r="H58" s="172"/>
    </row>
    <row r="59" spans="1:8" x14ac:dyDescent="0.2">
      <c r="E59" s="172"/>
      <c r="F59" s="172"/>
      <c r="G59" s="172"/>
      <c r="H59" s="172"/>
    </row>
    <row r="60" spans="1:8" x14ac:dyDescent="0.2">
      <c r="E60" s="172"/>
      <c r="F60" s="172"/>
      <c r="G60" s="172"/>
      <c r="H60" s="172"/>
    </row>
    <row r="61" spans="1:8" x14ac:dyDescent="0.2">
      <c r="E61" s="172"/>
      <c r="F61" s="172"/>
      <c r="G61" s="172"/>
      <c r="H61" s="172"/>
    </row>
    <row r="62" spans="1:8" x14ac:dyDescent="0.2">
      <c r="E62" s="172"/>
      <c r="F62" s="172"/>
      <c r="G62" s="172"/>
      <c r="H62" s="172"/>
    </row>
    <row r="63" spans="1:8" x14ac:dyDescent="0.2">
      <c r="E63" s="172"/>
      <c r="F63" s="172"/>
      <c r="G63" s="172"/>
      <c r="H63" s="172"/>
    </row>
    <row r="64" spans="1:8" x14ac:dyDescent="0.2">
      <c r="E64" s="172"/>
      <c r="F64" s="172"/>
      <c r="G64" s="172"/>
      <c r="H64" s="172"/>
    </row>
    <row r="65" spans="5:8" x14ac:dyDescent="0.2">
      <c r="E65" s="172"/>
      <c r="F65" s="172"/>
      <c r="G65" s="172"/>
      <c r="H65" s="172"/>
    </row>
    <row r="66" spans="5:8" x14ac:dyDescent="0.2">
      <c r="E66" s="172"/>
      <c r="F66" s="172"/>
      <c r="G66" s="172"/>
      <c r="H66" s="172"/>
    </row>
    <row r="67" spans="5:8" x14ac:dyDescent="0.2">
      <c r="E67" s="172"/>
      <c r="F67" s="172"/>
      <c r="G67" s="172"/>
      <c r="H67" s="172"/>
    </row>
    <row r="68" spans="5:8" x14ac:dyDescent="0.2">
      <c r="E68" s="172"/>
      <c r="F68" s="172"/>
      <c r="G68" s="172"/>
      <c r="H68" s="172"/>
    </row>
    <row r="69" spans="5:8" x14ac:dyDescent="0.2">
      <c r="E69" s="172"/>
      <c r="F69" s="172"/>
      <c r="G69" s="172"/>
      <c r="H69" s="172"/>
    </row>
    <row r="70" spans="5:8" x14ac:dyDescent="0.2">
      <c r="E70" s="172"/>
      <c r="F70" s="172"/>
      <c r="G70" s="172"/>
      <c r="H70" s="172"/>
    </row>
    <row r="71" spans="5:8" x14ac:dyDescent="0.2">
      <c r="E71" s="172"/>
      <c r="F71" s="172"/>
      <c r="G71" s="172"/>
      <c r="H71" s="172"/>
    </row>
    <row r="72" spans="5:8" x14ac:dyDescent="0.2">
      <c r="E72" s="172"/>
      <c r="F72" s="172"/>
      <c r="G72" s="172"/>
      <c r="H72" s="172"/>
    </row>
    <row r="73" spans="5:8" x14ac:dyDescent="0.2">
      <c r="E73" s="172"/>
      <c r="F73" s="172"/>
      <c r="G73" s="172"/>
      <c r="H73" s="172"/>
    </row>
    <row r="74" spans="5:8" x14ac:dyDescent="0.2">
      <c r="E74" s="172"/>
      <c r="F74" s="172"/>
      <c r="G74" s="172"/>
      <c r="H74" s="172"/>
    </row>
    <row r="75" spans="5:8" x14ac:dyDescent="0.2">
      <c r="E75" s="172"/>
      <c r="F75" s="172"/>
      <c r="G75" s="172"/>
      <c r="H75" s="172"/>
    </row>
    <row r="76" spans="5:8" x14ac:dyDescent="0.2">
      <c r="E76" s="172"/>
      <c r="F76" s="172"/>
      <c r="G76" s="172"/>
      <c r="H76" s="172"/>
    </row>
    <row r="77" spans="5:8" x14ac:dyDescent="0.2">
      <c r="E77" s="172"/>
      <c r="F77" s="172"/>
      <c r="G77" s="172"/>
      <c r="H77" s="172"/>
    </row>
    <row r="78" spans="5:8" x14ac:dyDescent="0.2">
      <c r="E78" s="172"/>
      <c r="F78" s="172"/>
      <c r="G78" s="172"/>
      <c r="H78" s="172"/>
    </row>
    <row r="79" spans="5:8" x14ac:dyDescent="0.2">
      <c r="E79" s="172"/>
      <c r="F79" s="172"/>
      <c r="G79" s="172"/>
      <c r="H79" s="172"/>
    </row>
    <row r="80" spans="5:8" x14ac:dyDescent="0.2">
      <c r="E80" s="172"/>
      <c r="F80" s="172"/>
      <c r="G80" s="172"/>
      <c r="H80" s="172"/>
    </row>
    <row r="81" spans="5:8" x14ac:dyDescent="0.2">
      <c r="E81" s="172"/>
      <c r="F81" s="172"/>
      <c r="G81" s="172"/>
      <c r="H81" s="172"/>
    </row>
    <row r="82" spans="5:8" x14ac:dyDescent="0.2">
      <c r="E82" s="172"/>
      <c r="F82" s="172"/>
      <c r="G82" s="172"/>
      <c r="H82" s="172"/>
    </row>
    <row r="83" spans="5:8" x14ac:dyDescent="0.2">
      <c r="E83" s="172"/>
      <c r="F83" s="172"/>
      <c r="G83" s="172"/>
      <c r="H83" s="172"/>
    </row>
    <row r="84" spans="5:8" x14ac:dyDescent="0.2">
      <c r="E84" s="172"/>
      <c r="F84" s="172"/>
      <c r="G84" s="172"/>
      <c r="H84" s="172"/>
    </row>
    <row r="85" spans="5:8" x14ac:dyDescent="0.2">
      <c r="E85" s="172"/>
      <c r="F85" s="172"/>
      <c r="G85" s="172"/>
      <c r="H85" s="172"/>
    </row>
    <row r="86" spans="5:8" x14ac:dyDescent="0.2">
      <c r="E86" s="172"/>
      <c r="F86" s="172"/>
      <c r="G86" s="172"/>
      <c r="H86" s="172"/>
    </row>
    <row r="87" spans="5:8" x14ac:dyDescent="0.2">
      <c r="E87" s="172"/>
      <c r="F87" s="172"/>
      <c r="G87" s="172"/>
      <c r="H87" s="172"/>
    </row>
    <row r="88" spans="5:8" x14ac:dyDescent="0.2">
      <c r="E88" s="172"/>
      <c r="F88" s="172"/>
      <c r="G88" s="172"/>
      <c r="H88" s="172"/>
    </row>
    <row r="89" spans="5:8" x14ac:dyDescent="0.2">
      <c r="E89" s="172"/>
      <c r="F89" s="172"/>
      <c r="G89" s="172"/>
      <c r="H89" s="172"/>
    </row>
    <row r="90" spans="5:8" x14ac:dyDescent="0.2">
      <c r="E90" s="172"/>
      <c r="F90" s="172"/>
      <c r="G90" s="172"/>
      <c r="H90" s="172"/>
    </row>
    <row r="91" spans="5:8" x14ac:dyDescent="0.2">
      <c r="E91" s="172"/>
      <c r="F91" s="172"/>
      <c r="G91" s="172"/>
      <c r="H91" s="172"/>
    </row>
    <row r="92" spans="5:8" x14ac:dyDescent="0.2">
      <c r="E92" s="172"/>
      <c r="F92" s="172"/>
      <c r="G92" s="172"/>
      <c r="H92" s="172"/>
    </row>
    <row r="93" spans="5:8" x14ac:dyDescent="0.2">
      <c r="E93" s="172"/>
      <c r="F93" s="172"/>
      <c r="G93" s="172"/>
      <c r="H93" s="172"/>
    </row>
    <row r="94" spans="5:8" x14ac:dyDescent="0.2">
      <c r="E94" s="172"/>
      <c r="F94" s="172"/>
      <c r="G94" s="172"/>
      <c r="H94" s="172"/>
    </row>
    <row r="95" spans="5:8" x14ac:dyDescent="0.2">
      <c r="E95" s="172"/>
      <c r="F95" s="172"/>
      <c r="G95" s="172"/>
      <c r="H95" s="172"/>
    </row>
    <row r="96" spans="5:8" x14ac:dyDescent="0.2">
      <c r="E96" s="172"/>
      <c r="F96" s="172"/>
      <c r="G96" s="172"/>
      <c r="H96" s="172"/>
    </row>
    <row r="97" spans="5:8" x14ac:dyDescent="0.2">
      <c r="E97" s="172"/>
      <c r="F97" s="172"/>
      <c r="G97" s="172"/>
      <c r="H97" s="172"/>
    </row>
    <row r="98" spans="5:8" x14ac:dyDescent="0.2">
      <c r="E98" s="172"/>
      <c r="F98" s="172"/>
      <c r="G98" s="172"/>
      <c r="H98" s="172"/>
    </row>
    <row r="99" spans="5:8" x14ac:dyDescent="0.2">
      <c r="E99" s="172"/>
      <c r="F99" s="172"/>
      <c r="G99" s="172"/>
      <c r="H99" s="172"/>
    </row>
    <row r="100" spans="5:8" x14ac:dyDescent="0.2">
      <c r="E100" s="172"/>
      <c r="F100" s="172"/>
      <c r="G100" s="172"/>
      <c r="H100" s="172"/>
    </row>
    <row r="101" spans="5:8" x14ac:dyDescent="0.2">
      <c r="E101" s="172"/>
      <c r="F101" s="172"/>
      <c r="G101" s="172"/>
      <c r="H101" s="172"/>
    </row>
    <row r="102" spans="5:8" x14ac:dyDescent="0.2">
      <c r="E102" s="172"/>
      <c r="F102" s="172"/>
      <c r="G102" s="172"/>
      <c r="H102" s="172"/>
    </row>
    <row r="103" spans="5:8" x14ac:dyDescent="0.2">
      <c r="E103" s="172"/>
      <c r="F103" s="172"/>
      <c r="G103" s="172"/>
      <c r="H103" s="172"/>
    </row>
    <row r="104" spans="5:8" x14ac:dyDescent="0.2">
      <c r="E104" s="172"/>
      <c r="F104" s="172"/>
      <c r="G104" s="172"/>
      <c r="H104" s="172"/>
    </row>
    <row r="105" spans="5:8" x14ac:dyDescent="0.2">
      <c r="E105" s="172"/>
      <c r="F105" s="172"/>
      <c r="G105" s="172"/>
      <c r="H105" s="172"/>
    </row>
    <row r="106" spans="5:8" x14ac:dyDescent="0.2">
      <c r="E106" s="172"/>
      <c r="F106" s="172"/>
      <c r="G106" s="172"/>
      <c r="H106" s="172"/>
    </row>
    <row r="107" spans="5:8" x14ac:dyDescent="0.2">
      <c r="E107" s="172"/>
      <c r="F107" s="172"/>
      <c r="G107" s="172"/>
      <c r="H107" s="172"/>
    </row>
    <row r="108" spans="5:8" x14ac:dyDescent="0.2">
      <c r="E108" s="172"/>
      <c r="F108" s="172"/>
      <c r="G108" s="172"/>
      <c r="H108" s="172"/>
    </row>
    <row r="109" spans="5:8" x14ac:dyDescent="0.2">
      <c r="E109" s="172"/>
      <c r="F109" s="172"/>
      <c r="G109" s="172"/>
      <c r="H109" s="172"/>
    </row>
    <row r="110" spans="5:8" x14ac:dyDescent="0.2">
      <c r="E110" s="172"/>
      <c r="F110" s="172"/>
      <c r="G110" s="172"/>
      <c r="H110" s="172"/>
    </row>
    <row r="111" spans="5:8" x14ac:dyDescent="0.2">
      <c r="E111" s="172"/>
      <c r="F111" s="172"/>
      <c r="G111" s="172"/>
      <c r="H111" s="172"/>
    </row>
    <row r="112" spans="5:8" x14ac:dyDescent="0.2">
      <c r="E112" s="172"/>
      <c r="F112" s="172"/>
      <c r="G112" s="172"/>
      <c r="H112" s="172"/>
    </row>
    <row r="113" spans="5:8" x14ac:dyDescent="0.2">
      <c r="E113" s="172"/>
      <c r="F113" s="172"/>
      <c r="G113" s="172"/>
      <c r="H113" s="172"/>
    </row>
    <row r="114" spans="5:8" x14ac:dyDescent="0.2">
      <c r="E114" s="172"/>
      <c r="F114" s="172"/>
      <c r="G114" s="172"/>
      <c r="H114" s="172"/>
    </row>
    <row r="115" spans="5:8" x14ac:dyDescent="0.2">
      <c r="E115" s="172"/>
      <c r="F115" s="172"/>
      <c r="G115" s="172"/>
      <c r="H115" s="172"/>
    </row>
    <row r="116" spans="5:8" x14ac:dyDescent="0.2">
      <c r="E116" s="172"/>
      <c r="F116" s="172"/>
      <c r="G116" s="172"/>
      <c r="H116" s="172"/>
    </row>
    <row r="117" spans="5:8" x14ac:dyDescent="0.2">
      <c r="E117" s="172"/>
      <c r="F117" s="172"/>
      <c r="G117" s="172"/>
      <c r="H117" s="172"/>
    </row>
    <row r="118" spans="5:8" x14ac:dyDescent="0.2">
      <c r="E118" s="172"/>
      <c r="F118" s="172"/>
      <c r="G118" s="172"/>
      <c r="H118" s="172"/>
    </row>
    <row r="119" spans="5:8" x14ac:dyDescent="0.2">
      <c r="E119" s="172"/>
      <c r="F119" s="172"/>
      <c r="G119" s="172"/>
      <c r="H119" s="172"/>
    </row>
    <row r="120" spans="5:8" x14ac:dyDescent="0.2">
      <c r="E120" s="172"/>
      <c r="F120" s="172"/>
      <c r="G120" s="172"/>
      <c r="H120" s="172"/>
    </row>
    <row r="121" spans="5:8" x14ac:dyDescent="0.2">
      <c r="E121" s="172"/>
      <c r="F121" s="172"/>
      <c r="G121" s="172"/>
      <c r="H121" s="172"/>
    </row>
    <row r="122" spans="5:8" x14ac:dyDescent="0.2">
      <c r="E122" s="172"/>
      <c r="F122" s="172"/>
      <c r="G122" s="172"/>
      <c r="H122" s="172"/>
    </row>
    <row r="123" spans="5:8" x14ac:dyDescent="0.2">
      <c r="E123" s="172"/>
      <c r="F123" s="172"/>
      <c r="G123" s="172"/>
      <c r="H123" s="172"/>
    </row>
    <row r="124" spans="5:8" x14ac:dyDescent="0.2">
      <c r="E124" s="172"/>
      <c r="F124" s="172"/>
      <c r="G124" s="172"/>
      <c r="H124" s="172"/>
    </row>
    <row r="125" spans="5:8" x14ac:dyDescent="0.2">
      <c r="E125" s="172"/>
      <c r="F125" s="172"/>
      <c r="G125" s="172"/>
      <c r="H125" s="172"/>
    </row>
    <row r="126" spans="5:8" x14ac:dyDescent="0.2">
      <c r="E126" s="172"/>
      <c r="F126" s="172"/>
      <c r="G126" s="172"/>
      <c r="H126" s="172"/>
    </row>
    <row r="127" spans="5:8" x14ac:dyDescent="0.2">
      <c r="E127" s="172"/>
      <c r="F127" s="172"/>
      <c r="G127" s="172"/>
      <c r="H127" s="172"/>
    </row>
    <row r="128" spans="5:8" x14ac:dyDescent="0.2">
      <c r="E128" s="172"/>
      <c r="F128" s="172"/>
      <c r="G128" s="172"/>
      <c r="H128" s="172"/>
    </row>
    <row r="129" spans="5:8" x14ac:dyDescent="0.2">
      <c r="E129" s="172"/>
      <c r="F129" s="172"/>
      <c r="G129" s="172"/>
      <c r="H129" s="172"/>
    </row>
    <row r="130" spans="5:8" x14ac:dyDescent="0.2">
      <c r="E130" s="172"/>
      <c r="F130" s="172"/>
      <c r="G130" s="172"/>
      <c r="H130" s="172"/>
    </row>
    <row r="131" spans="5:8" x14ac:dyDescent="0.2">
      <c r="E131" s="172"/>
      <c r="F131" s="172"/>
      <c r="G131" s="172"/>
      <c r="H131" s="172"/>
    </row>
    <row r="132" spans="5:8" x14ac:dyDescent="0.2">
      <c r="E132" s="172"/>
      <c r="F132" s="172"/>
      <c r="G132" s="172"/>
      <c r="H132" s="172"/>
    </row>
    <row r="133" spans="5:8" x14ac:dyDescent="0.2">
      <c r="E133" s="172"/>
      <c r="F133" s="172"/>
      <c r="G133" s="172"/>
      <c r="H133" s="172"/>
    </row>
    <row r="134" spans="5:8" x14ac:dyDescent="0.2">
      <c r="E134" s="172"/>
      <c r="F134" s="172"/>
      <c r="G134" s="172"/>
      <c r="H134" s="172"/>
    </row>
    <row r="135" spans="5:8" x14ac:dyDescent="0.2">
      <c r="E135" s="172"/>
      <c r="F135" s="172"/>
      <c r="G135" s="172"/>
      <c r="H135" s="172"/>
    </row>
    <row r="136" spans="5:8" x14ac:dyDescent="0.2">
      <c r="E136" s="172"/>
      <c r="F136" s="172"/>
      <c r="G136" s="172"/>
      <c r="H136" s="172"/>
    </row>
    <row r="137" spans="5:8" x14ac:dyDescent="0.2">
      <c r="E137" s="172"/>
      <c r="F137" s="172"/>
      <c r="G137" s="172"/>
      <c r="H137" s="172"/>
    </row>
    <row r="138" spans="5:8" x14ac:dyDescent="0.2">
      <c r="E138" s="172"/>
      <c r="F138" s="172"/>
      <c r="G138" s="172"/>
      <c r="H138" s="172"/>
    </row>
    <row r="139" spans="5:8" x14ac:dyDescent="0.2">
      <c r="E139" s="172"/>
      <c r="F139" s="172"/>
      <c r="G139" s="172"/>
      <c r="H139" s="172"/>
    </row>
    <row r="140" spans="5:8" x14ac:dyDescent="0.2">
      <c r="E140" s="172"/>
      <c r="F140" s="172"/>
      <c r="G140" s="172"/>
      <c r="H140" s="172"/>
    </row>
    <row r="141" spans="5:8" x14ac:dyDescent="0.2">
      <c r="E141" s="172"/>
      <c r="F141" s="172"/>
      <c r="G141" s="172"/>
      <c r="H141" s="172"/>
    </row>
    <row r="142" spans="5:8" x14ac:dyDescent="0.2">
      <c r="E142" s="172"/>
      <c r="F142" s="172"/>
      <c r="G142" s="172"/>
      <c r="H142" s="172"/>
    </row>
    <row r="143" spans="5:8" x14ac:dyDescent="0.2">
      <c r="E143" s="172"/>
      <c r="F143" s="172"/>
      <c r="G143" s="172"/>
      <c r="H143" s="172"/>
    </row>
    <row r="144" spans="5:8" x14ac:dyDescent="0.2">
      <c r="E144" s="172"/>
      <c r="F144" s="172"/>
      <c r="G144" s="172"/>
      <c r="H144" s="172"/>
    </row>
    <row r="145" spans="5:8" x14ac:dyDescent="0.2">
      <c r="E145" s="172"/>
      <c r="F145" s="172"/>
      <c r="G145" s="172"/>
      <c r="H145" s="172"/>
    </row>
    <row r="146" spans="5:8" x14ac:dyDescent="0.2">
      <c r="E146" s="172"/>
      <c r="F146" s="172"/>
      <c r="G146" s="172"/>
      <c r="H146" s="172"/>
    </row>
    <row r="147" spans="5:8" x14ac:dyDescent="0.2">
      <c r="E147" s="172"/>
      <c r="F147" s="172"/>
      <c r="G147" s="172"/>
      <c r="H147" s="172"/>
    </row>
    <row r="148" spans="5:8" x14ac:dyDescent="0.2">
      <c r="E148" s="172"/>
      <c r="F148" s="172"/>
      <c r="G148" s="172"/>
      <c r="H148" s="172"/>
    </row>
    <row r="149" spans="5:8" x14ac:dyDescent="0.2">
      <c r="E149" s="172"/>
      <c r="F149" s="172"/>
      <c r="G149" s="172"/>
      <c r="H149" s="172"/>
    </row>
    <row r="150" spans="5:8" x14ac:dyDescent="0.2">
      <c r="E150" s="172"/>
      <c r="F150" s="172"/>
      <c r="G150" s="172"/>
      <c r="H150" s="172"/>
    </row>
    <row r="151" spans="5:8" x14ac:dyDescent="0.2">
      <c r="E151" s="172"/>
      <c r="F151" s="172"/>
      <c r="G151" s="172"/>
      <c r="H151" s="172"/>
    </row>
    <row r="152" spans="5:8" x14ac:dyDescent="0.2">
      <c r="E152" s="172"/>
      <c r="F152" s="172"/>
      <c r="G152" s="172"/>
      <c r="H152" s="172"/>
    </row>
    <row r="153" spans="5:8" x14ac:dyDescent="0.2">
      <c r="E153" s="172"/>
      <c r="F153" s="172"/>
      <c r="G153" s="172"/>
      <c r="H153" s="172"/>
    </row>
    <row r="154" spans="5:8" x14ac:dyDescent="0.2">
      <c r="E154" s="172"/>
      <c r="F154" s="172"/>
      <c r="G154" s="172"/>
      <c r="H154" s="172"/>
    </row>
    <row r="155" spans="5:8" x14ac:dyDescent="0.2">
      <c r="E155" s="172"/>
      <c r="F155" s="172"/>
      <c r="G155" s="172"/>
      <c r="H155" s="172"/>
    </row>
    <row r="156" spans="5:8" x14ac:dyDescent="0.2">
      <c r="E156" s="172"/>
      <c r="F156" s="172"/>
      <c r="G156" s="172"/>
      <c r="H156" s="172"/>
    </row>
    <row r="157" spans="5:8" x14ac:dyDescent="0.2">
      <c r="E157" s="172"/>
      <c r="F157" s="172"/>
      <c r="G157" s="172"/>
      <c r="H157" s="172"/>
    </row>
    <row r="158" spans="5:8" x14ac:dyDescent="0.2">
      <c r="E158" s="172"/>
      <c r="F158" s="172"/>
      <c r="G158" s="172"/>
      <c r="H158" s="172"/>
    </row>
    <row r="159" spans="5:8" x14ac:dyDescent="0.2">
      <c r="E159" s="172"/>
      <c r="F159" s="172"/>
      <c r="G159" s="172"/>
      <c r="H159" s="172"/>
    </row>
    <row r="160" spans="5:8" x14ac:dyDescent="0.2">
      <c r="E160" s="172"/>
      <c r="F160" s="172"/>
      <c r="G160" s="172"/>
      <c r="H160" s="172"/>
    </row>
    <row r="161" spans="5:8" x14ac:dyDescent="0.2">
      <c r="E161" s="172"/>
      <c r="F161" s="172"/>
      <c r="G161" s="172"/>
      <c r="H161" s="172"/>
    </row>
    <row r="162" spans="5:8" x14ac:dyDescent="0.2">
      <c r="E162" s="172"/>
      <c r="F162" s="172"/>
      <c r="G162" s="172"/>
      <c r="H162" s="172"/>
    </row>
    <row r="163" spans="5:8" x14ac:dyDescent="0.2">
      <c r="E163" s="172"/>
      <c r="F163" s="172"/>
      <c r="G163" s="172"/>
      <c r="H163" s="172"/>
    </row>
    <row r="164" spans="5:8" x14ac:dyDescent="0.2">
      <c r="E164" s="172"/>
      <c r="F164" s="172"/>
      <c r="G164" s="172"/>
      <c r="H164" s="172"/>
    </row>
    <row r="165" spans="5:8" x14ac:dyDescent="0.2">
      <c r="E165" s="172"/>
      <c r="F165" s="172"/>
      <c r="G165" s="172"/>
      <c r="H165" s="172"/>
    </row>
    <row r="166" spans="5:8" x14ac:dyDescent="0.2">
      <c r="E166" s="172"/>
      <c r="F166" s="172"/>
      <c r="G166" s="172"/>
      <c r="H166" s="172"/>
    </row>
    <row r="167" spans="5:8" x14ac:dyDescent="0.2">
      <c r="E167" s="172"/>
      <c r="F167" s="172"/>
      <c r="G167" s="172"/>
      <c r="H167" s="172"/>
    </row>
    <row r="168" spans="5:8" x14ac:dyDescent="0.2">
      <c r="E168" s="172"/>
      <c r="F168" s="172"/>
      <c r="G168" s="172"/>
      <c r="H168" s="172"/>
    </row>
    <row r="169" spans="5:8" x14ac:dyDescent="0.2">
      <c r="E169" s="172"/>
      <c r="F169" s="172"/>
      <c r="G169" s="172"/>
      <c r="H169" s="172"/>
    </row>
    <row r="170" spans="5:8" x14ac:dyDescent="0.2">
      <c r="E170" s="172"/>
      <c r="F170" s="172"/>
      <c r="G170" s="172"/>
      <c r="H170" s="172"/>
    </row>
    <row r="171" spans="5:8" x14ac:dyDescent="0.2">
      <c r="E171" s="172"/>
      <c r="F171" s="172"/>
      <c r="G171" s="172"/>
      <c r="H171" s="172"/>
    </row>
    <row r="172" spans="5:8" x14ac:dyDescent="0.2">
      <c r="E172" s="172"/>
      <c r="F172" s="172"/>
      <c r="G172" s="172"/>
      <c r="H172" s="172"/>
    </row>
    <row r="173" spans="5:8" x14ac:dyDescent="0.2">
      <c r="E173" s="172"/>
      <c r="F173" s="172"/>
      <c r="G173" s="172"/>
      <c r="H173" s="172"/>
    </row>
    <row r="174" spans="5:8" x14ac:dyDescent="0.2">
      <c r="E174" s="172"/>
      <c r="F174" s="172"/>
      <c r="G174" s="172"/>
      <c r="H174" s="172"/>
    </row>
    <row r="175" spans="5:8" x14ac:dyDescent="0.2">
      <c r="E175" s="172"/>
      <c r="F175" s="172"/>
      <c r="G175" s="172"/>
      <c r="H175" s="172"/>
    </row>
    <row r="176" spans="5:8" x14ac:dyDescent="0.2">
      <c r="E176" s="172"/>
      <c r="F176" s="172"/>
      <c r="G176" s="172"/>
      <c r="H176" s="172"/>
    </row>
    <row r="177" spans="5:8" x14ac:dyDescent="0.2">
      <c r="E177" s="172"/>
      <c r="F177" s="172"/>
      <c r="G177" s="172"/>
      <c r="H177" s="172"/>
    </row>
    <row r="178" spans="5:8" x14ac:dyDescent="0.2">
      <c r="E178" s="172"/>
      <c r="F178" s="172"/>
      <c r="G178" s="172"/>
      <c r="H178" s="172"/>
    </row>
    <row r="179" spans="5:8" x14ac:dyDescent="0.2">
      <c r="E179" s="172"/>
      <c r="F179" s="172"/>
      <c r="G179" s="172"/>
      <c r="H179" s="172"/>
    </row>
    <row r="180" spans="5:8" x14ac:dyDescent="0.2">
      <c r="E180" s="172"/>
      <c r="F180" s="172"/>
      <c r="G180" s="172"/>
      <c r="H180" s="172"/>
    </row>
    <row r="181" spans="5:8" x14ac:dyDescent="0.2">
      <c r="E181" s="172"/>
      <c r="F181" s="172"/>
      <c r="G181" s="172"/>
      <c r="H181" s="172"/>
    </row>
    <row r="182" spans="5:8" x14ac:dyDescent="0.2">
      <c r="E182" s="172"/>
      <c r="F182" s="172"/>
      <c r="G182" s="172"/>
      <c r="H182" s="172"/>
    </row>
    <row r="183" spans="5:8" x14ac:dyDescent="0.2">
      <c r="E183" s="172"/>
      <c r="F183" s="172"/>
      <c r="G183" s="172"/>
      <c r="H183" s="172"/>
    </row>
    <row r="184" spans="5:8" x14ac:dyDescent="0.2">
      <c r="E184" s="172"/>
      <c r="F184" s="172"/>
      <c r="G184" s="172"/>
      <c r="H184" s="172"/>
    </row>
    <row r="185" spans="5:8" x14ac:dyDescent="0.2">
      <c r="E185" s="172"/>
      <c r="F185" s="172"/>
      <c r="G185" s="172"/>
      <c r="H185" s="172"/>
    </row>
    <row r="186" spans="5:8" x14ac:dyDescent="0.2">
      <c r="E186" s="172"/>
      <c r="F186" s="172"/>
      <c r="G186" s="172"/>
      <c r="H186" s="172"/>
    </row>
    <row r="187" spans="5:8" x14ac:dyDescent="0.2">
      <c r="E187" s="172"/>
      <c r="F187" s="172"/>
      <c r="G187" s="172"/>
      <c r="H187" s="172"/>
    </row>
    <row r="188" spans="5:8" x14ac:dyDescent="0.2">
      <c r="E188" s="172"/>
      <c r="F188" s="172"/>
      <c r="G188" s="172"/>
      <c r="H188" s="172"/>
    </row>
    <row r="189" spans="5:8" x14ac:dyDescent="0.2">
      <c r="E189" s="172"/>
      <c r="F189" s="172"/>
      <c r="G189" s="172"/>
      <c r="H189" s="172"/>
    </row>
    <row r="190" spans="5:8" x14ac:dyDescent="0.2">
      <c r="E190" s="172"/>
      <c r="F190" s="172"/>
      <c r="G190" s="172"/>
      <c r="H190" s="172"/>
    </row>
    <row r="191" spans="5:8" x14ac:dyDescent="0.2">
      <c r="E191" s="172"/>
      <c r="F191" s="172"/>
      <c r="G191" s="172"/>
      <c r="H191" s="172"/>
    </row>
    <row r="192" spans="5:8" x14ac:dyDescent="0.2">
      <c r="E192" s="172"/>
      <c r="F192" s="172"/>
      <c r="G192" s="172"/>
      <c r="H192" s="172"/>
    </row>
    <row r="193" spans="5:8" x14ac:dyDescent="0.2">
      <c r="E193" s="172"/>
      <c r="F193" s="172"/>
      <c r="G193" s="172"/>
      <c r="H193" s="172"/>
    </row>
    <row r="194" spans="5:8" x14ac:dyDescent="0.2">
      <c r="E194" s="172"/>
      <c r="F194" s="172"/>
      <c r="G194" s="172"/>
      <c r="H194" s="172"/>
    </row>
    <row r="195" spans="5:8" x14ac:dyDescent="0.2">
      <c r="E195" s="172"/>
      <c r="F195" s="172"/>
      <c r="G195" s="172"/>
      <c r="H195" s="172"/>
    </row>
    <row r="196" spans="5:8" x14ac:dyDescent="0.2">
      <c r="E196" s="172"/>
      <c r="F196" s="172"/>
      <c r="G196" s="172"/>
      <c r="H196" s="172"/>
    </row>
    <row r="197" spans="5:8" x14ac:dyDescent="0.2">
      <c r="E197" s="172"/>
      <c r="F197" s="172"/>
      <c r="G197" s="172"/>
      <c r="H197" s="172"/>
    </row>
    <row r="198" spans="5:8" x14ac:dyDescent="0.2">
      <c r="E198" s="172"/>
      <c r="F198" s="172"/>
      <c r="G198" s="172"/>
      <c r="H198" s="172"/>
    </row>
    <row r="199" spans="5:8" x14ac:dyDescent="0.2">
      <c r="E199" s="172"/>
      <c r="F199" s="172"/>
      <c r="G199" s="172"/>
      <c r="H199" s="172"/>
    </row>
    <row r="200" spans="5:8" x14ac:dyDescent="0.2">
      <c r="E200" s="172"/>
      <c r="F200" s="172"/>
      <c r="G200" s="172"/>
      <c r="H200" s="172"/>
    </row>
    <row r="201" spans="5:8" x14ac:dyDescent="0.2">
      <c r="E201" s="172"/>
      <c r="F201" s="172"/>
      <c r="G201" s="172"/>
      <c r="H201" s="172"/>
    </row>
    <row r="202" spans="5:8" x14ac:dyDescent="0.2">
      <c r="E202" s="172"/>
      <c r="F202" s="172"/>
      <c r="G202" s="172"/>
      <c r="H202" s="172"/>
    </row>
    <row r="203" spans="5:8" x14ac:dyDescent="0.2">
      <c r="E203" s="172"/>
      <c r="F203" s="172"/>
      <c r="G203" s="172"/>
      <c r="H203" s="172"/>
    </row>
    <row r="204" spans="5:8" x14ac:dyDescent="0.2">
      <c r="E204" s="172"/>
      <c r="F204" s="172"/>
      <c r="G204" s="172"/>
      <c r="H204" s="172"/>
    </row>
    <row r="205" spans="5:8" x14ac:dyDescent="0.2">
      <c r="E205" s="172"/>
      <c r="F205" s="172"/>
      <c r="G205" s="172"/>
      <c r="H205" s="172"/>
    </row>
    <row r="206" spans="5:8" x14ac:dyDescent="0.2">
      <c r="E206" s="172"/>
      <c r="F206" s="172"/>
      <c r="G206" s="172"/>
      <c r="H206" s="172"/>
    </row>
    <row r="207" spans="5:8" x14ac:dyDescent="0.2">
      <c r="E207" s="172"/>
      <c r="F207" s="172"/>
      <c r="G207" s="172"/>
      <c r="H207" s="172"/>
    </row>
    <row r="208" spans="5:8" x14ac:dyDescent="0.2">
      <c r="E208" s="172"/>
      <c r="F208" s="172"/>
      <c r="G208" s="172"/>
      <c r="H208" s="172"/>
    </row>
    <row r="209" spans="5:8" x14ac:dyDescent="0.2">
      <c r="E209" s="172"/>
      <c r="F209" s="172"/>
      <c r="G209" s="172"/>
      <c r="H209" s="172"/>
    </row>
    <row r="210" spans="5:8" x14ac:dyDescent="0.2">
      <c r="E210" s="172"/>
      <c r="F210" s="172"/>
      <c r="G210" s="172"/>
      <c r="H210" s="172"/>
    </row>
    <row r="211" spans="5:8" x14ac:dyDescent="0.2">
      <c r="E211" s="172"/>
      <c r="F211" s="172"/>
      <c r="G211" s="172"/>
      <c r="H211" s="172"/>
    </row>
    <row r="212" spans="5:8" x14ac:dyDescent="0.2">
      <c r="E212" s="172"/>
      <c r="F212" s="172"/>
      <c r="G212" s="172"/>
      <c r="H212" s="172"/>
    </row>
    <row r="213" spans="5:8" x14ac:dyDescent="0.2">
      <c r="E213" s="172"/>
      <c r="F213" s="172"/>
      <c r="G213" s="172"/>
      <c r="H213" s="172"/>
    </row>
    <row r="214" spans="5:8" x14ac:dyDescent="0.2">
      <c r="E214" s="172"/>
      <c r="F214" s="172"/>
      <c r="G214" s="172"/>
      <c r="H214" s="172"/>
    </row>
    <row r="215" spans="5:8" x14ac:dyDescent="0.2">
      <c r="E215" s="172"/>
      <c r="F215" s="172"/>
      <c r="G215" s="172"/>
      <c r="H215" s="172"/>
    </row>
    <row r="216" spans="5:8" x14ac:dyDescent="0.2">
      <c r="E216" s="172"/>
      <c r="F216" s="172"/>
      <c r="G216" s="172"/>
      <c r="H216" s="172"/>
    </row>
    <row r="217" spans="5:8" x14ac:dyDescent="0.2">
      <c r="E217" s="172"/>
      <c r="F217" s="172"/>
      <c r="G217" s="172"/>
      <c r="H217" s="172"/>
    </row>
    <row r="218" spans="5:8" x14ac:dyDescent="0.2">
      <c r="E218" s="172"/>
      <c r="F218" s="172"/>
      <c r="G218" s="172"/>
      <c r="H218" s="172"/>
    </row>
    <row r="219" spans="5:8" x14ac:dyDescent="0.2">
      <c r="E219" s="172"/>
      <c r="F219" s="172"/>
      <c r="G219" s="172"/>
      <c r="H219" s="172"/>
    </row>
    <row r="220" spans="5:8" x14ac:dyDescent="0.2">
      <c r="E220" s="172"/>
      <c r="F220" s="172"/>
      <c r="G220" s="172"/>
      <c r="H220" s="172"/>
    </row>
    <row r="221" spans="5:8" x14ac:dyDescent="0.2">
      <c r="E221" s="172"/>
      <c r="F221" s="172"/>
      <c r="G221" s="172"/>
      <c r="H221" s="172"/>
    </row>
    <row r="222" spans="5:8" x14ac:dyDescent="0.2">
      <c r="E222" s="172"/>
      <c r="F222" s="172"/>
      <c r="G222" s="172"/>
      <c r="H222" s="172"/>
    </row>
    <row r="223" spans="5:8" x14ac:dyDescent="0.2">
      <c r="E223" s="172"/>
      <c r="F223" s="172"/>
      <c r="G223" s="172"/>
      <c r="H223" s="172"/>
    </row>
    <row r="224" spans="5:8" x14ac:dyDescent="0.2">
      <c r="E224" s="172"/>
      <c r="F224" s="172"/>
      <c r="G224" s="172"/>
      <c r="H224" s="172"/>
    </row>
    <row r="225" spans="5:8" x14ac:dyDescent="0.2">
      <c r="E225" s="172"/>
      <c r="F225" s="172"/>
      <c r="G225" s="172"/>
      <c r="H225" s="172"/>
    </row>
    <row r="226" spans="5:8" x14ac:dyDescent="0.2">
      <c r="E226" s="172"/>
      <c r="F226" s="172"/>
      <c r="G226" s="172"/>
      <c r="H226" s="172"/>
    </row>
    <row r="227" spans="5:8" x14ac:dyDescent="0.2">
      <c r="E227" s="172"/>
      <c r="F227" s="172"/>
      <c r="G227" s="172"/>
      <c r="H227" s="172"/>
    </row>
    <row r="228" spans="5:8" x14ac:dyDescent="0.2">
      <c r="E228" s="172"/>
      <c r="F228" s="172"/>
      <c r="G228" s="172"/>
      <c r="H228" s="172"/>
    </row>
    <row r="229" spans="5:8" x14ac:dyDescent="0.2">
      <c r="E229" s="172"/>
      <c r="F229" s="172"/>
      <c r="G229" s="172"/>
      <c r="H229" s="172"/>
    </row>
    <row r="230" spans="5:8" x14ac:dyDescent="0.2">
      <c r="E230" s="172"/>
      <c r="F230" s="172"/>
      <c r="G230" s="172"/>
      <c r="H230" s="172"/>
    </row>
    <row r="231" spans="5:8" x14ac:dyDescent="0.2">
      <c r="E231" s="172"/>
      <c r="F231" s="172"/>
      <c r="G231" s="172"/>
      <c r="H231" s="172"/>
    </row>
    <row r="232" spans="5:8" x14ac:dyDescent="0.2">
      <c r="E232" s="172"/>
      <c r="F232" s="172"/>
      <c r="G232" s="172"/>
      <c r="H232" s="172"/>
    </row>
    <row r="233" spans="5:8" x14ac:dyDescent="0.2">
      <c r="E233" s="172"/>
      <c r="F233" s="172"/>
      <c r="G233" s="172"/>
      <c r="H233" s="172"/>
    </row>
    <row r="234" spans="5:8" x14ac:dyDescent="0.2">
      <c r="E234" s="172"/>
      <c r="F234" s="172"/>
      <c r="G234" s="172"/>
      <c r="H234" s="172"/>
    </row>
    <row r="235" spans="5:8" x14ac:dyDescent="0.2">
      <c r="E235" s="172"/>
      <c r="F235" s="172"/>
      <c r="G235" s="172"/>
      <c r="H235" s="172"/>
    </row>
    <row r="236" spans="5:8" x14ac:dyDescent="0.2">
      <c r="E236" s="172"/>
      <c r="F236" s="172"/>
      <c r="G236" s="172"/>
      <c r="H236" s="172"/>
    </row>
    <row r="237" spans="5:8" x14ac:dyDescent="0.2">
      <c r="E237" s="172"/>
      <c r="F237" s="172"/>
      <c r="G237" s="172"/>
      <c r="H237" s="172"/>
    </row>
    <row r="238" spans="5:8" x14ac:dyDescent="0.2">
      <c r="E238" s="172"/>
      <c r="F238" s="172"/>
      <c r="G238" s="172"/>
      <c r="H238" s="172"/>
    </row>
    <row r="239" spans="5:8" x14ac:dyDescent="0.2">
      <c r="E239" s="172"/>
      <c r="F239" s="172"/>
      <c r="G239" s="172"/>
      <c r="H239" s="172"/>
    </row>
    <row r="240" spans="5:8" x14ac:dyDescent="0.2">
      <c r="E240" s="172"/>
      <c r="F240" s="172"/>
      <c r="G240" s="172"/>
      <c r="H240" s="172"/>
    </row>
    <row r="241" spans="5:8" x14ac:dyDescent="0.2">
      <c r="E241" s="172"/>
      <c r="F241" s="172"/>
      <c r="G241" s="172"/>
      <c r="H241" s="172"/>
    </row>
    <row r="242" spans="5:8" x14ac:dyDescent="0.2">
      <c r="E242" s="172"/>
      <c r="F242" s="172"/>
      <c r="G242" s="172"/>
      <c r="H242" s="172"/>
    </row>
    <row r="243" spans="5:8" x14ac:dyDescent="0.2">
      <c r="E243" s="172"/>
      <c r="F243" s="172"/>
      <c r="G243" s="172"/>
      <c r="H243" s="172"/>
    </row>
    <row r="244" spans="5:8" x14ac:dyDescent="0.2">
      <c r="E244" s="172"/>
      <c r="F244" s="172"/>
      <c r="G244" s="172"/>
      <c r="H244" s="172"/>
    </row>
    <row r="245" spans="5:8" x14ac:dyDescent="0.2">
      <c r="E245" s="172"/>
      <c r="F245" s="172"/>
      <c r="G245" s="172"/>
      <c r="H245" s="172"/>
    </row>
    <row r="246" spans="5:8" x14ac:dyDescent="0.2">
      <c r="E246" s="172"/>
      <c r="F246" s="172"/>
      <c r="G246" s="172"/>
      <c r="H246" s="172"/>
    </row>
    <row r="247" spans="5:8" x14ac:dyDescent="0.2">
      <c r="E247" s="172"/>
      <c r="F247" s="172"/>
      <c r="G247" s="172"/>
      <c r="H247" s="172"/>
    </row>
    <row r="248" spans="5:8" x14ac:dyDescent="0.2">
      <c r="E248" s="172"/>
      <c r="F248" s="172"/>
      <c r="G248" s="172"/>
      <c r="H248" s="172"/>
    </row>
    <row r="249" spans="5:8" x14ac:dyDescent="0.2">
      <c r="E249" s="172"/>
      <c r="F249" s="172"/>
      <c r="G249" s="172"/>
      <c r="H249" s="172"/>
    </row>
    <row r="250" spans="5:8" x14ac:dyDescent="0.2">
      <c r="E250" s="172"/>
      <c r="F250" s="172"/>
      <c r="G250" s="172"/>
      <c r="H250" s="172"/>
    </row>
    <row r="251" spans="5:8" x14ac:dyDescent="0.2">
      <c r="E251" s="172"/>
      <c r="F251" s="172"/>
      <c r="G251" s="172"/>
      <c r="H251" s="172"/>
    </row>
    <row r="252" spans="5:8" x14ac:dyDescent="0.2">
      <c r="E252" s="172"/>
      <c r="F252" s="172"/>
      <c r="G252" s="172"/>
      <c r="H252" s="172"/>
    </row>
    <row r="253" spans="5:8" x14ac:dyDescent="0.2">
      <c r="E253" s="172"/>
      <c r="F253" s="172"/>
      <c r="G253" s="172"/>
      <c r="H253" s="172"/>
    </row>
    <row r="254" spans="5:8" x14ac:dyDescent="0.2">
      <c r="E254" s="172"/>
      <c r="F254" s="172"/>
      <c r="G254" s="172"/>
      <c r="H254" s="172"/>
    </row>
    <row r="255" spans="5:8" x14ac:dyDescent="0.2">
      <c r="E255" s="172"/>
      <c r="F255" s="172"/>
      <c r="G255" s="172"/>
      <c r="H255" s="172"/>
    </row>
    <row r="256" spans="5:8" x14ac:dyDescent="0.2">
      <c r="E256" s="172"/>
      <c r="F256" s="172"/>
      <c r="G256" s="172"/>
      <c r="H256" s="172"/>
    </row>
    <row r="257" spans="5:8" x14ac:dyDescent="0.2">
      <c r="E257" s="172"/>
      <c r="F257" s="172"/>
      <c r="G257" s="172"/>
      <c r="H257" s="172"/>
    </row>
    <row r="258" spans="5:8" x14ac:dyDescent="0.2">
      <c r="E258" s="172"/>
      <c r="F258" s="172"/>
      <c r="G258" s="172"/>
      <c r="H258" s="172"/>
    </row>
    <row r="259" spans="5:8" x14ac:dyDescent="0.2">
      <c r="E259" s="172"/>
      <c r="F259" s="172"/>
      <c r="G259" s="172"/>
      <c r="H259" s="172"/>
    </row>
    <row r="260" spans="5:8" x14ac:dyDescent="0.2">
      <c r="E260" s="172"/>
      <c r="F260" s="172"/>
      <c r="G260" s="172"/>
      <c r="H260" s="172"/>
    </row>
    <row r="261" spans="5:8" x14ac:dyDescent="0.2">
      <c r="E261" s="172"/>
      <c r="F261" s="172"/>
      <c r="G261" s="172"/>
      <c r="H261" s="172"/>
    </row>
    <row r="262" spans="5:8" x14ac:dyDescent="0.2">
      <c r="E262" s="172"/>
      <c r="F262" s="172"/>
      <c r="G262" s="172"/>
      <c r="H262" s="172"/>
    </row>
    <row r="263" spans="5:8" x14ac:dyDescent="0.2">
      <c r="E263" s="172"/>
      <c r="F263" s="172"/>
      <c r="G263" s="172"/>
      <c r="H263" s="172"/>
    </row>
    <row r="264" spans="5:8" x14ac:dyDescent="0.2">
      <c r="E264" s="172"/>
      <c r="F264" s="172"/>
      <c r="G264" s="172"/>
      <c r="H264" s="172"/>
    </row>
    <row r="265" spans="5:8" x14ac:dyDescent="0.2">
      <c r="E265" s="172"/>
      <c r="F265" s="172"/>
      <c r="G265" s="172"/>
      <c r="H265" s="172"/>
    </row>
    <row r="266" spans="5:8" x14ac:dyDescent="0.2">
      <c r="E266" s="172"/>
      <c r="F266" s="172"/>
      <c r="G266" s="172"/>
      <c r="H266" s="172"/>
    </row>
    <row r="267" spans="5:8" x14ac:dyDescent="0.2">
      <c r="E267" s="172"/>
      <c r="F267" s="172"/>
      <c r="G267" s="172"/>
      <c r="H267" s="172"/>
    </row>
    <row r="268" spans="5:8" x14ac:dyDescent="0.2">
      <c r="E268" s="172"/>
      <c r="F268" s="172"/>
      <c r="G268" s="172"/>
      <c r="H268" s="172"/>
    </row>
    <row r="269" spans="5:8" x14ac:dyDescent="0.2">
      <c r="E269" s="172"/>
      <c r="F269" s="172"/>
      <c r="G269" s="172"/>
      <c r="H269" s="172"/>
    </row>
    <row r="270" spans="5:8" x14ac:dyDescent="0.2">
      <c r="E270" s="172"/>
      <c r="F270" s="172"/>
      <c r="G270" s="172"/>
      <c r="H270" s="172"/>
    </row>
    <row r="271" spans="5:8" x14ac:dyDescent="0.2">
      <c r="E271" s="172"/>
      <c r="F271" s="172"/>
      <c r="G271" s="172"/>
      <c r="H271" s="172"/>
    </row>
    <row r="272" spans="5:8" x14ac:dyDescent="0.2">
      <c r="E272" s="172"/>
      <c r="F272" s="172"/>
      <c r="G272" s="172"/>
      <c r="H272" s="172"/>
    </row>
    <row r="273" spans="5:8" x14ac:dyDescent="0.2">
      <c r="E273" s="172"/>
      <c r="F273" s="172"/>
      <c r="G273" s="172"/>
      <c r="H273" s="172"/>
    </row>
    <row r="274" spans="5:8" x14ac:dyDescent="0.2">
      <c r="E274" s="172"/>
      <c r="F274" s="172"/>
      <c r="G274" s="172"/>
      <c r="H274" s="172"/>
    </row>
    <row r="275" spans="5:8" x14ac:dyDescent="0.2">
      <c r="E275" s="172"/>
      <c r="F275" s="172"/>
      <c r="G275" s="172"/>
      <c r="H275" s="172"/>
    </row>
    <row r="276" spans="5:8" x14ac:dyDescent="0.2">
      <c r="E276" s="172"/>
      <c r="F276" s="172"/>
      <c r="G276" s="172"/>
      <c r="H276" s="172"/>
    </row>
    <row r="277" spans="5:8" x14ac:dyDescent="0.2">
      <c r="E277" s="172"/>
      <c r="F277" s="172"/>
      <c r="G277" s="172"/>
      <c r="H277" s="172"/>
    </row>
    <row r="278" spans="5:8" x14ac:dyDescent="0.2">
      <c r="E278" s="172"/>
      <c r="F278" s="172"/>
      <c r="G278" s="172"/>
      <c r="H278" s="172"/>
    </row>
    <row r="279" spans="5:8" x14ac:dyDescent="0.2">
      <c r="E279" s="172"/>
      <c r="F279" s="172"/>
      <c r="G279" s="172"/>
      <c r="H279" s="172"/>
    </row>
    <row r="280" spans="5:8" x14ac:dyDescent="0.2">
      <c r="E280" s="172"/>
      <c r="F280" s="172"/>
      <c r="G280" s="172"/>
      <c r="H280" s="172"/>
    </row>
    <row r="281" spans="5:8" x14ac:dyDescent="0.2">
      <c r="E281" s="172"/>
      <c r="F281" s="172"/>
      <c r="G281" s="172"/>
      <c r="H281" s="172"/>
    </row>
    <row r="282" spans="5:8" x14ac:dyDescent="0.2">
      <c r="E282" s="172"/>
      <c r="F282" s="172"/>
      <c r="G282" s="172"/>
      <c r="H282" s="172"/>
    </row>
    <row r="283" spans="5:8" x14ac:dyDescent="0.2">
      <c r="E283" s="172"/>
      <c r="F283" s="172"/>
      <c r="G283" s="172"/>
      <c r="H283" s="172"/>
    </row>
    <row r="284" spans="5:8" x14ac:dyDescent="0.2">
      <c r="E284" s="172"/>
      <c r="F284" s="172"/>
      <c r="G284" s="172"/>
      <c r="H284" s="172"/>
    </row>
    <row r="285" spans="5:8" x14ac:dyDescent="0.2">
      <c r="E285" s="172"/>
      <c r="F285" s="172"/>
      <c r="G285" s="172"/>
      <c r="H285" s="172"/>
    </row>
    <row r="286" spans="5:8" x14ac:dyDescent="0.2">
      <c r="E286" s="172"/>
      <c r="F286" s="172"/>
      <c r="G286" s="172"/>
      <c r="H286" s="172"/>
    </row>
    <row r="287" spans="5:8" x14ac:dyDescent="0.2">
      <c r="E287" s="172"/>
      <c r="F287" s="172"/>
      <c r="G287" s="172"/>
      <c r="H287" s="172"/>
    </row>
    <row r="288" spans="5:8" x14ac:dyDescent="0.2">
      <c r="E288" s="172"/>
      <c r="F288" s="172"/>
      <c r="G288" s="172"/>
      <c r="H288" s="172"/>
    </row>
    <row r="289" spans="5:8" x14ac:dyDescent="0.2">
      <c r="E289" s="172"/>
      <c r="F289" s="172"/>
      <c r="G289" s="172"/>
      <c r="H289" s="172"/>
    </row>
    <row r="290" spans="5:8" x14ac:dyDescent="0.2">
      <c r="E290" s="172"/>
      <c r="F290" s="172"/>
      <c r="G290" s="172"/>
      <c r="H290" s="172"/>
    </row>
    <row r="291" spans="5:8" x14ac:dyDescent="0.2">
      <c r="E291" s="172"/>
      <c r="F291" s="172"/>
      <c r="G291" s="172"/>
      <c r="H291" s="172"/>
    </row>
    <row r="292" spans="5:8" x14ac:dyDescent="0.2">
      <c r="E292" s="172"/>
      <c r="F292" s="172"/>
      <c r="G292" s="172"/>
      <c r="H292" s="172"/>
    </row>
    <row r="293" spans="5:8" x14ac:dyDescent="0.2">
      <c r="E293" s="172"/>
      <c r="F293" s="172"/>
      <c r="G293" s="172"/>
      <c r="H293" s="172"/>
    </row>
    <row r="294" spans="5:8" x14ac:dyDescent="0.2">
      <c r="E294" s="172"/>
      <c r="F294" s="172"/>
      <c r="G294" s="172"/>
      <c r="H294" s="172"/>
    </row>
    <row r="295" spans="5:8" x14ac:dyDescent="0.2">
      <c r="E295" s="172"/>
      <c r="F295" s="172"/>
      <c r="G295" s="172"/>
      <c r="H295" s="172"/>
    </row>
    <row r="296" spans="5:8" x14ac:dyDescent="0.2">
      <c r="E296" s="172"/>
      <c r="F296" s="172"/>
      <c r="G296" s="172"/>
      <c r="H296" s="172"/>
    </row>
    <row r="297" spans="5:8" x14ac:dyDescent="0.2">
      <c r="E297" s="172"/>
      <c r="F297" s="172"/>
      <c r="G297" s="172"/>
      <c r="H297" s="172"/>
    </row>
    <row r="298" spans="5:8" x14ac:dyDescent="0.2">
      <c r="E298" s="172"/>
      <c r="F298" s="172"/>
      <c r="G298" s="172"/>
      <c r="H298" s="172"/>
    </row>
    <row r="299" spans="5:8" x14ac:dyDescent="0.2">
      <c r="E299" s="172"/>
      <c r="F299" s="172"/>
      <c r="G299" s="172"/>
      <c r="H299" s="172"/>
    </row>
    <row r="300" spans="5:8" x14ac:dyDescent="0.2">
      <c r="E300" s="172"/>
      <c r="F300" s="172"/>
      <c r="G300" s="172"/>
      <c r="H300" s="172"/>
    </row>
    <row r="301" spans="5:8" x14ac:dyDescent="0.2">
      <c r="E301" s="172"/>
      <c r="F301" s="172"/>
      <c r="G301" s="172"/>
      <c r="H301" s="172"/>
    </row>
    <row r="302" spans="5:8" x14ac:dyDescent="0.2">
      <c r="E302" s="172"/>
      <c r="F302" s="172"/>
      <c r="G302" s="172"/>
      <c r="H302" s="172"/>
    </row>
    <row r="303" spans="5:8" x14ac:dyDescent="0.2">
      <c r="E303" s="172"/>
      <c r="F303" s="172"/>
      <c r="G303" s="172"/>
      <c r="H303" s="172"/>
    </row>
    <row r="304" spans="5:8" x14ac:dyDescent="0.2">
      <c r="E304" s="172"/>
      <c r="F304" s="172"/>
      <c r="G304" s="172"/>
      <c r="H304" s="172"/>
    </row>
    <row r="305" spans="5:8" x14ac:dyDescent="0.2">
      <c r="E305" s="172"/>
      <c r="F305" s="172"/>
      <c r="G305" s="172"/>
      <c r="H305" s="172"/>
    </row>
    <row r="306" spans="5:8" x14ac:dyDescent="0.2">
      <c r="E306" s="172"/>
      <c r="F306" s="172"/>
      <c r="G306" s="172"/>
      <c r="H306" s="172"/>
    </row>
    <row r="307" spans="5:8" x14ac:dyDescent="0.2">
      <c r="E307" s="172"/>
      <c r="F307" s="172"/>
      <c r="G307" s="172"/>
      <c r="H307" s="172"/>
    </row>
    <row r="308" spans="5:8" x14ac:dyDescent="0.2">
      <c r="E308" s="172"/>
      <c r="F308" s="172"/>
      <c r="G308" s="172"/>
      <c r="H308" s="172"/>
    </row>
    <row r="309" spans="5:8" x14ac:dyDescent="0.2">
      <c r="E309" s="172"/>
      <c r="F309" s="172"/>
      <c r="G309" s="172"/>
      <c r="H309" s="172"/>
    </row>
    <row r="310" spans="5:8" x14ac:dyDescent="0.2">
      <c r="E310" s="172"/>
      <c r="F310" s="172"/>
      <c r="G310" s="172"/>
      <c r="H310" s="172"/>
    </row>
    <row r="311" spans="5:8" x14ac:dyDescent="0.2">
      <c r="E311" s="172"/>
      <c r="F311" s="172"/>
      <c r="G311" s="172"/>
      <c r="H311" s="172"/>
    </row>
    <row r="312" spans="5:8" x14ac:dyDescent="0.2">
      <c r="E312" s="172"/>
      <c r="F312" s="172"/>
      <c r="G312" s="172"/>
      <c r="H312" s="172"/>
    </row>
    <row r="313" spans="5:8" x14ac:dyDescent="0.2">
      <c r="E313" s="172"/>
      <c r="F313" s="172"/>
      <c r="G313" s="172"/>
      <c r="H313" s="172"/>
    </row>
    <row r="314" spans="5:8" x14ac:dyDescent="0.2">
      <c r="E314" s="172"/>
      <c r="F314" s="172"/>
      <c r="G314" s="172"/>
      <c r="H314" s="172"/>
    </row>
    <row r="315" spans="5:8" x14ac:dyDescent="0.2">
      <c r="E315" s="172"/>
      <c r="F315" s="172"/>
      <c r="G315" s="172"/>
      <c r="H315" s="172"/>
    </row>
    <row r="316" spans="5:8" x14ac:dyDescent="0.2">
      <c r="E316" s="172"/>
      <c r="F316" s="172"/>
      <c r="G316" s="172"/>
      <c r="H316" s="172"/>
    </row>
    <row r="317" spans="5:8" x14ac:dyDescent="0.2">
      <c r="E317" s="172"/>
      <c r="F317" s="172"/>
      <c r="G317" s="172"/>
      <c r="H317" s="172"/>
    </row>
    <row r="318" spans="5:8" x14ac:dyDescent="0.2">
      <c r="E318" s="172"/>
      <c r="F318" s="172"/>
      <c r="G318" s="172"/>
      <c r="H318" s="172"/>
    </row>
    <row r="319" spans="5:8" x14ac:dyDescent="0.2">
      <c r="E319" s="172"/>
      <c r="F319" s="172"/>
      <c r="G319" s="172"/>
      <c r="H319" s="172"/>
    </row>
    <row r="320" spans="5:8" x14ac:dyDescent="0.2">
      <c r="E320" s="172"/>
      <c r="F320" s="172"/>
      <c r="G320" s="172"/>
      <c r="H320" s="172"/>
    </row>
    <row r="321" spans="5:8" x14ac:dyDescent="0.2">
      <c r="E321" s="172"/>
      <c r="F321" s="172"/>
      <c r="G321" s="172"/>
      <c r="H321" s="172"/>
    </row>
    <row r="322" spans="5:8" x14ac:dyDescent="0.2">
      <c r="E322" s="172"/>
      <c r="F322" s="172"/>
      <c r="G322" s="172"/>
      <c r="H322" s="172"/>
    </row>
    <row r="323" spans="5:8" x14ac:dyDescent="0.2">
      <c r="E323" s="172"/>
      <c r="F323" s="172"/>
      <c r="G323" s="172"/>
      <c r="H323" s="172"/>
    </row>
    <row r="324" spans="5:8" x14ac:dyDescent="0.2">
      <c r="E324" s="172"/>
      <c r="F324" s="172"/>
      <c r="G324" s="172"/>
      <c r="H324" s="172"/>
    </row>
    <row r="325" spans="5:8" x14ac:dyDescent="0.2">
      <c r="E325" s="172"/>
      <c r="F325" s="172"/>
      <c r="G325" s="172"/>
      <c r="H325" s="172"/>
    </row>
    <row r="326" spans="5:8" x14ac:dyDescent="0.2">
      <c r="E326" s="172"/>
      <c r="F326" s="172"/>
      <c r="G326" s="172"/>
      <c r="H326" s="172"/>
    </row>
    <row r="327" spans="5:8" x14ac:dyDescent="0.2">
      <c r="E327" s="172"/>
      <c r="F327" s="172"/>
      <c r="G327" s="172"/>
      <c r="H327" s="172"/>
    </row>
    <row r="328" spans="5:8" x14ac:dyDescent="0.2">
      <c r="E328" s="172"/>
      <c r="F328" s="172"/>
      <c r="G328" s="172"/>
      <c r="H328" s="172"/>
    </row>
    <row r="329" spans="5:8" x14ac:dyDescent="0.2">
      <c r="E329" s="172"/>
      <c r="F329" s="172"/>
      <c r="G329" s="172"/>
      <c r="H329" s="172"/>
    </row>
    <row r="330" spans="5:8" x14ac:dyDescent="0.2">
      <c r="E330" s="172"/>
      <c r="F330" s="172"/>
      <c r="G330" s="172"/>
      <c r="H330" s="172"/>
    </row>
    <row r="331" spans="5:8" x14ac:dyDescent="0.2">
      <c r="E331" s="172"/>
      <c r="F331" s="172"/>
      <c r="G331" s="172"/>
      <c r="H331" s="172"/>
    </row>
    <row r="332" spans="5:8" x14ac:dyDescent="0.2">
      <c r="E332" s="172"/>
      <c r="F332" s="172"/>
      <c r="G332" s="172"/>
      <c r="H332" s="172"/>
    </row>
    <row r="333" spans="5:8" x14ac:dyDescent="0.2">
      <c r="E333" s="172"/>
      <c r="F333" s="172"/>
      <c r="G333" s="172"/>
      <c r="H333" s="172"/>
    </row>
    <row r="334" spans="5:8" x14ac:dyDescent="0.2">
      <c r="E334" s="172"/>
      <c r="F334" s="172"/>
      <c r="G334" s="172"/>
      <c r="H334" s="172"/>
    </row>
    <row r="335" spans="5:8" x14ac:dyDescent="0.2">
      <c r="E335" s="172"/>
      <c r="F335" s="172"/>
      <c r="G335" s="172"/>
      <c r="H335" s="172"/>
    </row>
    <row r="336" spans="5:8" x14ac:dyDescent="0.2">
      <c r="E336" s="172"/>
      <c r="F336" s="172"/>
      <c r="G336" s="172"/>
      <c r="H336" s="172"/>
    </row>
    <row r="337" spans="5:8" x14ac:dyDescent="0.2">
      <c r="E337" s="172"/>
      <c r="F337" s="172"/>
      <c r="G337" s="172"/>
      <c r="H337" s="172"/>
    </row>
    <row r="338" spans="5:8" x14ac:dyDescent="0.2">
      <c r="E338" s="172"/>
      <c r="F338" s="172"/>
      <c r="G338" s="172"/>
      <c r="H338" s="172"/>
    </row>
    <row r="339" spans="5:8" x14ac:dyDescent="0.2">
      <c r="E339" s="172"/>
      <c r="F339" s="172"/>
      <c r="G339" s="172"/>
      <c r="H339" s="172"/>
    </row>
    <row r="340" spans="5:8" x14ac:dyDescent="0.2">
      <c r="E340" s="172"/>
      <c r="F340" s="172"/>
      <c r="G340" s="172"/>
      <c r="H340" s="172"/>
    </row>
    <row r="341" spans="5:8" x14ac:dyDescent="0.2">
      <c r="E341" s="172"/>
      <c r="F341" s="172"/>
      <c r="G341" s="172"/>
      <c r="H341" s="172"/>
    </row>
    <row r="342" spans="5:8" x14ac:dyDescent="0.2">
      <c r="E342" s="172"/>
      <c r="F342" s="172"/>
      <c r="G342" s="172"/>
      <c r="H342" s="172"/>
    </row>
    <row r="343" spans="5:8" x14ac:dyDescent="0.2">
      <c r="E343" s="172"/>
      <c r="F343" s="172"/>
      <c r="G343" s="172"/>
      <c r="H343" s="172"/>
    </row>
    <row r="344" spans="5:8" x14ac:dyDescent="0.2">
      <c r="E344" s="172"/>
      <c r="F344" s="172"/>
      <c r="G344" s="172"/>
      <c r="H344" s="172"/>
    </row>
    <row r="345" spans="5:8" x14ac:dyDescent="0.2">
      <c r="E345" s="172"/>
      <c r="F345" s="172"/>
      <c r="G345" s="172"/>
      <c r="H345" s="172"/>
    </row>
    <row r="346" spans="5:8" x14ac:dyDescent="0.2">
      <c r="E346" s="172"/>
      <c r="F346" s="172"/>
      <c r="G346" s="172"/>
      <c r="H346" s="172"/>
    </row>
    <row r="347" spans="5:8" x14ac:dyDescent="0.2">
      <c r="E347" s="172"/>
      <c r="F347" s="172"/>
      <c r="G347" s="172"/>
      <c r="H347" s="172"/>
    </row>
    <row r="348" spans="5:8" x14ac:dyDescent="0.2">
      <c r="E348" s="172"/>
      <c r="F348" s="172"/>
      <c r="G348" s="172"/>
      <c r="H348" s="172"/>
    </row>
    <row r="349" spans="5:8" x14ac:dyDescent="0.2">
      <c r="E349" s="172"/>
      <c r="F349" s="172"/>
      <c r="G349" s="172"/>
      <c r="H349" s="172"/>
    </row>
    <row r="350" spans="5:8" x14ac:dyDescent="0.2">
      <c r="E350" s="172"/>
      <c r="F350" s="172"/>
      <c r="G350" s="172"/>
      <c r="H350" s="172"/>
    </row>
    <row r="351" spans="5:8" x14ac:dyDescent="0.2">
      <c r="E351" s="172"/>
      <c r="F351" s="172"/>
      <c r="G351" s="172"/>
      <c r="H351" s="172"/>
    </row>
    <row r="352" spans="5:8" x14ac:dyDescent="0.2">
      <c r="E352" s="172"/>
      <c r="F352" s="172"/>
      <c r="G352" s="172"/>
      <c r="H352" s="172"/>
    </row>
    <row r="353" spans="5:8" x14ac:dyDescent="0.2">
      <c r="E353" s="172"/>
      <c r="F353" s="172"/>
      <c r="G353" s="172"/>
      <c r="H353" s="172"/>
    </row>
    <row r="354" spans="5:8" x14ac:dyDescent="0.2">
      <c r="E354" s="172"/>
      <c r="F354" s="172"/>
      <c r="G354" s="172"/>
      <c r="H354" s="172"/>
    </row>
    <row r="355" spans="5:8" x14ac:dyDescent="0.2">
      <c r="E355" s="172"/>
      <c r="F355" s="172"/>
      <c r="G355" s="172"/>
      <c r="H355" s="172"/>
    </row>
    <row r="356" spans="5:8" x14ac:dyDescent="0.2">
      <c r="E356" s="172"/>
      <c r="F356" s="172"/>
      <c r="G356" s="172"/>
      <c r="H356" s="172"/>
    </row>
    <row r="357" spans="5:8" x14ac:dyDescent="0.2">
      <c r="E357" s="172"/>
      <c r="F357" s="172"/>
      <c r="G357" s="172"/>
      <c r="H357" s="172"/>
    </row>
  </sheetData>
  <mergeCells count="2">
    <mergeCell ref="E6:F6"/>
    <mergeCell ref="H1:I1"/>
  </mergeCells>
  <hyperlinks>
    <hyperlink ref="H1:I1" location="Index!A1" display="Regresar al Índice" xr:uid="{A12D03BA-6872-4191-A7C3-09D88878CBF4}"/>
  </hyperlinks>
  <pageMargins left="0.7" right="0.7" top="0.75" bottom="0.75" header="0.3" footer="0.3"/>
  <pageSetup orientation="portrait" horizontalDpi="4294967295" verticalDpi="4294967295"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311A5-8C49-4B04-8EA7-098F0C2ABB18}">
  <sheetPr codeName="Hoja97"/>
  <dimension ref="A1:M192"/>
  <sheetViews>
    <sheetView topLeftCell="A4" zoomScale="110" zoomScaleNormal="110" workbookViewId="0">
      <selection activeCell="A9" sqref="A9"/>
    </sheetView>
  </sheetViews>
  <sheetFormatPr baseColWidth="10" defaultRowHeight="12.75" x14ac:dyDescent="0.2"/>
  <cols>
    <col min="1" max="16384" width="11.42578125" style="170"/>
  </cols>
  <sheetData>
    <row r="1" spans="1:9" ht="15" x14ac:dyDescent="0.25">
      <c r="A1" t="s">
        <v>1361</v>
      </c>
      <c r="H1" s="568" t="s">
        <v>39</v>
      </c>
      <c r="I1" s="568"/>
    </row>
    <row r="2" spans="1:9" x14ac:dyDescent="0.2">
      <c r="A2" s="97" t="s">
        <v>1070</v>
      </c>
    </row>
    <row r="6" spans="1:9" x14ac:dyDescent="0.2">
      <c r="E6" s="170" t="s">
        <v>1072</v>
      </c>
      <c r="G6" s="170" t="s">
        <v>1087</v>
      </c>
    </row>
    <row r="7" spans="1:9" x14ac:dyDescent="0.2">
      <c r="B7" s="170" t="s">
        <v>1078</v>
      </c>
      <c r="C7" s="170" t="s">
        <v>1079</v>
      </c>
      <c r="D7" s="170" t="s">
        <v>1080</v>
      </c>
      <c r="E7" s="170" t="s">
        <v>1088</v>
      </c>
      <c r="F7" s="170" t="s">
        <v>1089</v>
      </c>
      <c r="G7" s="170" t="s">
        <v>0</v>
      </c>
      <c r="H7" s="170" t="s">
        <v>1</v>
      </c>
    </row>
    <row r="8" spans="1:9" x14ac:dyDescent="0.2">
      <c r="A8" s="170" t="s">
        <v>78</v>
      </c>
      <c r="B8" s="170" t="s">
        <v>142</v>
      </c>
      <c r="C8" s="172">
        <v>93.603882444858499</v>
      </c>
      <c r="D8" s="170">
        <v>0.843985343078963</v>
      </c>
      <c r="E8" s="172">
        <v>18.304750999844799</v>
      </c>
      <c r="F8" s="172">
        <v>17.8167725639798</v>
      </c>
      <c r="G8" s="172">
        <v>21.688470244123899</v>
      </c>
      <c r="H8" s="172">
        <v>21.110286701167201</v>
      </c>
    </row>
    <row r="9" spans="1:9" x14ac:dyDescent="0.2">
      <c r="B9" s="170" t="s">
        <v>143</v>
      </c>
      <c r="C9" s="172">
        <v>94.1447803353567</v>
      </c>
      <c r="D9" s="170">
        <v>0.84886238321617802</v>
      </c>
      <c r="E9" s="172">
        <v>18.292751290365601</v>
      </c>
      <c r="F9" s="172">
        <v>17.7165134606824</v>
      </c>
      <c r="G9" s="172">
        <v>21.549725434949501</v>
      </c>
      <c r="H9" s="172">
        <v>20.8708900417496</v>
      </c>
    </row>
    <row r="10" spans="1:9" x14ac:dyDescent="0.2">
      <c r="B10" s="170" t="s">
        <v>144</v>
      </c>
      <c r="C10" s="172">
        <v>94.722489332291602</v>
      </c>
      <c r="D10" s="170">
        <v>0.85407133302939897</v>
      </c>
      <c r="E10" s="172">
        <v>18.2049051372082</v>
      </c>
      <c r="F10" s="172">
        <v>17.6380595611068</v>
      </c>
      <c r="G10" s="172">
        <v>21.315438691327099</v>
      </c>
      <c r="H10" s="172">
        <v>20.6517405268064</v>
      </c>
    </row>
    <row r="11" spans="1:9" x14ac:dyDescent="0.2">
      <c r="B11" s="170" t="s">
        <v>145</v>
      </c>
      <c r="C11" s="172">
        <v>94.838932628162794</v>
      </c>
      <c r="D11" s="170">
        <v>0.85512125139227302</v>
      </c>
      <c r="E11" s="172">
        <v>18.1811923048406</v>
      </c>
      <c r="F11" s="172">
        <v>17.601157731083401</v>
      </c>
      <c r="G11" s="172">
        <v>21.2615372091837</v>
      </c>
      <c r="H11" s="172">
        <v>20.583230392679301</v>
      </c>
    </row>
    <row r="12" spans="1:9" x14ac:dyDescent="0.2">
      <c r="B12" s="170" t="s">
        <v>146</v>
      </c>
      <c r="C12" s="172">
        <v>94.725494320572096</v>
      </c>
      <c r="D12" s="170">
        <v>0.85409842769682798</v>
      </c>
      <c r="E12" s="172">
        <v>18.108295383600399</v>
      </c>
      <c r="F12" s="172">
        <v>17.531369362613201</v>
      </c>
      <c r="G12" s="172">
        <v>21.201649360755098</v>
      </c>
      <c r="H12" s="172">
        <v>20.526169811468399</v>
      </c>
    </row>
    <row r="13" spans="1:9" x14ac:dyDescent="0.2">
      <c r="B13" s="170" t="s">
        <v>147</v>
      </c>
      <c r="C13" s="172">
        <v>94.963639641805401</v>
      </c>
      <c r="D13" s="170">
        <v>0.856245680090575</v>
      </c>
      <c r="E13" s="172">
        <v>17.9783785441807</v>
      </c>
      <c r="F13" s="172">
        <v>17.403503717607499</v>
      </c>
      <c r="G13" s="172">
        <v>20.996752406714599</v>
      </c>
      <c r="H13" s="172">
        <v>20.325362360679701</v>
      </c>
    </row>
    <row r="14" spans="1:9" x14ac:dyDescent="0.2">
      <c r="B14" s="170" t="s">
        <v>148</v>
      </c>
      <c r="C14" s="172">
        <v>95.322735741330604</v>
      </c>
      <c r="D14" s="170">
        <v>0.85948349284833803</v>
      </c>
      <c r="E14" s="172">
        <v>17.8771113713502</v>
      </c>
      <c r="F14" s="172">
        <v>17.3030561538725</v>
      </c>
      <c r="G14" s="172">
        <v>20.799830968370699</v>
      </c>
      <c r="H14" s="172">
        <v>20.131923763340701</v>
      </c>
    </row>
    <row r="15" spans="1:9" x14ac:dyDescent="0.2">
      <c r="B15" s="170" t="s">
        <v>149</v>
      </c>
      <c r="C15" s="172">
        <v>95.793767654306095</v>
      </c>
      <c r="D15" s="170">
        <v>0.86373058196783004</v>
      </c>
      <c r="E15" s="172">
        <v>17.9545830945797</v>
      </c>
      <c r="F15" s="172">
        <v>17.3895679098543</v>
      </c>
      <c r="G15" s="172">
        <v>20.787249484294001</v>
      </c>
      <c r="H15" s="172">
        <v>20.1330927408356</v>
      </c>
    </row>
    <row r="16" spans="1:9" x14ac:dyDescent="0.2">
      <c r="B16" s="170" t="s">
        <v>150</v>
      </c>
      <c r="C16" s="172">
        <v>96.093515235290596</v>
      </c>
      <c r="D16" s="170">
        <v>0.86643327504387102</v>
      </c>
      <c r="E16" s="172">
        <v>18.2042669066836</v>
      </c>
      <c r="F16" s="172">
        <v>17.6390110492795</v>
      </c>
      <c r="G16" s="172">
        <v>21.010581461984899</v>
      </c>
      <c r="H16" s="172">
        <v>20.358187476567501</v>
      </c>
    </row>
    <row r="17" spans="1:8" x14ac:dyDescent="0.2">
      <c r="B17" s="170" t="s">
        <v>151</v>
      </c>
      <c r="C17" s="172">
        <v>96.698269126750404</v>
      </c>
      <c r="D17" s="170">
        <v>0.87188607686395303</v>
      </c>
      <c r="E17" s="172">
        <v>18.295529773988399</v>
      </c>
      <c r="F17" s="172">
        <v>17.7402570952788</v>
      </c>
      <c r="G17" s="172">
        <v>20.983853578433902</v>
      </c>
      <c r="H17" s="172">
        <v>20.346989780004201</v>
      </c>
    </row>
    <row r="18" spans="1:8" x14ac:dyDescent="0.2">
      <c r="B18" s="170" t="s">
        <v>152</v>
      </c>
      <c r="C18" s="172">
        <v>97.695173988821495</v>
      </c>
      <c r="D18" s="170">
        <v>0.88087473278351702</v>
      </c>
      <c r="E18" s="172">
        <v>18.396479799622</v>
      </c>
      <c r="F18" s="172">
        <v>17.8530751466045</v>
      </c>
      <c r="G18" s="172">
        <v>20.884331352643201</v>
      </c>
      <c r="H18" s="172">
        <v>20.267439264819998</v>
      </c>
    </row>
    <row r="19" spans="1:8" x14ac:dyDescent="0.2">
      <c r="B19" s="170" t="s">
        <v>153</v>
      </c>
      <c r="C19" s="172">
        <v>98.272882985756297</v>
      </c>
      <c r="D19" s="170">
        <v>0.88608368259673698</v>
      </c>
      <c r="E19" s="172">
        <v>18.523943589996499</v>
      </c>
      <c r="F19" s="172">
        <v>17.975312596087701</v>
      </c>
      <c r="G19" s="172">
        <v>20.905411028121701</v>
      </c>
      <c r="H19" s="172">
        <v>20.286247167321299</v>
      </c>
    </row>
    <row r="20" spans="1:8" x14ac:dyDescent="0.2">
      <c r="A20" s="170" t="s">
        <v>79</v>
      </c>
      <c r="B20" s="170" t="s">
        <v>142</v>
      </c>
      <c r="C20" s="172">
        <v>98.794999699501204</v>
      </c>
      <c r="D20" s="170">
        <v>0.89079138106252298</v>
      </c>
      <c r="E20" s="172">
        <v>19.024288658666499</v>
      </c>
      <c r="F20" s="172">
        <v>18.457378818045701</v>
      </c>
      <c r="G20" s="172">
        <v>21.356615098783902</v>
      </c>
      <c r="H20" s="172">
        <v>20.720203641878602</v>
      </c>
    </row>
    <row r="21" spans="1:8" x14ac:dyDescent="0.2">
      <c r="B21" s="170" t="s">
        <v>143</v>
      </c>
      <c r="C21" s="172">
        <v>99.171374481639504</v>
      </c>
      <c r="D21" s="170">
        <v>0.89418498815800196</v>
      </c>
      <c r="E21" s="172">
        <v>19.672678653362599</v>
      </c>
      <c r="F21" s="172">
        <v>19.000681143001199</v>
      </c>
      <c r="G21" s="172">
        <v>22.000680970822099</v>
      </c>
      <c r="H21" s="172">
        <v>21.249161409142101</v>
      </c>
    </row>
    <row r="22" spans="1:8" x14ac:dyDescent="0.2">
      <c r="B22" s="170" t="s">
        <v>144</v>
      </c>
      <c r="C22" s="172">
        <v>99.492156980587794</v>
      </c>
      <c r="D22" s="170">
        <v>0.89707734390604599</v>
      </c>
      <c r="E22" s="172">
        <v>19.833617385576499</v>
      </c>
      <c r="F22" s="172">
        <v>19.156907630994901</v>
      </c>
      <c r="G22" s="172">
        <v>22.109149807771502</v>
      </c>
      <c r="H22" s="172">
        <v>21.354800409496601</v>
      </c>
    </row>
    <row r="23" spans="1:8" x14ac:dyDescent="0.2">
      <c r="B23" s="170" t="s">
        <v>145</v>
      </c>
      <c r="C23" s="172">
        <v>99.154847046096506</v>
      </c>
      <c r="D23" s="170">
        <v>0.89403596748714198</v>
      </c>
      <c r="E23" s="172">
        <v>19.888948705648801</v>
      </c>
      <c r="F23" s="172">
        <v>19.232866862971601</v>
      </c>
      <c r="G23" s="172">
        <v>22.246251190039299</v>
      </c>
      <c r="H23" s="172">
        <v>21.512408406822001</v>
      </c>
    </row>
    <row r="24" spans="1:8" x14ac:dyDescent="0.2">
      <c r="B24" s="170" t="s">
        <v>146</v>
      </c>
      <c r="C24" s="172">
        <v>98.994080173087298</v>
      </c>
      <c r="D24" s="170">
        <v>0.89258640277969203</v>
      </c>
      <c r="E24" s="172">
        <v>20.096047236078999</v>
      </c>
      <c r="F24" s="172">
        <v>19.3941031740233</v>
      </c>
      <c r="G24" s="172">
        <v>22.514399920832201</v>
      </c>
      <c r="H24" s="172">
        <v>21.727984107338202</v>
      </c>
    </row>
    <row r="25" spans="1:8" x14ac:dyDescent="0.2">
      <c r="B25" s="170" t="s">
        <v>147</v>
      </c>
      <c r="C25" s="172">
        <v>99.376464931786799</v>
      </c>
      <c r="D25" s="170">
        <v>0.89603419921003002</v>
      </c>
      <c r="E25" s="172">
        <v>20.387638871360501</v>
      </c>
      <c r="F25" s="172">
        <v>19.613708460782501</v>
      </c>
      <c r="G25" s="172">
        <v>22.7531927791761</v>
      </c>
      <c r="H25" s="172">
        <v>21.8894641276801</v>
      </c>
    </row>
    <row r="26" spans="1:8" x14ac:dyDescent="0.2">
      <c r="B26" s="170" t="s">
        <v>148</v>
      </c>
      <c r="C26" s="172">
        <v>99.909099104513501</v>
      </c>
      <c r="D26" s="170">
        <v>0.900836729011816</v>
      </c>
      <c r="E26" s="172">
        <v>20.651965053037301</v>
      </c>
      <c r="F26" s="172">
        <v>19.966742706737101</v>
      </c>
      <c r="G26" s="172">
        <v>22.925314197270499</v>
      </c>
      <c r="H26" s="172">
        <v>22.164663211101399</v>
      </c>
    </row>
    <row r="27" spans="1:8" x14ac:dyDescent="0.2">
      <c r="B27" s="170" t="s">
        <v>149</v>
      </c>
      <c r="C27" s="172">
        <v>100.492</v>
      </c>
      <c r="D27" s="170">
        <v>0.90609249190763397</v>
      </c>
      <c r="E27" s="172">
        <v>21.002538750951</v>
      </c>
      <c r="F27" s="172">
        <v>20.469377318415699</v>
      </c>
      <c r="G27" s="172">
        <v>23.179243773153299</v>
      </c>
      <c r="H27" s="172">
        <v>22.590825441363801</v>
      </c>
    </row>
    <row r="28" spans="1:8" x14ac:dyDescent="0.2">
      <c r="B28" s="170" t="s">
        <v>150</v>
      </c>
      <c r="C28" s="172">
        <v>100.917</v>
      </c>
      <c r="D28" s="170">
        <v>0.909924531364116</v>
      </c>
      <c r="E28" s="172">
        <v>21.2367617556413</v>
      </c>
      <c r="F28" s="172">
        <v>20.700351267900899</v>
      </c>
      <c r="G28" s="172">
        <v>23.339036396572499</v>
      </c>
      <c r="H28" s="172">
        <v>22.7495254324751</v>
      </c>
    </row>
    <row r="29" spans="1:8" x14ac:dyDescent="0.2">
      <c r="B29" s="170" t="s">
        <v>151</v>
      </c>
      <c r="C29" s="172">
        <v>101.44</v>
      </c>
      <c r="D29" s="170">
        <v>0.91464019403644503</v>
      </c>
      <c r="E29" s="172">
        <v>21.483532211701601</v>
      </c>
      <c r="F29" s="172">
        <v>20.940549107522699</v>
      </c>
      <c r="G29" s="172">
        <v>23.4885065753469</v>
      </c>
      <c r="H29" s="172">
        <v>22.894848973462398</v>
      </c>
    </row>
    <row r="30" spans="1:8" x14ac:dyDescent="0.2">
      <c r="B30" s="170" t="s">
        <v>152</v>
      </c>
      <c r="C30" s="172">
        <v>102.303</v>
      </c>
      <c r="D30" s="170">
        <v>0.92242148827395898</v>
      </c>
      <c r="E30" s="172">
        <v>21.518779872235601</v>
      </c>
      <c r="F30" s="172">
        <v>20.9440410360925</v>
      </c>
      <c r="G30" s="172">
        <v>23.328576085647899</v>
      </c>
      <c r="H30" s="172">
        <v>22.7054999285447</v>
      </c>
    </row>
    <row r="31" spans="1:8" x14ac:dyDescent="0.2">
      <c r="B31" s="170" t="s">
        <v>153</v>
      </c>
      <c r="C31" s="172">
        <v>103.02</v>
      </c>
      <c r="D31" s="170">
        <v>0.92888636425112903</v>
      </c>
      <c r="E31" s="172">
        <v>21.284876922345301</v>
      </c>
      <c r="F31" s="172">
        <v>20.651064462578798</v>
      </c>
      <c r="G31" s="172">
        <v>22.9144034636629</v>
      </c>
      <c r="H31" s="172">
        <v>22.2320676213476</v>
      </c>
    </row>
    <row r="32" spans="1:8" x14ac:dyDescent="0.2">
      <c r="A32" s="170" t="s">
        <v>80</v>
      </c>
      <c r="B32" s="170" t="s">
        <v>142</v>
      </c>
      <c r="C32" s="172">
        <v>103.108</v>
      </c>
      <c r="D32" s="170">
        <v>0.92967982183270703</v>
      </c>
      <c r="E32" s="172">
        <v>21.106521638174598</v>
      </c>
      <c r="F32" s="172">
        <v>20.199890236574301</v>
      </c>
      <c r="G32" s="172">
        <v>22.703000691750699</v>
      </c>
      <c r="H32" s="172">
        <v>21.727792474567899</v>
      </c>
    </row>
    <row r="33" spans="1:13" x14ac:dyDescent="0.2">
      <c r="B33" s="170" t="s">
        <v>143</v>
      </c>
      <c r="C33" s="172">
        <v>103.07899999999999</v>
      </c>
      <c r="D33" s="170">
        <v>0.92941834149332303</v>
      </c>
      <c r="E33" s="172">
        <v>21.224040062011198</v>
      </c>
      <c r="F33" s="172">
        <v>20.185578709819598</v>
      </c>
      <c r="G33" s="172">
        <v>22.835830878816001</v>
      </c>
      <c r="H33" s="172">
        <v>21.7185069506879</v>
      </c>
    </row>
    <row r="34" spans="1:13" x14ac:dyDescent="0.2">
      <c r="B34" s="170" t="s">
        <v>144</v>
      </c>
      <c r="C34" s="172">
        <v>103.476</v>
      </c>
      <c r="D34" s="170">
        <v>0.93299791717384795</v>
      </c>
      <c r="E34" s="172">
        <v>21.643084682984501</v>
      </c>
      <c r="F34" s="172">
        <v>20.838610197293299</v>
      </c>
      <c r="G34" s="172">
        <v>23.1973558403471</v>
      </c>
      <c r="H34" s="172">
        <v>22.335109021910501</v>
      </c>
    </row>
    <row r="35" spans="1:13" x14ac:dyDescent="0.2">
      <c r="B35" s="170" t="s">
        <v>145</v>
      </c>
      <c r="C35" s="172">
        <v>103.53100000000001</v>
      </c>
      <c r="D35" s="170">
        <v>0.93349382816233395</v>
      </c>
      <c r="E35" s="172">
        <v>21.744275061458499</v>
      </c>
      <c r="F35" s="172">
        <v>20.941999805617201</v>
      </c>
      <c r="G35" s="172">
        <v>23.293432056496901</v>
      </c>
      <c r="H35" s="172">
        <v>22.4339992122319</v>
      </c>
    </row>
    <row r="36" spans="1:13" x14ac:dyDescent="0.2">
      <c r="B36" s="170" t="s">
        <v>146</v>
      </c>
      <c r="C36" s="172">
        <v>103.233</v>
      </c>
      <c r="D36" s="170">
        <v>0.93080689226108404</v>
      </c>
      <c r="E36" s="172">
        <v>21.766378688694498</v>
      </c>
      <c r="F36" s="172">
        <v>20.946684539063199</v>
      </c>
      <c r="G36" s="172">
        <v>23.384419335164601</v>
      </c>
      <c r="H36" s="172">
        <v>22.503791831816201</v>
      </c>
      <c r="J36" s="170" t="s">
        <v>1083</v>
      </c>
      <c r="K36" s="170" t="s">
        <v>1084</v>
      </c>
      <c r="L36" s="170" t="s">
        <v>1085</v>
      </c>
      <c r="M36" s="170" t="s">
        <v>1086</v>
      </c>
    </row>
    <row r="37" spans="1:13" x14ac:dyDescent="0.2">
      <c r="B37" s="170" t="s">
        <v>147</v>
      </c>
      <c r="C37" s="172">
        <v>103.29900000000001</v>
      </c>
      <c r="D37" s="170">
        <v>0.93140198544726704</v>
      </c>
      <c r="E37" s="172">
        <v>21.750355039393</v>
      </c>
      <c r="F37" s="172">
        <v>20.9520787833364</v>
      </c>
      <c r="G37" s="172">
        <v>23.35227472051</v>
      </c>
      <c r="H37" s="172">
        <v>22.4952051967927</v>
      </c>
      <c r="J37" s="170">
        <v>22.34</v>
      </c>
      <c r="K37" s="170">
        <v>20.84</v>
      </c>
      <c r="L37" s="170">
        <v>21.28</v>
      </c>
      <c r="M37" s="170">
        <v>20.420000000000002</v>
      </c>
    </row>
    <row r="38" spans="1:13" x14ac:dyDescent="0.2">
      <c r="B38" s="170" t="s">
        <v>148</v>
      </c>
      <c r="C38" s="172">
        <v>103.687</v>
      </c>
      <c r="D38" s="170">
        <v>0.93490041205694896</v>
      </c>
      <c r="E38" s="172">
        <v>21.764494735663401</v>
      </c>
      <c r="F38" s="172">
        <v>20.966359350314502</v>
      </c>
      <c r="G38" s="172">
        <v>23.280014058157899</v>
      </c>
      <c r="H38" s="172">
        <v>22.426302395337199</v>
      </c>
      <c r="K38" s="89">
        <f>K37/J37-1</f>
        <v>-6.7144136078782446E-2</v>
      </c>
      <c r="L38" s="89">
        <f>M37/L37-1</f>
        <v>-4.0413533834586457E-2</v>
      </c>
    </row>
    <row r="39" spans="1:13" x14ac:dyDescent="0.2">
      <c r="B39" s="170" t="s">
        <v>149</v>
      </c>
      <c r="C39" s="172">
        <v>103.67</v>
      </c>
      <c r="D39" s="170">
        <v>0.93474713047868896</v>
      </c>
      <c r="E39" s="172">
        <v>21.747309264843199</v>
      </c>
      <c r="F39" s="172">
        <v>20.944220147738399</v>
      </c>
      <c r="G39" s="172">
        <v>23.265446403356499</v>
      </c>
      <c r="H39" s="172">
        <v>22.406295205220601</v>
      </c>
      <c r="K39" s="121">
        <f>K37-J37</f>
        <v>-1.5</v>
      </c>
      <c r="L39" s="172">
        <f>M37-L37</f>
        <v>-0.85999999999999943</v>
      </c>
    </row>
    <row r="40" spans="1:13" x14ac:dyDescent="0.2">
      <c r="B40" s="170" t="s">
        <v>150</v>
      </c>
      <c r="C40" s="172">
        <v>103.94199999999999</v>
      </c>
      <c r="D40" s="170">
        <v>0.93719963573083798</v>
      </c>
      <c r="E40" s="172">
        <v>21.753996962319899</v>
      </c>
      <c r="F40" s="172">
        <v>20.9440418045859</v>
      </c>
      <c r="G40" s="172">
        <v>23.211700189528901</v>
      </c>
      <c r="H40" s="172">
        <v>22.3474711321815</v>
      </c>
      <c r="K40" s="170">
        <f>K37-M37</f>
        <v>0.41999999999999815</v>
      </c>
    </row>
    <row r="41" spans="1:13" x14ac:dyDescent="0.2">
      <c r="B41" s="170" t="s">
        <v>151</v>
      </c>
      <c r="C41" s="172">
        <v>104.503</v>
      </c>
      <c r="D41" s="170">
        <v>0.94225792781339301</v>
      </c>
      <c r="E41" s="172">
        <v>21.745397300140802</v>
      </c>
      <c r="F41" s="172">
        <v>20.892977023114302</v>
      </c>
      <c r="G41" s="172">
        <v>23.077966932688199</v>
      </c>
      <c r="H41" s="172">
        <v>22.1733098829942</v>
      </c>
    </row>
    <row r="42" spans="1:13" x14ac:dyDescent="0.2">
      <c r="B42" s="170" t="s">
        <v>152</v>
      </c>
      <c r="C42" s="172">
        <v>105.346</v>
      </c>
      <c r="D42" s="170">
        <v>0.94985889078236696</v>
      </c>
      <c r="E42" s="172">
        <v>21.709391924084802</v>
      </c>
      <c r="F42" s="172">
        <v>20.730972049745599</v>
      </c>
      <c r="G42" s="172">
        <v>22.8553863471273</v>
      </c>
      <c r="H42" s="172">
        <v>21.825317687630601</v>
      </c>
    </row>
    <row r="43" spans="1:13" x14ac:dyDescent="0.2">
      <c r="B43" s="170" t="s">
        <v>153</v>
      </c>
      <c r="C43" s="172">
        <v>105.934</v>
      </c>
      <c r="D43" s="170">
        <v>0.955160630077452</v>
      </c>
      <c r="E43" s="172">
        <v>21.760670042574901</v>
      </c>
      <c r="F43" s="172">
        <v>20.776717092973499</v>
      </c>
      <c r="G43" s="172">
        <v>22.782209983686599</v>
      </c>
      <c r="H43" s="172">
        <v>21.752066028191301</v>
      </c>
    </row>
    <row r="44" spans="1:13" x14ac:dyDescent="0.2">
      <c r="A44" s="170" t="s">
        <v>81</v>
      </c>
      <c r="B44" s="170" t="s">
        <v>142</v>
      </c>
      <c r="C44" s="172">
        <v>106.447</v>
      </c>
      <c r="D44" s="170">
        <v>0.95978612711551103</v>
      </c>
      <c r="E44" s="172">
        <v>21.810516789534901</v>
      </c>
      <c r="F44" s="172">
        <v>20.827147521872998</v>
      </c>
      <c r="G44" s="172">
        <v>22.724350950021599</v>
      </c>
      <c r="H44" s="172">
        <v>21.699779704532499</v>
      </c>
    </row>
    <row r="45" spans="1:13" x14ac:dyDescent="0.2">
      <c r="B45" s="170" t="s">
        <v>143</v>
      </c>
      <c r="C45" s="172">
        <v>106.889</v>
      </c>
      <c r="D45" s="170">
        <v>0.96377144815025195</v>
      </c>
      <c r="E45" s="172">
        <v>21.5328682302756</v>
      </c>
      <c r="F45" s="172">
        <v>20.506375511637302</v>
      </c>
      <c r="G45" s="172">
        <v>22.342297306693599</v>
      </c>
      <c r="H45" s="172">
        <v>21.277218318715299</v>
      </c>
    </row>
    <row r="46" spans="1:13" x14ac:dyDescent="0.2">
      <c r="B46" s="170" t="s">
        <v>144</v>
      </c>
      <c r="C46" s="172">
        <v>106.83799999999999</v>
      </c>
      <c r="D46" s="170">
        <v>0.96331160341547395</v>
      </c>
      <c r="E46" s="172">
        <v>20.1297724134579</v>
      </c>
      <c r="F46" s="172">
        <v>19.108611289763399</v>
      </c>
      <c r="G46" s="172">
        <v>20.8964288835374</v>
      </c>
      <c r="H46" s="172">
        <v>19.836376123792899</v>
      </c>
    </row>
    <row r="47" spans="1:13" x14ac:dyDescent="0.2">
      <c r="B47" s="170" t="s">
        <v>145</v>
      </c>
      <c r="C47" s="172">
        <v>105.755</v>
      </c>
      <c r="D47" s="170">
        <v>0.95354666522401699</v>
      </c>
      <c r="E47" s="172">
        <v>17.277065919848901</v>
      </c>
      <c r="F47" s="172">
        <v>16.444850437266801</v>
      </c>
      <c r="G47" s="172">
        <v>18.118741903197801</v>
      </c>
      <c r="H47" s="172">
        <v>17.245983900959299</v>
      </c>
    </row>
    <row r="48" spans="1:13" x14ac:dyDescent="0.2">
      <c r="B48" s="170" t="s">
        <v>146</v>
      </c>
      <c r="C48" s="172">
        <v>106.16200000000001</v>
      </c>
      <c r="D48" s="170">
        <v>0.95721640653881201</v>
      </c>
      <c r="E48" s="172">
        <v>17.7779940960842</v>
      </c>
      <c r="F48" s="172">
        <v>17.061953767463599</v>
      </c>
      <c r="G48" s="172">
        <v>18.572596514896201</v>
      </c>
      <c r="H48" s="172">
        <v>17.8245521607363</v>
      </c>
    </row>
    <row r="49" spans="1:8" x14ac:dyDescent="0.2">
      <c r="B49" s="170" t="s">
        <v>147</v>
      </c>
      <c r="C49" s="172">
        <v>106.74299999999999</v>
      </c>
      <c r="D49" s="170">
        <v>0.96245502988990805</v>
      </c>
      <c r="E49" s="172">
        <v>18.849194387029701</v>
      </c>
      <c r="F49" s="172">
        <v>18.161831372714001</v>
      </c>
      <c r="G49" s="172">
        <v>19.584493614403801</v>
      </c>
      <c r="H49" s="172">
        <v>18.8703168550031</v>
      </c>
    </row>
    <row r="50" spans="1:8" x14ac:dyDescent="0.2">
      <c r="B50" s="170" t="s">
        <v>148</v>
      </c>
      <c r="C50" s="172">
        <v>107.444</v>
      </c>
      <c r="D50" s="170">
        <v>0.96877564085224599</v>
      </c>
      <c r="E50" s="172">
        <v>19.738074946522701</v>
      </c>
      <c r="F50" s="172">
        <v>19.076752334181599</v>
      </c>
      <c r="G50" s="172">
        <v>20.374247776460201</v>
      </c>
      <c r="H50" s="172">
        <v>19.691610244658399</v>
      </c>
    </row>
    <row r="51" spans="1:8" x14ac:dyDescent="0.2">
      <c r="B51" s="170" t="s">
        <v>149</v>
      </c>
      <c r="C51" s="172">
        <v>107.867</v>
      </c>
      <c r="D51" s="170">
        <v>0.97258964718187302</v>
      </c>
      <c r="E51" s="172">
        <v>19.716997644168</v>
      </c>
      <c r="F51" s="172">
        <v>19.0867437962678</v>
      </c>
      <c r="G51" s="172">
        <v>20.272678926101001</v>
      </c>
      <c r="H51" s="172">
        <v>19.624662725510799</v>
      </c>
    </row>
    <row r="52" spans="1:8" x14ac:dyDescent="0.2">
      <c r="B52" s="170" t="s">
        <v>150</v>
      </c>
      <c r="C52" s="172">
        <v>108.114</v>
      </c>
      <c r="D52" s="170">
        <v>0.97481673834834603</v>
      </c>
      <c r="E52" s="172">
        <v>19.605653190373101</v>
      </c>
      <c r="F52" s="172">
        <v>19.045064756374501</v>
      </c>
      <c r="G52" s="172">
        <v>20.1121425382902</v>
      </c>
      <c r="H52" s="172">
        <v>19.5370719512295</v>
      </c>
    </row>
    <row r="53" spans="1:8" x14ac:dyDescent="0.2">
      <c r="B53" s="170" t="s">
        <v>151</v>
      </c>
      <c r="C53" s="172">
        <v>108.774</v>
      </c>
      <c r="D53" s="170">
        <v>0.98076767021017597</v>
      </c>
      <c r="E53" s="172">
        <v>19.4893057076745</v>
      </c>
      <c r="F53" s="172">
        <v>18.928910366778599</v>
      </c>
      <c r="G53" s="172">
        <v>19.871480575514902</v>
      </c>
      <c r="H53" s="172">
        <v>19.300096181516899</v>
      </c>
    </row>
    <row r="54" spans="1:8" x14ac:dyDescent="0.2">
      <c r="B54" s="170" t="s">
        <v>152</v>
      </c>
      <c r="C54" s="172">
        <v>108.85599999999999</v>
      </c>
      <c r="D54" s="170">
        <v>0.98150702841119097</v>
      </c>
      <c r="E54" s="172">
        <v>18.873631726388201</v>
      </c>
      <c r="F54" s="172">
        <v>18.350083498004501</v>
      </c>
      <c r="G54" s="172">
        <v>19.2292374685689</v>
      </c>
      <c r="H54" s="172">
        <v>18.6958248558938</v>
      </c>
    </row>
    <row r="55" spans="1:8" x14ac:dyDescent="0.2">
      <c r="B55" s="170" t="s">
        <v>153</v>
      </c>
      <c r="C55" s="172">
        <v>109.271</v>
      </c>
      <c r="D55" s="170">
        <v>0.985248902233403</v>
      </c>
      <c r="E55" s="172">
        <v>18.971048182646999</v>
      </c>
      <c r="F55" s="172">
        <v>18.480435067491499</v>
      </c>
      <c r="G55" s="172">
        <v>19.255081776434999</v>
      </c>
      <c r="H55" s="172">
        <v>18.757123226018599</v>
      </c>
    </row>
    <row r="56" spans="1:8" x14ac:dyDescent="0.2">
      <c r="A56" s="170" t="s">
        <v>701</v>
      </c>
      <c r="B56" s="170" t="s">
        <v>142</v>
      </c>
      <c r="C56" s="170">
        <v>110.21</v>
      </c>
      <c r="D56" s="170">
        <v>0.99371545529136995</v>
      </c>
      <c r="E56" s="172">
        <v>19.868269186177798</v>
      </c>
      <c r="F56" s="172">
        <v>19.437621982825799</v>
      </c>
      <c r="G56" s="172">
        <v>19.993921882146999</v>
      </c>
      <c r="H56" s="172">
        <v>19.5605511409969</v>
      </c>
    </row>
    <row r="57" spans="1:8" x14ac:dyDescent="0.2">
      <c r="B57" s="170" t="s">
        <v>143</v>
      </c>
      <c r="C57" s="170">
        <v>110.907</v>
      </c>
      <c r="D57" s="170">
        <v>1</v>
      </c>
      <c r="E57" s="172">
        <v>20.835731190400399</v>
      </c>
      <c r="F57" s="172">
        <v>20.419306871495301</v>
      </c>
      <c r="G57" s="172">
        <v>20.835731190400399</v>
      </c>
      <c r="H57" s="172">
        <v>20.419306871495301</v>
      </c>
    </row>
    <row r="58" spans="1:8" x14ac:dyDescent="0.2">
      <c r="E58" s="172"/>
      <c r="F58" s="172"/>
      <c r="G58" s="172"/>
      <c r="H58" s="172"/>
    </row>
    <row r="59" spans="1:8" x14ac:dyDescent="0.2">
      <c r="E59" s="172"/>
      <c r="F59" s="172"/>
      <c r="G59" s="172"/>
      <c r="H59" s="172"/>
    </row>
    <row r="60" spans="1:8" x14ac:dyDescent="0.2">
      <c r="E60" s="172"/>
      <c r="F60" s="172"/>
      <c r="G60" s="172"/>
      <c r="H60" s="172"/>
    </row>
    <row r="61" spans="1:8" x14ac:dyDescent="0.2">
      <c r="E61" s="172"/>
      <c r="F61" s="172"/>
      <c r="G61" s="172"/>
      <c r="H61" s="172"/>
    </row>
    <row r="62" spans="1:8" x14ac:dyDescent="0.2">
      <c r="E62" s="172"/>
      <c r="F62" s="172"/>
      <c r="G62" s="172"/>
      <c r="H62" s="172"/>
    </row>
    <row r="63" spans="1:8" x14ac:dyDescent="0.2">
      <c r="E63" s="172"/>
      <c r="F63" s="172"/>
      <c r="G63" s="172"/>
      <c r="H63" s="172"/>
    </row>
    <row r="64" spans="1:8" x14ac:dyDescent="0.2">
      <c r="E64" s="172"/>
      <c r="F64" s="172"/>
      <c r="G64" s="172"/>
      <c r="H64" s="172"/>
    </row>
    <row r="65" spans="5:8" x14ac:dyDescent="0.2">
      <c r="E65" s="172"/>
      <c r="F65" s="172"/>
      <c r="G65" s="172"/>
      <c r="H65" s="172"/>
    </row>
    <row r="66" spans="5:8" x14ac:dyDescent="0.2">
      <c r="E66" s="172"/>
      <c r="F66" s="172"/>
      <c r="G66" s="172"/>
      <c r="H66" s="172"/>
    </row>
    <row r="67" spans="5:8" x14ac:dyDescent="0.2">
      <c r="E67" s="172"/>
      <c r="F67" s="172"/>
      <c r="G67" s="172"/>
      <c r="H67" s="172"/>
    </row>
    <row r="68" spans="5:8" x14ac:dyDescent="0.2">
      <c r="E68" s="172"/>
      <c r="F68" s="172"/>
      <c r="G68" s="172"/>
      <c r="H68" s="172"/>
    </row>
    <row r="69" spans="5:8" x14ac:dyDescent="0.2">
      <c r="E69" s="172"/>
      <c r="F69" s="172"/>
      <c r="G69" s="172"/>
      <c r="H69" s="172"/>
    </row>
    <row r="70" spans="5:8" x14ac:dyDescent="0.2">
      <c r="E70" s="172"/>
      <c r="F70" s="172"/>
      <c r="G70" s="172"/>
      <c r="H70" s="172"/>
    </row>
    <row r="71" spans="5:8" x14ac:dyDescent="0.2">
      <c r="E71" s="172"/>
      <c r="F71" s="172"/>
      <c r="G71" s="172"/>
      <c r="H71" s="172"/>
    </row>
    <row r="72" spans="5:8" x14ac:dyDescent="0.2">
      <c r="E72" s="172"/>
      <c r="F72" s="172"/>
      <c r="G72" s="172"/>
      <c r="H72" s="172"/>
    </row>
    <row r="73" spans="5:8" x14ac:dyDescent="0.2">
      <c r="E73" s="172"/>
      <c r="F73" s="172"/>
      <c r="G73" s="172"/>
      <c r="H73" s="172"/>
    </row>
    <row r="74" spans="5:8" x14ac:dyDescent="0.2">
      <c r="E74" s="172"/>
      <c r="F74" s="172"/>
      <c r="G74" s="172"/>
      <c r="H74" s="172"/>
    </row>
    <row r="75" spans="5:8" x14ac:dyDescent="0.2">
      <c r="E75" s="172"/>
      <c r="F75" s="172"/>
      <c r="G75" s="172"/>
      <c r="H75" s="172"/>
    </row>
    <row r="76" spans="5:8" x14ac:dyDescent="0.2">
      <c r="E76" s="172"/>
      <c r="F76" s="172"/>
      <c r="G76" s="172"/>
      <c r="H76" s="172"/>
    </row>
    <row r="77" spans="5:8" x14ac:dyDescent="0.2">
      <c r="E77" s="172"/>
      <c r="F77" s="172"/>
      <c r="G77" s="172"/>
      <c r="H77" s="172"/>
    </row>
    <row r="78" spans="5:8" x14ac:dyDescent="0.2">
      <c r="E78" s="172"/>
      <c r="F78" s="172"/>
      <c r="G78" s="172"/>
      <c r="H78" s="172"/>
    </row>
    <row r="79" spans="5:8" x14ac:dyDescent="0.2">
      <c r="E79" s="172"/>
      <c r="F79" s="172"/>
      <c r="G79" s="172"/>
      <c r="H79" s="172"/>
    </row>
    <row r="80" spans="5:8" x14ac:dyDescent="0.2">
      <c r="E80" s="172"/>
      <c r="F80" s="172"/>
      <c r="G80" s="172"/>
      <c r="H80" s="172"/>
    </row>
    <row r="81" spans="5:8" x14ac:dyDescent="0.2">
      <c r="E81" s="172"/>
      <c r="F81" s="172"/>
      <c r="G81" s="172"/>
      <c r="H81" s="172"/>
    </row>
    <row r="82" spans="5:8" x14ac:dyDescent="0.2">
      <c r="E82" s="172"/>
      <c r="F82" s="172"/>
      <c r="G82" s="172"/>
      <c r="H82" s="172"/>
    </row>
    <row r="83" spans="5:8" x14ac:dyDescent="0.2">
      <c r="E83" s="172"/>
      <c r="F83" s="172"/>
      <c r="G83" s="172"/>
      <c r="H83" s="172"/>
    </row>
    <row r="84" spans="5:8" x14ac:dyDescent="0.2">
      <c r="E84" s="172"/>
      <c r="F84" s="172"/>
      <c r="G84" s="172"/>
      <c r="H84" s="172"/>
    </row>
    <row r="85" spans="5:8" x14ac:dyDescent="0.2">
      <c r="E85" s="172"/>
      <c r="F85" s="172"/>
      <c r="G85" s="172"/>
      <c r="H85" s="172"/>
    </row>
    <row r="86" spans="5:8" x14ac:dyDescent="0.2">
      <c r="E86" s="172"/>
      <c r="F86" s="172"/>
      <c r="G86" s="172"/>
      <c r="H86" s="172"/>
    </row>
    <row r="87" spans="5:8" x14ac:dyDescent="0.2">
      <c r="E87" s="172"/>
      <c r="F87" s="172"/>
      <c r="G87" s="172"/>
      <c r="H87" s="172"/>
    </row>
    <row r="88" spans="5:8" x14ac:dyDescent="0.2">
      <c r="E88" s="172"/>
      <c r="F88" s="172"/>
      <c r="G88" s="172"/>
      <c r="H88" s="172"/>
    </row>
    <row r="89" spans="5:8" x14ac:dyDescent="0.2">
      <c r="E89" s="172"/>
      <c r="F89" s="172"/>
      <c r="G89" s="172"/>
      <c r="H89" s="172"/>
    </row>
    <row r="90" spans="5:8" x14ac:dyDescent="0.2">
      <c r="E90" s="172"/>
      <c r="F90" s="172"/>
      <c r="G90" s="172"/>
      <c r="H90" s="172"/>
    </row>
    <row r="91" spans="5:8" x14ac:dyDescent="0.2">
      <c r="E91" s="172"/>
      <c r="F91" s="172"/>
      <c r="G91" s="172"/>
      <c r="H91" s="172"/>
    </row>
    <row r="92" spans="5:8" x14ac:dyDescent="0.2">
      <c r="E92" s="172"/>
      <c r="F92" s="172"/>
      <c r="G92" s="172"/>
      <c r="H92" s="172"/>
    </row>
    <row r="93" spans="5:8" x14ac:dyDescent="0.2">
      <c r="E93" s="172"/>
      <c r="F93" s="172"/>
      <c r="G93" s="172"/>
      <c r="H93" s="172"/>
    </row>
    <row r="94" spans="5:8" x14ac:dyDescent="0.2">
      <c r="E94" s="172"/>
      <c r="F94" s="172"/>
      <c r="G94" s="172"/>
      <c r="H94" s="172"/>
    </row>
    <row r="95" spans="5:8" x14ac:dyDescent="0.2">
      <c r="E95" s="172"/>
      <c r="F95" s="172"/>
      <c r="G95" s="172"/>
      <c r="H95" s="172"/>
    </row>
    <row r="96" spans="5:8" x14ac:dyDescent="0.2">
      <c r="E96" s="172"/>
      <c r="F96" s="172"/>
      <c r="G96" s="172"/>
      <c r="H96" s="172"/>
    </row>
    <row r="97" spans="5:8" x14ac:dyDescent="0.2">
      <c r="E97" s="172"/>
      <c r="F97" s="172"/>
      <c r="G97" s="172"/>
      <c r="H97" s="172"/>
    </row>
    <row r="98" spans="5:8" x14ac:dyDescent="0.2">
      <c r="E98" s="172"/>
      <c r="F98" s="172"/>
      <c r="G98" s="172"/>
      <c r="H98" s="172"/>
    </row>
    <row r="99" spans="5:8" x14ac:dyDescent="0.2">
      <c r="E99" s="172"/>
      <c r="F99" s="172"/>
      <c r="G99" s="172"/>
      <c r="H99" s="172"/>
    </row>
    <row r="100" spans="5:8" x14ac:dyDescent="0.2">
      <c r="E100" s="172"/>
      <c r="F100" s="172"/>
      <c r="G100" s="172"/>
      <c r="H100" s="172"/>
    </row>
    <row r="101" spans="5:8" x14ac:dyDescent="0.2">
      <c r="E101" s="172"/>
      <c r="F101" s="172"/>
      <c r="G101" s="172"/>
      <c r="H101" s="172"/>
    </row>
    <row r="102" spans="5:8" x14ac:dyDescent="0.2">
      <c r="E102" s="172"/>
      <c r="F102" s="172"/>
      <c r="G102" s="172"/>
      <c r="H102" s="172"/>
    </row>
    <row r="103" spans="5:8" x14ac:dyDescent="0.2">
      <c r="E103" s="172"/>
      <c r="F103" s="172"/>
      <c r="G103" s="172"/>
      <c r="H103" s="172"/>
    </row>
    <row r="104" spans="5:8" x14ac:dyDescent="0.2">
      <c r="E104" s="172"/>
      <c r="F104" s="172"/>
      <c r="G104" s="172"/>
      <c r="H104" s="172"/>
    </row>
    <row r="105" spans="5:8" x14ac:dyDescent="0.2">
      <c r="E105" s="172"/>
      <c r="F105" s="172"/>
      <c r="G105" s="172"/>
      <c r="H105" s="172"/>
    </row>
    <row r="106" spans="5:8" x14ac:dyDescent="0.2">
      <c r="E106" s="172"/>
      <c r="F106" s="172"/>
      <c r="G106" s="172"/>
      <c r="H106" s="172"/>
    </row>
    <row r="107" spans="5:8" x14ac:dyDescent="0.2">
      <c r="E107" s="172"/>
      <c r="F107" s="172"/>
      <c r="G107" s="172"/>
      <c r="H107" s="172"/>
    </row>
    <row r="108" spans="5:8" x14ac:dyDescent="0.2">
      <c r="E108" s="172"/>
      <c r="F108" s="172"/>
      <c r="G108" s="172"/>
      <c r="H108" s="172"/>
    </row>
    <row r="109" spans="5:8" x14ac:dyDescent="0.2">
      <c r="E109" s="172"/>
      <c r="F109" s="172"/>
      <c r="G109" s="172"/>
      <c r="H109" s="172"/>
    </row>
    <row r="110" spans="5:8" x14ac:dyDescent="0.2">
      <c r="E110" s="172"/>
      <c r="F110" s="172"/>
      <c r="G110" s="172"/>
      <c r="H110" s="172"/>
    </row>
    <row r="111" spans="5:8" x14ac:dyDescent="0.2">
      <c r="E111" s="172"/>
      <c r="F111" s="172"/>
      <c r="G111" s="172"/>
      <c r="H111" s="172"/>
    </row>
    <row r="112" spans="5:8" x14ac:dyDescent="0.2">
      <c r="E112" s="172"/>
      <c r="F112" s="172"/>
      <c r="G112" s="172"/>
      <c r="H112" s="172"/>
    </row>
    <row r="113" spans="5:8" x14ac:dyDescent="0.2">
      <c r="E113" s="172"/>
      <c r="F113" s="172"/>
      <c r="G113" s="172"/>
      <c r="H113" s="172"/>
    </row>
    <row r="114" spans="5:8" x14ac:dyDescent="0.2">
      <c r="E114" s="172"/>
      <c r="F114" s="172"/>
      <c r="G114" s="172"/>
      <c r="H114" s="172"/>
    </row>
    <row r="115" spans="5:8" x14ac:dyDescent="0.2">
      <c r="E115" s="172"/>
      <c r="F115" s="172"/>
      <c r="G115" s="172"/>
      <c r="H115" s="172"/>
    </row>
    <row r="116" spans="5:8" x14ac:dyDescent="0.2">
      <c r="E116" s="172"/>
      <c r="F116" s="172"/>
      <c r="G116" s="172"/>
      <c r="H116" s="172"/>
    </row>
    <row r="117" spans="5:8" x14ac:dyDescent="0.2">
      <c r="E117" s="172"/>
      <c r="F117" s="172"/>
      <c r="G117" s="172"/>
      <c r="H117" s="172"/>
    </row>
    <row r="118" spans="5:8" x14ac:dyDescent="0.2">
      <c r="E118" s="172"/>
      <c r="F118" s="172"/>
      <c r="G118" s="172"/>
      <c r="H118" s="172"/>
    </row>
    <row r="119" spans="5:8" x14ac:dyDescent="0.2">
      <c r="E119" s="172"/>
      <c r="F119" s="172"/>
      <c r="G119" s="172"/>
      <c r="H119" s="172"/>
    </row>
    <row r="120" spans="5:8" x14ac:dyDescent="0.2">
      <c r="E120" s="172"/>
      <c r="F120" s="172"/>
      <c r="G120" s="172"/>
      <c r="H120" s="172"/>
    </row>
    <row r="121" spans="5:8" x14ac:dyDescent="0.2">
      <c r="E121" s="172"/>
      <c r="F121" s="172"/>
      <c r="G121" s="172"/>
      <c r="H121" s="172"/>
    </row>
    <row r="122" spans="5:8" x14ac:dyDescent="0.2">
      <c r="E122" s="172"/>
      <c r="F122" s="172"/>
      <c r="G122" s="172"/>
      <c r="H122" s="172"/>
    </row>
    <row r="123" spans="5:8" x14ac:dyDescent="0.2">
      <c r="E123" s="172"/>
      <c r="F123" s="172"/>
      <c r="G123" s="172"/>
      <c r="H123" s="172"/>
    </row>
    <row r="124" spans="5:8" x14ac:dyDescent="0.2">
      <c r="E124" s="172"/>
      <c r="F124" s="172"/>
      <c r="G124" s="172"/>
      <c r="H124" s="172"/>
    </row>
    <row r="125" spans="5:8" x14ac:dyDescent="0.2">
      <c r="E125" s="172"/>
      <c r="F125" s="172"/>
      <c r="G125" s="172"/>
      <c r="H125" s="172"/>
    </row>
    <row r="126" spans="5:8" x14ac:dyDescent="0.2">
      <c r="E126" s="172"/>
      <c r="F126" s="172"/>
      <c r="G126" s="172"/>
      <c r="H126" s="172"/>
    </row>
    <row r="127" spans="5:8" x14ac:dyDescent="0.2">
      <c r="E127" s="172"/>
      <c r="F127" s="172"/>
      <c r="G127" s="172"/>
      <c r="H127" s="172"/>
    </row>
    <row r="128" spans="5:8" x14ac:dyDescent="0.2">
      <c r="E128" s="172"/>
      <c r="F128" s="172"/>
      <c r="G128" s="172"/>
      <c r="H128" s="172"/>
    </row>
    <row r="129" spans="5:8" x14ac:dyDescent="0.2">
      <c r="E129" s="172"/>
      <c r="F129" s="172"/>
      <c r="G129" s="172"/>
      <c r="H129" s="172"/>
    </row>
    <row r="130" spans="5:8" x14ac:dyDescent="0.2">
      <c r="E130" s="172"/>
      <c r="F130" s="172"/>
      <c r="G130" s="172"/>
      <c r="H130" s="172"/>
    </row>
    <row r="131" spans="5:8" x14ac:dyDescent="0.2">
      <c r="E131" s="172"/>
      <c r="F131" s="172"/>
      <c r="G131" s="172"/>
      <c r="H131" s="172"/>
    </row>
    <row r="132" spans="5:8" x14ac:dyDescent="0.2">
      <c r="E132" s="172"/>
      <c r="F132" s="172"/>
      <c r="G132" s="172"/>
      <c r="H132" s="172"/>
    </row>
    <row r="133" spans="5:8" x14ac:dyDescent="0.2">
      <c r="E133" s="172"/>
      <c r="F133" s="172"/>
      <c r="G133" s="172"/>
      <c r="H133" s="172"/>
    </row>
    <row r="134" spans="5:8" x14ac:dyDescent="0.2">
      <c r="E134" s="172"/>
      <c r="F134" s="172"/>
      <c r="G134" s="172"/>
      <c r="H134" s="172"/>
    </row>
    <row r="135" spans="5:8" x14ac:dyDescent="0.2">
      <c r="E135" s="172"/>
      <c r="F135" s="172"/>
      <c r="G135" s="172"/>
      <c r="H135" s="172"/>
    </row>
    <row r="136" spans="5:8" x14ac:dyDescent="0.2">
      <c r="E136" s="172"/>
      <c r="F136" s="172"/>
      <c r="G136" s="172"/>
      <c r="H136" s="172"/>
    </row>
    <row r="137" spans="5:8" x14ac:dyDescent="0.2">
      <c r="E137" s="172"/>
      <c r="F137" s="172"/>
      <c r="G137" s="172"/>
      <c r="H137" s="172"/>
    </row>
    <row r="138" spans="5:8" x14ac:dyDescent="0.2">
      <c r="E138" s="172"/>
      <c r="F138" s="172"/>
      <c r="G138" s="172"/>
      <c r="H138" s="172"/>
    </row>
    <row r="139" spans="5:8" x14ac:dyDescent="0.2">
      <c r="E139" s="172"/>
      <c r="F139" s="172"/>
      <c r="G139" s="172"/>
      <c r="H139" s="172"/>
    </row>
    <row r="140" spans="5:8" x14ac:dyDescent="0.2">
      <c r="E140" s="172"/>
      <c r="F140" s="172"/>
      <c r="G140" s="172"/>
      <c r="H140" s="172"/>
    </row>
    <row r="141" spans="5:8" x14ac:dyDescent="0.2">
      <c r="E141" s="172"/>
      <c r="F141" s="172"/>
      <c r="G141" s="172"/>
      <c r="H141" s="172"/>
    </row>
    <row r="142" spans="5:8" x14ac:dyDescent="0.2">
      <c r="E142" s="172"/>
      <c r="F142" s="172"/>
      <c r="G142" s="172"/>
      <c r="H142" s="172"/>
    </row>
    <row r="143" spans="5:8" x14ac:dyDescent="0.2">
      <c r="E143" s="172"/>
      <c r="F143" s="172"/>
      <c r="G143" s="172"/>
      <c r="H143" s="172"/>
    </row>
    <row r="144" spans="5:8" x14ac:dyDescent="0.2">
      <c r="E144" s="172"/>
      <c r="F144" s="172"/>
      <c r="G144" s="172"/>
      <c r="H144" s="172"/>
    </row>
    <row r="145" spans="5:8" x14ac:dyDescent="0.2">
      <c r="E145" s="172"/>
      <c r="F145" s="172"/>
      <c r="G145" s="172"/>
      <c r="H145" s="172"/>
    </row>
    <row r="146" spans="5:8" x14ac:dyDescent="0.2">
      <c r="E146" s="172"/>
      <c r="F146" s="172"/>
      <c r="G146" s="172"/>
      <c r="H146" s="172"/>
    </row>
    <row r="147" spans="5:8" x14ac:dyDescent="0.2">
      <c r="E147" s="172"/>
      <c r="F147" s="172"/>
      <c r="G147" s="172"/>
      <c r="H147" s="172"/>
    </row>
    <row r="148" spans="5:8" x14ac:dyDescent="0.2">
      <c r="E148" s="172"/>
      <c r="F148" s="172"/>
      <c r="G148" s="172"/>
      <c r="H148" s="172"/>
    </row>
    <row r="149" spans="5:8" x14ac:dyDescent="0.2">
      <c r="E149" s="172"/>
      <c r="F149" s="172"/>
      <c r="G149" s="172"/>
      <c r="H149" s="172"/>
    </row>
    <row r="150" spans="5:8" x14ac:dyDescent="0.2">
      <c r="E150" s="172"/>
      <c r="F150" s="172"/>
      <c r="G150" s="172"/>
      <c r="H150" s="172"/>
    </row>
    <row r="151" spans="5:8" x14ac:dyDescent="0.2">
      <c r="E151" s="172"/>
      <c r="F151" s="172"/>
      <c r="G151" s="172"/>
      <c r="H151" s="172"/>
    </row>
    <row r="152" spans="5:8" x14ac:dyDescent="0.2">
      <c r="E152" s="172"/>
      <c r="F152" s="172"/>
      <c r="G152" s="172"/>
      <c r="H152" s="172"/>
    </row>
    <row r="153" spans="5:8" x14ac:dyDescent="0.2">
      <c r="E153" s="172"/>
      <c r="F153" s="172"/>
      <c r="G153" s="172"/>
      <c r="H153" s="172"/>
    </row>
    <row r="154" spans="5:8" x14ac:dyDescent="0.2">
      <c r="E154" s="172"/>
      <c r="F154" s="172"/>
      <c r="G154" s="172"/>
      <c r="H154" s="172"/>
    </row>
    <row r="155" spans="5:8" x14ac:dyDescent="0.2">
      <c r="E155" s="172"/>
      <c r="F155" s="172"/>
      <c r="G155" s="172"/>
      <c r="H155" s="172"/>
    </row>
    <row r="156" spans="5:8" x14ac:dyDescent="0.2">
      <c r="E156" s="172"/>
      <c r="F156" s="172"/>
      <c r="G156" s="172"/>
      <c r="H156" s="172"/>
    </row>
    <row r="157" spans="5:8" x14ac:dyDescent="0.2">
      <c r="E157" s="172"/>
      <c r="F157" s="172"/>
      <c r="G157" s="172"/>
      <c r="H157" s="172"/>
    </row>
    <row r="158" spans="5:8" x14ac:dyDescent="0.2">
      <c r="E158" s="172"/>
      <c r="F158" s="172"/>
      <c r="G158" s="172"/>
      <c r="H158" s="172"/>
    </row>
    <row r="159" spans="5:8" x14ac:dyDescent="0.2">
      <c r="E159" s="172"/>
      <c r="F159" s="172"/>
      <c r="G159" s="172"/>
      <c r="H159" s="172"/>
    </row>
    <row r="160" spans="5:8" x14ac:dyDescent="0.2">
      <c r="E160" s="172"/>
      <c r="F160" s="172"/>
      <c r="G160" s="172"/>
      <c r="H160" s="172"/>
    </row>
    <row r="161" spans="5:8" x14ac:dyDescent="0.2">
      <c r="E161" s="172"/>
      <c r="F161" s="172"/>
      <c r="G161" s="172"/>
      <c r="H161" s="172"/>
    </row>
    <row r="162" spans="5:8" x14ac:dyDescent="0.2">
      <c r="E162" s="172"/>
      <c r="F162" s="172"/>
      <c r="G162" s="172"/>
      <c r="H162" s="172"/>
    </row>
    <row r="163" spans="5:8" x14ac:dyDescent="0.2">
      <c r="E163" s="172"/>
      <c r="F163" s="172"/>
      <c r="G163" s="172"/>
      <c r="H163" s="172"/>
    </row>
    <row r="164" spans="5:8" x14ac:dyDescent="0.2">
      <c r="E164" s="172"/>
      <c r="F164" s="172"/>
      <c r="G164" s="172"/>
      <c r="H164" s="172"/>
    </row>
    <row r="165" spans="5:8" x14ac:dyDescent="0.2">
      <c r="E165" s="172"/>
      <c r="F165" s="172"/>
      <c r="G165" s="172"/>
      <c r="H165" s="172"/>
    </row>
    <row r="166" spans="5:8" x14ac:dyDescent="0.2">
      <c r="E166" s="172"/>
      <c r="F166" s="172"/>
      <c r="G166" s="172"/>
      <c r="H166" s="172"/>
    </row>
    <row r="167" spans="5:8" x14ac:dyDescent="0.2">
      <c r="E167" s="172"/>
      <c r="F167" s="172"/>
      <c r="G167" s="172"/>
      <c r="H167" s="172"/>
    </row>
    <row r="168" spans="5:8" x14ac:dyDescent="0.2">
      <c r="E168" s="172"/>
      <c r="F168" s="172"/>
      <c r="G168" s="172"/>
      <c r="H168" s="172"/>
    </row>
    <row r="169" spans="5:8" x14ac:dyDescent="0.2">
      <c r="E169" s="172"/>
      <c r="F169" s="172"/>
      <c r="G169" s="172"/>
      <c r="H169" s="172"/>
    </row>
    <row r="170" spans="5:8" x14ac:dyDescent="0.2">
      <c r="E170" s="172"/>
      <c r="F170" s="172"/>
      <c r="G170" s="172"/>
      <c r="H170" s="172"/>
    </row>
    <row r="171" spans="5:8" x14ac:dyDescent="0.2">
      <c r="E171" s="172"/>
      <c r="F171" s="172"/>
      <c r="G171" s="172"/>
      <c r="H171" s="172"/>
    </row>
    <row r="172" spans="5:8" x14ac:dyDescent="0.2">
      <c r="E172" s="172"/>
      <c r="F172" s="172"/>
      <c r="G172" s="172"/>
      <c r="H172" s="172"/>
    </row>
    <row r="173" spans="5:8" x14ac:dyDescent="0.2">
      <c r="E173" s="172"/>
      <c r="F173" s="172"/>
      <c r="G173" s="172"/>
      <c r="H173" s="172"/>
    </row>
    <row r="174" spans="5:8" x14ac:dyDescent="0.2">
      <c r="E174" s="172"/>
      <c r="F174" s="172"/>
      <c r="G174" s="172"/>
      <c r="H174" s="172"/>
    </row>
    <row r="175" spans="5:8" x14ac:dyDescent="0.2">
      <c r="E175" s="172"/>
      <c r="F175" s="172"/>
      <c r="G175" s="172"/>
      <c r="H175" s="172"/>
    </row>
    <row r="176" spans="5:8" x14ac:dyDescent="0.2">
      <c r="E176" s="172"/>
      <c r="F176" s="172"/>
      <c r="G176" s="172"/>
      <c r="H176" s="172"/>
    </row>
    <row r="177" spans="5:8" x14ac:dyDescent="0.2">
      <c r="E177" s="172"/>
      <c r="F177" s="172"/>
      <c r="G177" s="172"/>
      <c r="H177" s="172"/>
    </row>
    <row r="178" spans="5:8" x14ac:dyDescent="0.2">
      <c r="E178" s="172"/>
      <c r="F178" s="172"/>
      <c r="G178" s="172"/>
      <c r="H178" s="172"/>
    </row>
    <row r="179" spans="5:8" x14ac:dyDescent="0.2">
      <c r="E179" s="172"/>
      <c r="F179" s="172"/>
      <c r="G179" s="172"/>
      <c r="H179" s="172"/>
    </row>
    <row r="180" spans="5:8" x14ac:dyDescent="0.2">
      <c r="E180" s="172"/>
      <c r="F180" s="172"/>
      <c r="G180" s="172"/>
      <c r="H180" s="172"/>
    </row>
    <row r="181" spans="5:8" x14ac:dyDescent="0.2">
      <c r="E181" s="172"/>
      <c r="F181" s="172"/>
      <c r="G181" s="172"/>
      <c r="H181" s="172"/>
    </row>
    <row r="182" spans="5:8" x14ac:dyDescent="0.2">
      <c r="E182" s="172"/>
      <c r="F182" s="172"/>
      <c r="G182" s="172"/>
      <c r="H182" s="172"/>
    </row>
    <row r="183" spans="5:8" x14ac:dyDescent="0.2">
      <c r="E183" s="172"/>
      <c r="F183" s="172"/>
      <c r="G183" s="172"/>
      <c r="H183" s="172"/>
    </row>
    <row r="184" spans="5:8" x14ac:dyDescent="0.2">
      <c r="E184" s="172"/>
      <c r="F184" s="172"/>
      <c r="G184" s="172"/>
      <c r="H184" s="172"/>
    </row>
    <row r="185" spans="5:8" x14ac:dyDescent="0.2">
      <c r="E185" s="172"/>
      <c r="F185" s="172"/>
      <c r="G185" s="172"/>
      <c r="H185" s="172"/>
    </row>
    <row r="186" spans="5:8" x14ac:dyDescent="0.2">
      <c r="E186" s="172"/>
      <c r="F186" s="172"/>
      <c r="G186" s="172"/>
      <c r="H186" s="172"/>
    </row>
    <row r="187" spans="5:8" x14ac:dyDescent="0.2">
      <c r="E187" s="172"/>
      <c r="F187" s="172"/>
      <c r="G187" s="172"/>
      <c r="H187" s="172"/>
    </row>
    <row r="188" spans="5:8" x14ac:dyDescent="0.2">
      <c r="E188" s="172"/>
      <c r="F188" s="172"/>
      <c r="G188" s="172"/>
      <c r="H188" s="172"/>
    </row>
    <row r="189" spans="5:8" x14ac:dyDescent="0.2">
      <c r="E189" s="172"/>
      <c r="F189" s="172"/>
      <c r="G189" s="172"/>
      <c r="H189" s="172"/>
    </row>
    <row r="190" spans="5:8" x14ac:dyDescent="0.2">
      <c r="E190" s="172"/>
      <c r="F190" s="172"/>
      <c r="G190" s="172"/>
      <c r="H190" s="172"/>
    </row>
    <row r="191" spans="5:8" x14ac:dyDescent="0.2">
      <c r="E191" s="172"/>
      <c r="F191" s="172"/>
      <c r="G191" s="172"/>
      <c r="H191" s="172"/>
    </row>
    <row r="192" spans="5:8" x14ac:dyDescent="0.2">
      <c r="E192" s="172"/>
      <c r="F192" s="172"/>
      <c r="G192" s="172"/>
      <c r="H192" s="172"/>
    </row>
  </sheetData>
  <mergeCells count="1">
    <mergeCell ref="H1:I1"/>
  </mergeCells>
  <hyperlinks>
    <hyperlink ref="H1:I1" location="Index!A1" display="Regresar al Índice" xr:uid="{DF5193A1-9426-4A80-8164-30D40BB80A63}"/>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91690-1B0A-4624-B873-A879CC5DA4D7}">
  <sheetPr codeName="Hoja98"/>
  <dimension ref="A1:M351"/>
  <sheetViews>
    <sheetView zoomScaleNormal="100" workbookViewId="0">
      <selection activeCell="A9" sqref="A9"/>
    </sheetView>
  </sheetViews>
  <sheetFormatPr baseColWidth="10" defaultRowHeight="12.75" x14ac:dyDescent="0.2"/>
  <cols>
    <col min="1" max="16384" width="11.42578125" style="170"/>
  </cols>
  <sheetData>
    <row r="1" spans="1:9" ht="15" x14ac:dyDescent="0.25">
      <c r="A1" t="s">
        <v>1362</v>
      </c>
      <c r="H1" s="568" t="s">
        <v>39</v>
      </c>
      <c r="I1" s="568"/>
    </row>
    <row r="2" spans="1:9" x14ac:dyDescent="0.2">
      <c r="A2" s="97" t="s">
        <v>1070</v>
      </c>
    </row>
    <row r="6" spans="1:9" x14ac:dyDescent="0.2">
      <c r="E6" s="405" t="s">
        <v>1090</v>
      </c>
      <c r="F6" s="405"/>
      <c r="G6" s="170" t="s">
        <v>1091</v>
      </c>
    </row>
    <row r="7" spans="1:9" x14ac:dyDescent="0.2">
      <c r="B7" s="170" t="s">
        <v>1078</v>
      </c>
      <c r="C7" s="170" t="s">
        <v>1079</v>
      </c>
      <c r="D7" s="170" t="s">
        <v>1080</v>
      </c>
      <c r="E7" s="170" t="s">
        <v>1092</v>
      </c>
      <c r="F7" s="170" t="s">
        <v>1093</v>
      </c>
      <c r="G7" s="170" t="s">
        <v>0</v>
      </c>
      <c r="H7" s="170" t="s">
        <v>1</v>
      </c>
    </row>
    <row r="8" spans="1:9" x14ac:dyDescent="0.2">
      <c r="A8" s="170" t="s">
        <v>78</v>
      </c>
      <c r="B8" s="170" t="s">
        <v>142</v>
      </c>
      <c r="C8" s="172">
        <v>93.603882444858499</v>
      </c>
      <c r="D8" s="170">
        <v>0.843985343078963</v>
      </c>
      <c r="E8" s="406">
        <v>17.294502752644501</v>
      </c>
      <c r="F8" s="406">
        <v>17.074313615121401</v>
      </c>
      <c r="G8" s="172">
        <v>20.491472860834399</v>
      </c>
      <c r="H8" s="172">
        <v>20.2305807264759</v>
      </c>
    </row>
    <row r="9" spans="1:9" x14ac:dyDescent="0.2">
      <c r="B9" s="170" t="s">
        <v>143</v>
      </c>
      <c r="C9" s="172">
        <v>94.1447803353567</v>
      </c>
      <c r="D9" s="170">
        <v>0.84886238321617802</v>
      </c>
      <c r="E9" s="406">
        <v>17.288462738507501</v>
      </c>
      <c r="F9" s="406">
        <v>17.065597703047501</v>
      </c>
      <c r="G9" s="172">
        <v>20.3666260637028</v>
      </c>
      <c r="H9" s="172">
        <v>20.104080520554099</v>
      </c>
    </row>
    <row r="10" spans="1:9" x14ac:dyDescent="0.2">
      <c r="B10" s="170" t="s">
        <v>144</v>
      </c>
      <c r="C10" s="172">
        <v>94.722489332291602</v>
      </c>
      <c r="D10" s="170">
        <v>0.85407133302939897</v>
      </c>
      <c r="E10" s="406">
        <v>17.164721707315</v>
      </c>
      <c r="F10" s="406">
        <v>16.9498532895533</v>
      </c>
      <c r="G10" s="172">
        <v>20.097527037269401</v>
      </c>
      <c r="H10" s="172">
        <v>19.845945688672099</v>
      </c>
    </row>
    <row r="11" spans="1:9" x14ac:dyDescent="0.2">
      <c r="B11" s="170" t="s">
        <v>145</v>
      </c>
      <c r="C11" s="172">
        <v>94.838932628162794</v>
      </c>
      <c r="D11" s="170">
        <v>0.85512125139227302</v>
      </c>
      <c r="E11" s="406">
        <v>17.095617316134099</v>
      </c>
      <c r="F11" s="406">
        <v>16.883721073636501</v>
      </c>
      <c r="G11" s="172">
        <v>19.9920388930807</v>
      </c>
      <c r="H11" s="172">
        <v>19.744242171677001</v>
      </c>
    </row>
    <row r="12" spans="1:9" x14ac:dyDescent="0.2">
      <c r="B12" s="170" t="s">
        <v>146</v>
      </c>
      <c r="C12" s="172">
        <v>94.725494320572096</v>
      </c>
      <c r="D12" s="170">
        <v>0.85409842769682798</v>
      </c>
      <c r="E12" s="406">
        <v>16.9757140270933</v>
      </c>
      <c r="F12" s="406">
        <v>16.7661412693482</v>
      </c>
      <c r="G12" s="172">
        <v>19.875594517683702</v>
      </c>
      <c r="H12" s="172">
        <v>19.630221442463</v>
      </c>
    </row>
    <row r="13" spans="1:9" x14ac:dyDescent="0.2">
      <c r="B13" s="170" t="s">
        <v>147</v>
      </c>
      <c r="C13" s="172">
        <v>94.963639641805401</v>
      </c>
      <c r="D13" s="170">
        <v>0.856245680090575</v>
      </c>
      <c r="E13" s="406">
        <v>16.796238753919098</v>
      </c>
      <c r="F13" s="406">
        <v>16.590894011054701</v>
      </c>
      <c r="G13" s="172">
        <v>19.616144226435502</v>
      </c>
      <c r="H13" s="172">
        <v>19.3763243387105</v>
      </c>
    </row>
    <row r="14" spans="1:9" x14ac:dyDescent="0.2">
      <c r="B14" s="170" t="s">
        <v>148</v>
      </c>
      <c r="C14" s="172">
        <v>95.322735741330604</v>
      </c>
      <c r="D14" s="170">
        <v>0.85948349284833803</v>
      </c>
      <c r="E14" s="406">
        <v>16.670035932285199</v>
      </c>
      <c r="F14" s="406">
        <v>16.4629208193249</v>
      </c>
      <c r="G14" s="172">
        <v>19.395411396489401</v>
      </c>
      <c r="H14" s="172">
        <v>19.1544351419323</v>
      </c>
    </row>
    <row r="15" spans="1:9" x14ac:dyDescent="0.2">
      <c r="B15" s="170" t="s">
        <v>149</v>
      </c>
      <c r="C15" s="172">
        <v>95.793767654306095</v>
      </c>
      <c r="D15" s="170">
        <v>0.86373058196783004</v>
      </c>
      <c r="E15" s="406">
        <v>16.723212340993602</v>
      </c>
      <c r="F15" s="406">
        <v>16.5154317053887</v>
      </c>
      <c r="G15" s="172">
        <v>19.3616072999213</v>
      </c>
      <c r="H15" s="172">
        <v>19.121045439611201</v>
      </c>
    </row>
    <row r="16" spans="1:9" x14ac:dyDescent="0.2">
      <c r="B16" s="170" t="s">
        <v>150</v>
      </c>
      <c r="C16" s="172">
        <v>96.093515235290596</v>
      </c>
      <c r="D16" s="170">
        <v>0.86643327504387102</v>
      </c>
      <c r="E16" s="406">
        <v>16.974701176247599</v>
      </c>
      <c r="F16" s="406">
        <v>16.768190704804798</v>
      </c>
      <c r="G16" s="172">
        <v>19.591469608999201</v>
      </c>
      <c r="H16" s="172">
        <v>19.353124109823401</v>
      </c>
    </row>
    <row r="17" spans="1:8" x14ac:dyDescent="0.2">
      <c r="B17" s="170" t="s">
        <v>151</v>
      </c>
      <c r="C17" s="172">
        <v>96.698269126750404</v>
      </c>
      <c r="D17" s="170">
        <v>0.87188607686395303</v>
      </c>
      <c r="E17" s="406">
        <v>17.166011289959801</v>
      </c>
      <c r="F17" s="406">
        <v>16.9593770088327</v>
      </c>
      <c r="G17" s="172">
        <v>19.688364965871902</v>
      </c>
      <c r="H17" s="172">
        <v>19.4513680845014</v>
      </c>
    </row>
    <row r="18" spans="1:8" x14ac:dyDescent="0.2">
      <c r="B18" s="170" t="s">
        <v>152</v>
      </c>
      <c r="C18" s="172">
        <v>97.695173988821495</v>
      </c>
      <c r="D18" s="170">
        <v>0.88087473278351702</v>
      </c>
      <c r="E18" s="406">
        <v>17.286427085808</v>
      </c>
      <c r="F18" s="406">
        <v>17.083504831977798</v>
      </c>
      <c r="G18" s="172">
        <v>19.624160442409099</v>
      </c>
      <c r="H18" s="172">
        <v>19.393795957791699</v>
      </c>
    </row>
    <row r="19" spans="1:8" x14ac:dyDescent="0.2">
      <c r="B19" s="170" t="s">
        <v>153</v>
      </c>
      <c r="C19" s="172">
        <v>98.272882985756297</v>
      </c>
      <c r="D19" s="170">
        <v>0.88608368259673698</v>
      </c>
      <c r="E19" s="406">
        <v>17.4418023401089</v>
      </c>
      <c r="F19" s="406">
        <v>17.241641537202</v>
      </c>
      <c r="G19" s="172">
        <v>19.684147990395601</v>
      </c>
      <c r="H19" s="172">
        <v>19.458254198603498</v>
      </c>
    </row>
    <row r="20" spans="1:8" x14ac:dyDescent="0.2">
      <c r="A20" s="170" t="s">
        <v>79</v>
      </c>
      <c r="B20" s="170" t="s">
        <v>142</v>
      </c>
      <c r="C20" s="172">
        <v>98.794999699501204</v>
      </c>
      <c r="D20" s="170">
        <v>0.89079138106252298</v>
      </c>
      <c r="E20" s="406">
        <v>18.026870105317599</v>
      </c>
      <c r="F20" s="406">
        <v>17.783892527658899</v>
      </c>
      <c r="G20" s="172">
        <v>20.2369157229781</v>
      </c>
      <c r="H20" s="172">
        <v>19.964149750131799</v>
      </c>
    </row>
    <row r="21" spans="1:8" x14ac:dyDescent="0.2">
      <c r="B21" s="170" t="s">
        <v>143</v>
      </c>
      <c r="C21" s="172">
        <v>99.171374481639504</v>
      </c>
      <c r="D21" s="170">
        <v>0.89418498815800196</v>
      </c>
      <c r="E21" s="406">
        <v>18.783817413091501</v>
      </c>
      <c r="F21" s="406">
        <v>18.447064021845001</v>
      </c>
      <c r="G21" s="172">
        <v>21.006634714127401</v>
      </c>
      <c r="H21" s="172">
        <v>20.630030995986001</v>
      </c>
    </row>
    <row r="22" spans="1:8" x14ac:dyDescent="0.2">
      <c r="B22" s="170" t="s">
        <v>144</v>
      </c>
      <c r="C22" s="172">
        <v>99.492156980587794</v>
      </c>
      <c r="D22" s="170">
        <v>0.89707734390604599</v>
      </c>
      <c r="E22" s="406">
        <v>19.043688534307101</v>
      </c>
      <c r="F22" s="406">
        <v>18.689965982853</v>
      </c>
      <c r="G22" s="172">
        <v>21.228591563116801</v>
      </c>
      <c r="H22" s="172">
        <v>20.8342860399008</v>
      </c>
    </row>
    <row r="23" spans="1:8" x14ac:dyDescent="0.2">
      <c r="B23" s="170" t="s">
        <v>145</v>
      </c>
      <c r="C23" s="172">
        <v>99.154847046096506</v>
      </c>
      <c r="D23" s="170">
        <v>0.89403596748714198</v>
      </c>
      <c r="E23" s="406">
        <v>19.121714415335099</v>
      </c>
      <c r="F23" s="406">
        <v>18.780545247240202</v>
      </c>
      <c r="G23" s="172">
        <v>21.3880818118317</v>
      </c>
      <c r="H23" s="172">
        <v>21.006476171228901</v>
      </c>
    </row>
    <row r="24" spans="1:8" x14ac:dyDescent="0.2">
      <c r="B24" s="170" t="s">
        <v>146</v>
      </c>
      <c r="C24" s="172">
        <v>98.994080173087298</v>
      </c>
      <c r="D24" s="170">
        <v>0.89258640277969203</v>
      </c>
      <c r="E24" s="406">
        <v>19.3331360333347</v>
      </c>
      <c r="F24" s="406">
        <v>18.938496349444002</v>
      </c>
      <c r="G24" s="172">
        <v>21.659680198048601</v>
      </c>
      <c r="H24" s="172">
        <v>21.217549685347802</v>
      </c>
    </row>
    <row r="25" spans="1:8" x14ac:dyDescent="0.2">
      <c r="B25" s="170" t="s">
        <v>147</v>
      </c>
      <c r="C25" s="172">
        <v>99.376464931786799</v>
      </c>
      <c r="D25" s="170">
        <v>0.89603419921003002</v>
      </c>
      <c r="E25" s="406">
        <v>19.6214311331807</v>
      </c>
      <c r="F25" s="406">
        <v>19.174175412531898</v>
      </c>
      <c r="G25" s="172">
        <v>21.8980828527299</v>
      </c>
      <c r="H25" s="172">
        <v>21.398932573596401</v>
      </c>
    </row>
    <row r="26" spans="1:8" x14ac:dyDescent="0.2">
      <c r="B26" s="170" t="s">
        <v>148</v>
      </c>
      <c r="C26" s="172">
        <v>99.909099104513501</v>
      </c>
      <c r="D26" s="170">
        <v>0.900836729011816</v>
      </c>
      <c r="E26" s="406">
        <v>19.913286092365801</v>
      </c>
      <c r="F26" s="406">
        <v>19.532149325649101</v>
      </c>
      <c r="G26" s="172">
        <v>22.105322142237601</v>
      </c>
      <c r="H26" s="172">
        <v>21.682230194005498</v>
      </c>
    </row>
    <row r="27" spans="1:8" x14ac:dyDescent="0.2">
      <c r="B27" s="170" t="s">
        <v>149</v>
      </c>
      <c r="C27" s="172">
        <v>100.492</v>
      </c>
      <c r="D27" s="170">
        <v>0.90609249190763397</v>
      </c>
      <c r="E27" s="406">
        <v>20.344545886245399</v>
      </c>
      <c r="F27" s="406">
        <v>20.045081185363902</v>
      </c>
      <c r="G27" s="172">
        <v>22.453056468234401</v>
      </c>
      <c r="H27" s="172">
        <v>22.122555218576199</v>
      </c>
    </row>
    <row r="28" spans="1:8" x14ac:dyDescent="0.2">
      <c r="B28" s="170" t="s">
        <v>150</v>
      </c>
      <c r="C28" s="172">
        <v>100.917</v>
      </c>
      <c r="D28" s="170">
        <v>0.909924531364116</v>
      </c>
      <c r="E28" s="406">
        <v>20.591370578587899</v>
      </c>
      <c r="F28" s="406">
        <v>20.3218888119059</v>
      </c>
      <c r="G28" s="172">
        <v>22.629756500485101</v>
      </c>
      <c r="H28" s="172">
        <v>22.3335981297705</v>
      </c>
    </row>
    <row r="29" spans="1:8" x14ac:dyDescent="0.2">
      <c r="B29" s="170" t="s">
        <v>151</v>
      </c>
      <c r="C29" s="172">
        <v>101.44</v>
      </c>
      <c r="D29" s="170">
        <v>0.91464019403644503</v>
      </c>
      <c r="E29" s="406">
        <v>20.875385654755299</v>
      </c>
      <c r="F29" s="406">
        <v>20.6111327612014</v>
      </c>
      <c r="G29" s="172">
        <v>22.823604069518399</v>
      </c>
      <c r="H29" s="172">
        <v>22.534689482911801</v>
      </c>
    </row>
    <row r="30" spans="1:8" x14ac:dyDescent="0.2">
      <c r="B30" s="170" t="s">
        <v>152</v>
      </c>
      <c r="C30" s="172">
        <v>102.303</v>
      </c>
      <c r="D30" s="170">
        <v>0.92242148827395898</v>
      </c>
      <c r="E30" s="406">
        <v>21.044528167723399</v>
      </c>
      <c r="F30" s="406">
        <v>20.782250757103199</v>
      </c>
      <c r="G30" s="172">
        <v>22.8144383400066</v>
      </c>
      <c r="H30" s="172">
        <v>22.530102584655801</v>
      </c>
    </row>
    <row r="31" spans="1:8" x14ac:dyDescent="0.2">
      <c r="B31" s="170" t="s">
        <v>153</v>
      </c>
      <c r="C31" s="172">
        <v>103.02</v>
      </c>
      <c r="D31" s="170">
        <v>0.92888636425112903</v>
      </c>
      <c r="E31" s="406">
        <v>20.9323412669665</v>
      </c>
      <c r="F31" s="406">
        <v>20.661376207358298</v>
      </c>
      <c r="G31" s="172">
        <v>22.534878401237201</v>
      </c>
      <c r="H31" s="172">
        <v>22.243168812167401</v>
      </c>
    </row>
    <row r="32" spans="1:8" x14ac:dyDescent="0.2">
      <c r="A32" s="170" t="s">
        <v>80</v>
      </c>
      <c r="B32" s="170" t="s">
        <v>142</v>
      </c>
      <c r="C32" s="172">
        <v>103.108</v>
      </c>
      <c r="D32" s="170">
        <v>0.92967982183270703</v>
      </c>
      <c r="E32" s="406">
        <v>20.943174345428801</v>
      </c>
      <c r="F32" s="406">
        <v>20.5835196329617</v>
      </c>
      <c r="G32" s="172">
        <v>22.527297950968599</v>
      </c>
      <c r="H32" s="172">
        <v>22.140439266913202</v>
      </c>
    </row>
    <row r="33" spans="1:13" x14ac:dyDescent="0.2">
      <c r="B33" s="170" t="s">
        <v>143</v>
      </c>
      <c r="C33" s="172">
        <v>103.07899999999999</v>
      </c>
      <c r="D33" s="170">
        <v>0.92941834149332303</v>
      </c>
      <c r="E33" s="406">
        <v>21.801021079720801</v>
      </c>
      <c r="F33" s="406">
        <v>21.417091525834099</v>
      </c>
      <c r="G33" s="172">
        <v>23.456628846696201</v>
      </c>
      <c r="H33" s="172">
        <v>23.0435430093005</v>
      </c>
    </row>
    <row r="34" spans="1:13" x14ac:dyDescent="0.2">
      <c r="B34" s="170" t="s">
        <v>144</v>
      </c>
      <c r="C34" s="172">
        <v>103.476</v>
      </c>
      <c r="D34" s="170">
        <v>0.93299791717384795</v>
      </c>
      <c r="E34" s="406">
        <v>21.927467088610001</v>
      </c>
      <c r="F34" s="406">
        <v>21.529641308428399</v>
      </c>
      <c r="G34" s="172">
        <v>23.5021608140677</v>
      </c>
      <c r="H34" s="172">
        <v>23.075765671207499</v>
      </c>
    </row>
    <row r="35" spans="1:13" x14ac:dyDescent="0.2">
      <c r="B35" s="170" t="s">
        <v>145</v>
      </c>
      <c r="C35" s="172">
        <v>103.53100000000001</v>
      </c>
      <c r="D35" s="170">
        <v>0.93349382816233395</v>
      </c>
      <c r="E35" s="406">
        <v>21.7386803341271</v>
      </c>
      <c r="F35" s="406">
        <v>21.3335600073774</v>
      </c>
      <c r="G35" s="172">
        <v>23.287438736388399</v>
      </c>
      <c r="H35" s="172">
        <v>22.8534558705914</v>
      </c>
    </row>
    <row r="36" spans="1:13" x14ac:dyDescent="0.2">
      <c r="B36" s="170" t="s">
        <v>146</v>
      </c>
      <c r="C36" s="172">
        <v>103.233</v>
      </c>
      <c r="D36" s="170">
        <v>0.93080689226108404</v>
      </c>
      <c r="E36" s="406">
        <v>21.6602215772959</v>
      </c>
      <c r="F36" s="406">
        <v>21.246148929556298</v>
      </c>
      <c r="G36" s="172">
        <v>23.2703708549897</v>
      </c>
      <c r="H36" s="172">
        <v>22.825517415267399</v>
      </c>
    </row>
    <row r="37" spans="1:13" x14ac:dyDescent="0.2">
      <c r="B37" s="170" t="s">
        <v>147</v>
      </c>
      <c r="C37" s="172">
        <v>103.29900000000001</v>
      </c>
      <c r="D37" s="170">
        <v>0.93140198544726704</v>
      </c>
      <c r="E37" s="406">
        <v>21.456055401163201</v>
      </c>
      <c r="F37" s="406">
        <v>21.041225877984001</v>
      </c>
      <c r="G37" s="172">
        <v>23.036299832300401</v>
      </c>
      <c r="H37" s="172">
        <v>22.590917999685999</v>
      </c>
    </row>
    <row r="38" spans="1:13" x14ac:dyDescent="0.2">
      <c r="B38" s="170" t="s">
        <v>148</v>
      </c>
      <c r="C38" s="172">
        <v>103.687</v>
      </c>
      <c r="D38" s="170">
        <v>0.93490041205694896</v>
      </c>
      <c r="E38" s="406">
        <v>21.497953235815</v>
      </c>
      <c r="F38" s="406">
        <v>21.126071217349299</v>
      </c>
      <c r="G38" s="172">
        <v>22.994912568832401</v>
      </c>
      <c r="H38" s="172">
        <v>22.597135422015899</v>
      </c>
    </row>
    <row r="39" spans="1:13" x14ac:dyDescent="0.2">
      <c r="B39" s="170" t="s">
        <v>149</v>
      </c>
      <c r="C39" s="172">
        <v>103.67</v>
      </c>
      <c r="D39" s="170">
        <v>0.93474713047868896</v>
      </c>
      <c r="E39" s="406">
        <v>21.424309671244501</v>
      </c>
      <c r="F39" s="406">
        <v>21.0993802885604</v>
      </c>
      <c r="G39" s="172">
        <v>22.919898839671198</v>
      </c>
      <c r="H39" s="172">
        <v>22.572286772097701</v>
      </c>
    </row>
    <row r="40" spans="1:13" x14ac:dyDescent="0.2">
      <c r="B40" s="170" t="s">
        <v>150</v>
      </c>
      <c r="C40" s="172">
        <v>103.94199999999999</v>
      </c>
      <c r="D40" s="170">
        <v>0.93719963573083798</v>
      </c>
      <c r="E40" s="406">
        <v>21.414000606360901</v>
      </c>
      <c r="F40" s="406">
        <v>21.1508491680876</v>
      </c>
      <c r="G40" s="172">
        <v>22.848921179596999</v>
      </c>
      <c r="H40" s="172">
        <v>22.568136351860598</v>
      </c>
    </row>
    <row r="41" spans="1:13" x14ac:dyDescent="0.2">
      <c r="B41" s="170" t="s">
        <v>151</v>
      </c>
      <c r="C41" s="172">
        <v>104.503</v>
      </c>
      <c r="D41" s="170">
        <v>0.94225792781339301</v>
      </c>
      <c r="E41" s="406">
        <v>21.359036249125101</v>
      </c>
      <c r="F41" s="406">
        <v>21.0837162974059</v>
      </c>
      <c r="G41" s="172">
        <v>22.667929468835499</v>
      </c>
      <c r="H41" s="172">
        <v>22.375737762517801</v>
      </c>
    </row>
    <row r="42" spans="1:13" x14ac:dyDescent="0.2">
      <c r="B42" s="170" t="s">
        <v>152</v>
      </c>
      <c r="C42" s="172">
        <v>105.346</v>
      </c>
      <c r="D42" s="170">
        <v>0.94985889078236696</v>
      </c>
      <c r="E42" s="406">
        <v>21.320472978319302</v>
      </c>
      <c r="F42" s="406">
        <v>21.069014924409899</v>
      </c>
      <c r="G42" s="172">
        <v>22.445937165212399</v>
      </c>
      <c r="H42" s="172">
        <v>22.181205154647898</v>
      </c>
      <c r="J42" s="170" t="s">
        <v>1083</v>
      </c>
      <c r="K42" s="170" t="s">
        <v>1084</v>
      </c>
      <c r="L42" s="170" t="s">
        <v>1085</v>
      </c>
      <c r="M42" s="170" t="s">
        <v>1086</v>
      </c>
    </row>
    <row r="43" spans="1:13" x14ac:dyDescent="0.2">
      <c r="B43" s="170" t="s">
        <v>153</v>
      </c>
      <c r="C43" s="172">
        <v>105.934</v>
      </c>
      <c r="D43" s="170">
        <v>0.955160630077452</v>
      </c>
      <c r="E43" s="406">
        <v>21.440107489046699</v>
      </c>
      <c r="F43" s="406">
        <v>21.2124560152897</v>
      </c>
      <c r="G43" s="172">
        <v>22.446598837839598</v>
      </c>
      <c r="H43" s="172">
        <v>22.208260419579499</v>
      </c>
      <c r="J43" s="170">
        <v>22.11</v>
      </c>
      <c r="K43" s="170">
        <v>20.72</v>
      </c>
      <c r="L43" s="170">
        <v>21.81</v>
      </c>
      <c r="M43" s="170">
        <v>20.75</v>
      </c>
    </row>
    <row r="44" spans="1:13" x14ac:dyDescent="0.2">
      <c r="A44" s="170" t="s">
        <v>81</v>
      </c>
      <c r="B44" s="170" t="s">
        <v>142</v>
      </c>
      <c r="C44" s="172">
        <v>106.447</v>
      </c>
      <c r="D44" s="170">
        <v>0.95978612711551103</v>
      </c>
      <c r="E44" s="406">
        <v>21.5055793335004</v>
      </c>
      <c r="F44" s="406">
        <v>21.279110135076699</v>
      </c>
      <c r="G44" s="172">
        <v>22.4066369849834</v>
      </c>
      <c r="H44" s="172">
        <v>22.170679002235399</v>
      </c>
      <c r="K44" s="89">
        <f>K43/J43-1</f>
        <v>-6.2867480777928586E-2</v>
      </c>
      <c r="L44" s="89">
        <f>M43/L43-1</f>
        <v>-4.8601558917927501E-2</v>
      </c>
    </row>
    <row r="45" spans="1:13" x14ac:dyDescent="0.2">
      <c r="B45" s="170" t="s">
        <v>143</v>
      </c>
      <c r="C45" s="172">
        <v>106.889</v>
      </c>
      <c r="D45" s="170">
        <v>0.96377144815025195</v>
      </c>
      <c r="E45" s="406">
        <v>21.310375608076701</v>
      </c>
      <c r="F45" s="406">
        <v>21.020797909078901</v>
      </c>
      <c r="G45" s="172">
        <v>22.111441098382102</v>
      </c>
      <c r="H45" s="172">
        <v>21.8109780585674</v>
      </c>
      <c r="K45" s="121">
        <f>K43-J43</f>
        <v>-1.3900000000000006</v>
      </c>
      <c r="L45" s="172">
        <f>M43-L43</f>
        <v>-1.0599999999999987</v>
      </c>
    </row>
    <row r="46" spans="1:13" x14ac:dyDescent="0.2">
      <c r="B46" s="170" t="s">
        <v>144</v>
      </c>
      <c r="C46" s="172">
        <v>106.83799999999999</v>
      </c>
      <c r="D46" s="170">
        <v>0.96331160341547395</v>
      </c>
      <c r="E46" s="406">
        <v>20.450780596460799</v>
      </c>
      <c r="F46" s="406">
        <v>20.177345112897999</v>
      </c>
      <c r="G46" s="172">
        <v>21.229662887845802</v>
      </c>
      <c r="H46" s="172">
        <v>20.945813422529199</v>
      </c>
      <c r="K46" s="170">
        <f>K43-M43</f>
        <v>-3.0000000000001137E-2</v>
      </c>
    </row>
    <row r="47" spans="1:13" x14ac:dyDescent="0.2">
      <c r="B47" s="170" t="s">
        <v>145</v>
      </c>
      <c r="C47" s="172">
        <v>105.755</v>
      </c>
      <c r="D47" s="170">
        <v>0.95354666522401699</v>
      </c>
      <c r="E47" s="406">
        <v>19.202514951924702</v>
      </c>
      <c r="F47" s="406">
        <v>19.025367992045599</v>
      </c>
      <c r="G47" s="172">
        <v>20.137991828028099</v>
      </c>
      <c r="H47" s="172">
        <v>19.952214910820299</v>
      </c>
    </row>
    <row r="48" spans="1:13" x14ac:dyDescent="0.2">
      <c r="B48" s="170" t="s">
        <v>146</v>
      </c>
      <c r="C48" s="172">
        <v>106.16200000000001</v>
      </c>
      <c r="D48" s="170">
        <v>0.95721640653881201</v>
      </c>
      <c r="E48" s="406">
        <v>18.702259494549899</v>
      </c>
      <c r="F48" s="406">
        <v>18.5671217783141</v>
      </c>
      <c r="G48" s="172">
        <v>19.538172733765801</v>
      </c>
      <c r="H48" s="172">
        <v>19.396994923489402</v>
      </c>
    </row>
    <row r="49" spans="1:8" x14ac:dyDescent="0.2">
      <c r="B49" s="170" t="s">
        <v>147</v>
      </c>
      <c r="C49" s="172">
        <v>106.74299999999999</v>
      </c>
      <c r="D49" s="170">
        <v>0.96245502988990805</v>
      </c>
      <c r="E49" s="406">
        <v>19.226384754789098</v>
      </c>
      <c r="F49" s="406">
        <v>19.125712297907299</v>
      </c>
      <c r="G49" s="172">
        <v>19.976398021410301</v>
      </c>
      <c r="H49" s="172">
        <v>19.871798373888801</v>
      </c>
    </row>
    <row r="50" spans="1:8" x14ac:dyDescent="0.2">
      <c r="B50" s="170" t="s">
        <v>148</v>
      </c>
      <c r="C50" s="172">
        <v>107.444</v>
      </c>
      <c r="D50" s="170">
        <v>0.96877564085224599</v>
      </c>
      <c r="E50" s="406">
        <v>19.867464365827502</v>
      </c>
      <c r="F50" s="406">
        <v>19.695218368898601</v>
      </c>
      <c r="G50" s="172">
        <v>20.507807512944702</v>
      </c>
      <c r="H50" s="172">
        <v>20.3300098994773</v>
      </c>
    </row>
    <row r="51" spans="1:8" x14ac:dyDescent="0.2">
      <c r="B51" s="170" t="s">
        <v>149</v>
      </c>
      <c r="C51" s="172">
        <v>107.867</v>
      </c>
      <c r="D51" s="170">
        <v>0.97258964718187302</v>
      </c>
      <c r="E51" s="406">
        <v>19.915712668195301</v>
      </c>
      <c r="F51" s="406">
        <v>19.7027314217781</v>
      </c>
      <c r="G51" s="172">
        <v>20.476994306799401</v>
      </c>
      <c r="H51" s="172">
        <v>20.258010640836801</v>
      </c>
    </row>
    <row r="52" spans="1:8" x14ac:dyDescent="0.2">
      <c r="B52" s="170" t="s">
        <v>150</v>
      </c>
      <c r="C52" s="172">
        <v>108.114</v>
      </c>
      <c r="D52" s="170">
        <v>0.97481673834834603</v>
      </c>
      <c r="E52" s="172">
        <v>19.653683905842001</v>
      </c>
      <c r="F52" s="172">
        <v>19.400065610753298</v>
      </c>
      <c r="G52" s="172">
        <v>20.161414071676401</v>
      </c>
      <c r="H52" s="172">
        <v>19.901243841609901</v>
      </c>
    </row>
    <row r="53" spans="1:8" x14ac:dyDescent="0.2">
      <c r="B53" s="170" t="s">
        <v>151</v>
      </c>
      <c r="C53" s="172">
        <v>108.774</v>
      </c>
      <c r="D53" s="170">
        <v>0.98076767021017597</v>
      </c>
      <c r="E53" s="172">
        <v>19.278611743625198</v>
      </c>
      <c r="F53" s="172">
        <v>19.060155858244901</v>
      </c>
      <c r="G53" s="172">
        <v>19.6566550154471</v>
      </c>
      <c r="H53" s="172">
        <v>19.433915326919699</v>
      </c>
    </row>
    <row r="54" spans="1:8" x14ac:dyDescent="0.2">
      <c r="B54" s="170" t="s">
        <v>152</v>
      </c>
      <c r="C54" s="172">
        <v>108.85599999999999</v>
      </c>
      <c r="D54" s="170">
        <v>0.98150702841119097</v>
      </c>
      <c r="E54" s="172">
        <v>18.938829060048199</v>
      </c>
      <c r="F54" s="172">
        <v>18.8019315650339</v>
      </c>
      <c r="G54" s="172">
        <v>19.2956632116077</v>
      </c>
      <c r="H54" s="172">
        <v>19.1561863754246</v>
      </c>
    </row>
    <row r="55" spans="1:8" x14ac:dyDescent="0.2">
      <c r="B55" s="170" t="s">
        <v>153</v>
      </c>
      <c r="C55" s="172">
        <v>109.271</v>
      </c>
      <c r="D55" s="170">
        <v>0.985248902233403</v>
      </c>
      <c r="E55" s="172">
        <v>19.242656463608899</v>
      </c>
      <c r="F55" s="172">
        <v>19.152073843451699</v>
      </c>
      <c r="G55" s="172">
        <v>19.530756563127198</v>
      </c>
      <c r="H55" s="172">
        <v>19.4388177444674</v>
      </c>
    </row>
    <row r="56" spans="1:8" x14ac:dyDescent="0.2">
      <c r="A56" s="170" t="s">
        <v>701</v>
      </c>
      <c r="B56" s="170" t="s">
        <v>142</v>
      </c>
      <c r="C56" s="170">
        <v>110.21</v>
      </c>
      <c r="D56" s="170">
        <v>0.99371545529136995</v>
      </c>
      <c r="E56" s="172">
        <v>19.9139582142334</v>
      </c>
      <c r="F56" s="172">
        <v>19.870742849603701</v>
      </c>
      <c r="G56" s="172">
        <v>20.0398998608654</v>
      </c>
      <c r="H56" s="172">
        <v>19.996411189737699</v>
      </c>
    </row>
    <row r="57" spans="1:8" x14ac:dyDescent="0.2">
      <c r="B57" s="170" t="s">
        <v>143</v>
      </c>
      <c r="C57" s="170">
        <v>110.907</v>
      </c>
      <c r="D57" s="170">
        <v>1</v>
      </c>
      <c r="E57" s="172">
        <v>20.715949328495199</v>
      </c>
      <c r="F57" s="172">
        <v>20.745151394540901</v>
      </c>
      <c r="G57" s="172">
        <v>20.715949328495199</v>
      </c>
      <c r="H57" s="172">
        <v>20.745151394540901</v>
      </c>
    </row>
    <row r="58" spans="1:8" x14ac:dyDescent="0.2">
      <c r="E58" s="172"/>
      <c r="F58" s="172"/>
      <c r="G58" s="172"/>
      <c r="H58" s="172"/>
    </row>
    <row r="59" spans="1:8" x14ac:dyDescent="0.2">
      <c r="E59" s="172"/>
      <c r="F59" s="172"/>
      <c r="G59" s="172"/>
      <c r="H59" s="172"/>
    </row>
    <row r="60" spans="1:8" x14ac:dyDescent="0.2">
      <c r="E60" s="172"/>
      <c r="F60" s="172"/>
      <c r="G60" s="172"/>
      <c r="H60" s="172"/>
    </row>
    <row r="61" spans="1:8" x14ac:dyDescent="0.2">
      <c r="E61" s="172"/>
      <c r="F61" s="172"/>
      <c r="G61" s="172"/>
      <c r="H61" s="172"/>
    </row>
    <row r="62" spans="1:8" x14ac:dyDescent="0.2">
      <c r="E62" s="172"/>
      <c r="F62" s="172"/>
      <c r="G62" s="172"/>
      <c r="H62" s="172"/>
    </row>
    <row r="63" spans="1:8" x14ac:dyDescent="0.2">
      <c r="E63" s="172"/>
      <c r="F63" s="172"/>
      <c r="G63" s="172"/>
      <c r="H63" s="172"/>
    </row>
    <row r="64" spans="1:8" x14ac:dyDescent="0.2">
      <c r="E64" s="172"/>
      <c r="F64" s="172"/>
      <c r="G64" s="172"/>
      <c r="H64" s="172"/>
    </row>
    <row r="65" spans="5:8" x14ac:dyDescent="0.2">
      <c r="E65" s="172"/>
      <c r="F65" s="172"/>
      <c r="G65" s="172"/>
      <c r="H65" s="172"/>
    </row>
    <row r="66" spans="5:8" x14ac:dyDescent="0.2">
      <c r="E66" s="172"/>
      <c r="F66" s="172"/>
      <c r="G66" s="172"/>
      <c r="H66" s="172"/>
    </row>
    <row r="67" spans="5:8" x14ac:dyDescent="0.2">
      <c r="E67" s="172"/>
      <c r="F67" s="172"/>
      <c r="G67" s="172"/>
      <c r="H67" s="172"/>
    </row>
    <row r="68" spans="5:8" x14ac:dyDescent="0.2">
      <c r="E68" s="172"/>
      <c r="F68" s="172"/>
      <c r="G68" s="172"/>
      <c r="H68" s="172"/>
    </row>
    <row r="69" spans="5:8" x14ac:dyDescent="0.2">
      <c r="E69" s="172"/>
      <c r="F69" s="172"/>
      <c r="G69" s="172"/>
      <c r="H69" s="172"/>
    </row>
    <row r="70" spans="5:8" x14ac:dyDescent="0.2">
      <c r="E70" s="172"/>
      <c r="F70" s="172"/>
      <c r="G70" s="172"/>
      <c r="H70" s="172"/>
    </row>
    <row r="71" spans="5:8" x14ac:dyDescent="0.2">
      <c r="E71" s="172"/>
      <c r="F71" s="172"/>
      <c r="G71" s="172"/>
      <c r="H71" s="172"/>
    </row>
    <row r="72" spans="5:8" x14ac:dyDescent="0.2">
      <c r="E72" s="172"/>
      <c r="F72" s="172"/>
      <c r="G72" s="172"/>
      <c r="H72" s="172"/>
    </row>
    <row r="73" spans="5:8" x14ac:dyDescent="0.2">
      <c r="E73" s="172"/>
      <c r="F73" s="172"/>
      <c r="G73" s="172"/>
      <c r="H73" s="172"/>
    </row>
    <row r="74" spans="5:8" x14ac:dyDescent="0.2">
      <c r="E74" s="172"/>
      <c r="F74" s="172"/>
      <c r="G74" s="172"/>
      <c r="H74" s="172"/>
    </row>
    <row r="75" spans="5:8" x14ac:dyDescent="0.2">
      <c r="E75" s="172"/>
      <c r="F75" s="172"/>
      <c r="G75" s="172"/>
      <c r="H75" s="172"/>
    </row>
    <row r="76" spans="5:8" x14ac:dyDescent="0.2">
      <c r="E76" s="172"/>
      <c r="F76" s="172"/>
      <c r="G76" s="172"/>
      <c r="H76" s="172"/>
    </row>
    <row r="77" spans="5:8" x14ac:dyDescent="0.2">
      <c r="E77" s="172"/>
      <c r="F77" s="172"/>
      <c r="G77" s="172"/>
      <c r="H77" s="172"/>
    </row>
    <row r="78" spans="5:8" x14ac:dyDescent="0.2">
      <c r="E78" s="172"/>
      <c r="F78" s="172"/>
      <c r="G78" s="172"/>
      <c r="H78" s="172"/>
    </row>
    <row r="79" spans="5:8" x14ac:dyDescent="0.2">
      <c r="E79" s="172"/>
      <c r="F79" s="172"/>
      <c r="G79" s="172"/>
      <c r="H79" s="172"/>
    </row>
    <row r="80" spans="5:8" x14ac:dyDescent="0.2">
      <c r="E80" s="172"/>
      <c r="F80" s="172"/>
      <c r="G80" s="172"/>
      <c r="H80" s="172"/>
    </row>
    <row r="81" spans="5:8" x14ac:dyDescent="0.2">
      <c r="E81" s="172"/>
      <c r="F81" s="172"/>
      <c r="G81" s="172"/>
      <c r="H81" s="172"/>
    </row>
    <row r="82" spans="5:8" x14ac:dyDescent="0.2">
      <c r="E82" s="172"/>
      <c r="F82" s="172"/>
      <c r="G82" s="172"/>
      <c r="H82" s="172"/>
    </row>
    <row r="83" spans="5:8" x14ac:dyDescent="0.2">
      <c r="E83" s="172"/>
      <c r="F83" s="172"/>
      <c r="G83" s="172"/>
      <c r="H83" s="172"/>
    </row>
    <row r="84" spans="5:8" x14ac:dyDescent="0.2">
      <c r="E84" s="172"/>
      <c r="F84" s="172"/>
      <c r="G84" s="172"/>
      <c r="H84" s="172"/>
    </row>
    <row r="85" spans="5:8" x14ac:dyDescent="0.2">
      <c r="E85" s="172"/>
      <c r="F85" s="172"/>
      <c r="G85" s="172"/>
      <c r="H85" s="172"/>
    </row>
    <row r="86" spans="5:8" x14ac:dyDescent="0.2">
      <c r="E86" s="172"/>
      <c r="F86" s="172"/>
      <c r="G86" s="172"/>
      <c r="H86" s="172"/>
    </row>
    <row r="87" spans="5:8" x14ac:dyDescent="0.2">
      <c r="E87" s="172"/>
      <c r="F87" s="172"/>
      <c r="G87" s="172"/>
      <c r="H87" s="172"/>
    </row>
    <row r="88" spans="5:8" x14ac:dyDescent="0.2">
      <c r="E88" s="172"/>
      <c r="F88" s="172"/>
      <c r="G88" s="172"/>
      <c r="H88" s="172"/>
    </row>
    <row r="89" spans="5:8" x14ac:dyDescent="0.2">
      <c r="E89" s="172"/>
      <c r="F89" s="172"/>
      <c r="G89" s="172"/>
      <c r="H89" s="172"/>
    </row>
    <row r="90" spans="5:8" x14ac:dyDescent="0.2">
      <c r="E90" s="172"/>
      <c r="F90" s="172"/>
      <c r="G90" s="172"/>
      <c r="H90" s="172"/>
    </row>
    <row r="91" spans="5:8" x14ac:dyDescent="0.2">
      <c r="E91" s="172"/>
      <c r="F91" s="172"/>
      <c r="G91" s="172"/>
      <c r="H91" s="172"/>
    </row>
    <row r="92" spans="5:8" x14ac:dyDescent="0.2">
      <c r="E92" s="172"/>
      <c r="F92" s="172"/>
      <c r="G92" s="172"/>
      <c r="H92" s="172"/>
    </row>
    <row r="93" spans="5:8" x14ac:dyDescent="0.2">
      <c r="E93" s="172"/>
      <c r="F93" s="172"/>
      <c r="G93" s="172"/>
      <c r="H93" s="172"/>
    </row>
    <row r="94" spans="5:8" x14ac:dyDescent="0.2">
      <c r="E94" s="172"/>
      <c r="F94" s="172"/>
      <c r="G94" s="172"/>
      <c r="H94" s="172"/>
    </row>
    <row r="95" spans="5:8" x14ac:dyDescent="0.2">
      <c r="E95" s="172"/>
      <c r="F95" s="172"/>
      <c r="G95" s="172"/>
      <c r="H95" s="172"/>
    </row>
    <row r="96" spans="5:8" x14ac:dyDescent="0.2">
      <c r="E96" s="172"/>
      <c r="F96" s="172"/>
      <c r="G96" s="172"/>
      <c r="H96" s="172"/>
    </row>
    <row r="97" spans="5:8" x14ac:dyDescent="0.2">
      <c r="E97" s="172"/>
      <c r="F97" s="172"/>
      <c r="G97" s="172"/>
      <c r="H97" s="172"/>
    </row>
    <row r="98" spans="5:8" x14ac:dyDescent="0.2">
      <c r="E98" s="172"/>
      <c r="F98" s="172"/>
      <c r="G98" s="172"/>
      <c r="H98" s="172"/>
    </row>
    <row r="99" spans="5:8" x14ac:dyDescent="0.2">
      <c r="E99" s="172"/>
      <c r="F99" s="172"/>
      <c r="G99" s="172"/>
      <c r="H99" s="172"/>
    </row>
    <row r="100" spans="5:8" x14ac:dyDescent="0.2">
      <c r="E100" s="172"/>
      <c r="F100" s="172"/>
      <c r="G100" s="172"/>
      <c r="H100" s="172"/>
    </row>
    <row r="101" spans="5:8" x14ac:dyDescent="0.2">
      <c r="E101" s="172"/>
      <c r="F101" s="172"/>
      <c r="G101" s="172"/>
      <c r="H101" s="172"/>
    </row>
    <row r="102" spans="5:8" x14ac:dyDescent="0.2">
      <c r="E102" s="172"/>
      <c r="F102" s="172"/>
      <c r="G102" s="172"/>
      <c r="H102" s="172"/>
    </row>
    <row r="103" spans="5:8" x14ac:dyDescent="0.2">
      <c r="E103" s="172"/>
      <c r="F103" s="172"/>
      <c r="G103" s="172"/>
      <c r="H103" s="172"/>
    </row>
    <row r="104" spans="5:8" x14ac:dyDescent="0.2">
      <c r="E104" s="172"/>
      <c r="F104" s="172"/>
      <c r="G104" s="172"/>
      <c r="H104" s="172"/>
    </row>
    <row r="105" spans="5:8" x14ac:dyDescent="0.2">
      <c r="E105" s="172"/>
      <c r="F105" s="172"/>
      <c r="G105" s="172"/>
      <c r="H105" s="172"/>
    </row>
    <row r="106" spans="5:8" x14ac:dyDescent="0.2">
      <c r="E106" s="172"/>
      <c r="F106" s="172"/>
      <c r="G106" s="172"/>
      <c r="H106" s="172"/>
    </row>
    <row r="107" spans="5:8" x14ac:dyDescent="0.2">
      <c r="E107" s="172"/>
      <c r="F107" s="172"/>
      <c r="G107" s="172"/>
      <c r="H107" s="172"/>
    </row>
    <row r="108" spans="5:8" x14ac:dyDescent="0.2">
      <c r="E108" s="172"/>
      <c r="F108" s="172"/>
      <c r="G108" s="172"/>
      <c r="H108" s="172"/>
    </row>
    <row r="109" spans="5:8" x14ac:dyDescent="0.2">
      <c r="E109" s="172"/>
      <c r="F109" s="172"/>
      <c r="G109" s="172"/>
      <c r="H109" s="172"/>
    </row>
    <row r="110" spans="5:8" x14ac:dyDescent="0.2">
      <c r="E110" s="172"/>
      <c r="F110" s="172"/>
      <c r="G110" s="172"/>
      <c r="H110" s="172"/>
    </row>
    <row r="111" spans="5:8" x14ac:dyDescent="0.2">
      <c r="E111" s="172"/>
      <c r="F111" s="172"/>
      <c r="G111" s="172"/>
      <c r="H111" s="172"/>
    </row>
    <row r="112" spans="5:8" x14ac:dyDescent="0.2">
      <c r="E112" s="172"/>
      <c r="F112" s="172"/>
      <c r="G112" s="172"/>
      <c r="H112" s="172"/>
    </row>
    <row r="113" spans="5:8" x14ac:dyDescent="0.2">
      <c r="E113" s="172"/>
      <c r="F113" s="172"/>
      <c r="G113" s="172"/>
      <c r="H113" s="172"/>
    </row>
    <row r="114" spans="5:8" x14ac:dyDescent="0.2">
      <c r="E114" s="172"/>
      <c r="F114" s="172"/>
      <c r="G114" s="172"/>
      <c r="H114" s="172"/>
    </row>
    <row r="115" spans="5:8" x14ac:dyDescent="0.2">
      <c r="E115" s="172"/>
      <c r="F115" s="172"/>
      <c r="G115" s="172"/>
      <c r="H115" s="172"/>
    </row>
    <row r="116" spans="5:8" x14ac:dyDescent="0.2">
      <c r="E116" s="172"/>
      <c r="F116" s="172"/>
      <c r="G116" s="172"/>
      <c r="H116" s="172"/>
    </row>
    <row r="117" spans="5:8" x14ac:dyDescent="0.2">
      <c r="E117" s="172"/>
      <c r="F117" s="172"/>
      <c r="G117" s="172"/>
      <c r="H117" s="172"/>
    </row>
    <row r="118" spans="5:8" x14ac:dyDescent="0.2">
      <c r="E118" s="172"/>
      <c r="F118" s="172"/>
      <c r="G118" s="172"/>
      <c r="H118" s="172"/>
    </row>
    <row r="119" spans="5:8" x14ac:dyDescent="0.2">
      <c r="E119" s="172"/>
      <c r="F119" s="172"/>
      <c r="G119" s="172"/>
      <c r="H119" s="172"/>
    </row>
    <row r="120" spans="5:8" x14ac:dyDescent="0.2">
      <c r="E120" s="172"/>
      <c r="F120" s="172"/>
      <c r="G120" s="172"/>
      <c r="H120" s="172"/>
    </row>
    <row r="121" spans="5:8" x14ac:dyDescent="0.2">
      <c r="E121" s="172"/>
      <c r="F121" s="172"/>
      <c r="G121" s="172"/>
      <c r="H121" s="172"/>
    </row>
    <row r="122" spans="5:8" x14ac:dyDescent="0.2">
      <c r="E122" s="172"/>
      <c r="F122" s="172"/>
      <c r="G122" s="172"/>
      <c r="H122" s="172"/>
    </row>
    <row r="123" spans="5:8" x14ac:dyDescent="0.2">
      <c r="E123" s="172"/>
      <c r="F123" s="172"/>
      <c r="G123" s="172"/>
      <c r="H123" s="172"/>
    </row>
    <row r="124" spans="5:8" x14ac:dyDescent="0.2">
      <c r="E124" s="172"/>
      <c r="F124" s="172"/>
      <c r="G124" s="172"/>
      <c r="H124" s="172"/>
    </row>
    <row r="125" spans="5:8" x14ac:dyDescent="0.2">
      <c r="E125" s="172"/>
      <c r="F125" s="172"/>
      <c r="G125" s="172"/>
      <c r="H125" s="172"/>
    </row>
    <row r="126" spans="5:8" x14ac:dyDescent="0.2">
      <c r="E126" s="172"/>
      <c r="F126" s="172"/>
      <c r="G126" s="172"/>
      <c r="H126" s="172"/>
    </row>
    <row r="127" spans="5:8" x14ac:dyDescent="0.2">
      <c r="E127" s="172"/>
      <c r="F127" s="172"/>
      <c r="G127" s="172"/>
      <c r="H127" s="172"/>
    </row>
    <row r="128" spans="5:8" x14ac:dyDescent="0.2">
      <c r="E128" s="172"/>
      <c r="F128" s="172"/>
      <c r="G128" s="172"/>
      <c r="H128" s="172"/>
    </row>
    <row r="129" spans="5:8" x14ac:dyDescent="0.2">
      <c r="E129" s="172"/>
      <c r="F129" s="172"/>
      <c r="G129" s="172"/>
      <c r="H129" s="172"/>
    </row>
    <row r="130" spans="5:8" x14ac:dyDescent="0.2">
      <c r="E130" s="172"/>
      <c r="F130" s="172"/>
      <c r="G130" s="172"/>
      <c r="H130" s="172"/>
    </row>
    <row r="131" spans="5:8" x14ac:dyDescent="0.2">
      <c r="E131" s="172"/>
      <c r="F131" s="172"/>
      <c r="G131" s="172"/>
      <c r="H131" s="172"/>
    </row>
    <row r="132" spans="5:8" x14ac:dyDescent="0.2">
      <c r="E132" s="172"/>
      <c r="F132" s="172"/>
      <c r="G132" s="172"/>
      <c r="H132" s="172"/>
    </row>
    <row r="133" spans="5:8" x14ac:dyDescent="0.2">
      <c r="E133" s="172"/>
      <c r="F133" s="172"/>
      <c r="G133" s="172"/>
      <c r="H133" s="172"/>
    </row>
    <row r="134" spans="5:8" x14ac:dyDescent="0.2">
      <c r="E134" s="172"/>
      <c r="F134" s="172"/>
      <c r="G134" s="172"/>
      <c r="H134" s="172"/>
    </row>
    <row r="135" spans="5:8" x14ac:dyDescent="0.2">
      <c r="E135" s="172"/>
      <c r="F135" s="172"/>
      <c r="G135" s="172"/>
      <c r="H135" s="172"/>
    </row>
    <row r="136" spans="5:8" x14ac:dyDescent="0.2">
      <c r="E136" s="172"/>
      <c r="F136" s="172"/>
      <c r="G136" s="172"/>
      <c r="H136" s="172"/>
    </row>
    <row r="137" spans="5:8" x14ac:dyDescent="0.2">
      <c r="E137" s="172"/>
      <c r="F137" s="172"/>
      <c r="G137" s="172"/>
      <c r="H137" s="172"/>
    </row>
    <row r="138" spans="5:8" x14ac:dyDescent="0.2">
      <c r="E138" s="172"/>
      <c r="F138" s="172"/>
      <c r="G138" s="172"/>
      <c r="H138" s="172"/>
    </row>
    <row r="139" spans="5:8" x14ac:dyDescent="0.2">
      <c r="E139" s="172"/>
      <c r="F139" s="172"/>
      <c r="G139" s="172"/>
      <c r="H139" s="172"/>
    </row>
    <row r="140" spans="5:8" x14ac:dyDescent="0.2">
      <c r="E140" s="172"/>
      <c r="F140" s="172"/>
      <c r="G140" s="172"/>
      <c r="H140" s="172"/>
    </row>
    <row r="141" spans="5:8" x14ac:dyDescent="0.2">
      <c r="E141" s="172"/>
      <c r="F141" s="172"/>
      <c r="G141" s="172"/>
      <c r="H141" s="172"/>
    </row>
    <row r="142" spans="5:8" x14ac:dyDescent="0.2">
      <c r="E142" s="172"/>
      <c r="F142" s="172"/>
      <c r="G142" s="172"/>
      <c r="H142" s="172"/>
    </row>
    <row r="143" spans="5:8" x14ac:dyDescent="0.2">
      <c r="E143" s="172"/>
      <c r="F143" s="172"/>
      <c r="G143" s="172"/>
      <c r="H143" s="172"/>
    </row>
    <row r="144" spans="5:8" x14ac:dyDescent="0.2">
      <c r="E144" s="172"/>
      <c r="F144" s="172"/>
      <c r="G144" s="172"/>
      <c r="H144" s="172"/>
    </row>
    <row r="145" spans="5:8" x14ac:dyDescent="0.2">
      <c r="E145" s="172"/>
      <c r="F145" s="172"/>
      <c r="G145" s="172"/>
      <c r="H145" s="172"/>
    </row>
    <row r="146" spans="5:8" x14ac:dyDescent="0.2">
      <c r="E146" s="172"/>
      <c r="F146" s="172"/>
      <c r="G146" s="172"/>
      <c r="H146" s="172"/>
    </row>
    <row r="147" spans="5:8" x14ac:dyDescent="0.2">
      <c r="E147" s="172"/>
      <c r="F147" s="172"/>
      <c r="G147" s="172"/>
      <c r="H147" s="172"/>
    </row>
    <row r="148" spans="5:8" x14ac:dyDescent="0.2">
      <c r="E148" s="172"/>
      <c r="F148" s="172"/>
      <c r="G148" s="172"/>
      <c r="H148" s="172"/>
    </row>
    <row r="149" spans="5:8" x14ac:dyDescent="0.2">
      <c r="E149" s="172"/>
      <c r="F149" s="172"/>
      <c r="G149" s="172"/>
      <c r="H149" s="172"/>
    </row>
    <row r="150" spans="5:8" x14ac:dyDescent="0.2">
      <c r="E150" s="172"/>
      <c r="F150" s="172"/>
      <c r="G150" s="172"/>
      <c r="H150" s="172"/>
    </row>
    <row r="151" spans="5:8" x14ac:dyDescent="0.2">
      <c r="E151" s="172"/>
      <c r="F151" s="172"/>
      <c r="G151" s="172"/>
      <c r="H151" s="172"/>
    </row>
    <row r="152" spans="5:8" x14ac:dyDescent="0.2">
      <c r="E152" s="172"/>
      <c r="F152" s="172"/>
      <c r="G152" s="172"/>
      <c r="H152" s="172"/>
    </row>
    <row r="153" spans="5:8" x14ac:dyDescent="0.2">
      <c r="E153" s="172"/>
      <c r="F153" s="172"/>
      <c r="G153" s="172"/>
      <c r="H153" s="172"/>
    </row>
    <row r="154" spans="5:8" x14ac:dyDescent="0.2">
      <c r="E154" s="172"/>
      <c r="F154" s="172"/>
      <c r="G154" s="172"/>
      <c r="H154" s="172"/>
    </row>
    <row r="155" spans="5:8" x14ac:dyDescent="0.2">
      <c r="E155" s="172"/>
      <c r="F155" s="172"/>
      <c r="G155" s="172"/>
      <c r="H155" s="172"/>
    </row>
    <row r="156" spans="5:8" x14ac:dyDescent="0.2">
      <c r="E156" s="172"/>
      <c r="F156" s="172"/>
      <c r="G156" s="172"/>
      <c r="H156" s="172"/>
    </row>
    <row r="157" spans="5:8" x14ac:dyDescent="0.2">
      <c r="E157" s="172"/>
      <c r="F157" s="172"/>
      <c r="G157" s="172"/>
      <c r="H157" s="172"/>
    </row>
    <row r="158" spans="5:8" x14ac:dyDescent="0.2">
      <c r="E158" s="172"/>
      <c r="F158" s="172"/>
      <c r="G158" s="172"/>
      <c r="H158" s="172"/>
    </row>
    <row r="159" spans="5:8" x14ac:dyDescent="0.2">
      <c r="E159" s="172"/>
      <c r="F159" s="172"/>
      <c r="G159" s="172"/>
      <c r="H159" s="172"/>
    </row>
    <row r="160" spans="5:8" x14ac:dyDescent="0.2">
      <c r="E160" s="172"/>
      <c r="F160" s="172"/>
      <c r="G160" s="172"/>
      <c r="H160" s="172"/>
    </row>
    <row r="161" spans="5:8" x14ac:dyDescent="0.2">
      <c r="E161" s="172"/>
      <c r="F161" s="172"/>
      <c r="G161" s="172"/>
      <c r="H161" s="172"/>
    </row>
    <row r="162" spans="5:8" x14ac:dyDescent="0.2">
      <c r="E162" s="172"/>
      <c r="F162" s="172"/>
      <c r="G162" s="172"/>
      <c r="H162" s="172"/>
    </row>
    <row r="163" spans="5:8" x14ac:dyDescent="0.2">
      <c r="E163" s="172"/>
      <c r="F163" s="172"/>
      <c r="G163" s="172"/>
      <c r="H163" s="172"/>
    </row>
    <row r="164" spans="5:8" x14ac:dyDescent="0.2">
      <c r="E164" s="172"/>
      <c r="F164" s="172"/>
      <c r="G164" s="172"/>
      <c r="H164" s="172"/>
    </row>
    <row r="165" spans="5:8" x14ac:dyDescent="0.2">
      <c r="E165" s="172"/>
      <c r="F165" s="172"/>
      <c r="G165" s="172"/>
      <c r="H165" s="172"/>
    </row>
    <row r="166" spans="5:8" x14ac:dyDescent="0.2">
      <c r="E166" s="172"/>
      <c r="F166" s="172"/>
      <c r="G166" s="172"/>
      <c r="H166" s="172"/>
    </row>
    <row r="167" spans="5:8" x14ac:dyDescent="0.2">
      <c r="E167" s="172"/>
      <c r="F167" s="172"/>
      <c r="G167" s="172"/>
      <c r="H167" s="172"/>
    </row>
    <row r="168" spans="5:8" x14ac:dyDescent="0.2">
      <c r="E168" s="172"/>
      <c r="F168" s="172"/>
      <c r="G168" s="172"/>
      <c r="H168" s="172"/>
    </row>
    <row r="169" spans="5:8" x14ac:dyDescent="0.2">
      <c r="E169" s="172"/>
      <c r="F169" s="172"/>
      <c r="G169" s="172"/>
      <c r="H169" s="172"/>
    </row>
    <row r="170" spans="5:8" x14ac:dyDescent="0.2">
      <c r="E170" s="172"/>
      <c r="F170" s="172"/>
      <c r="G170" s="172"/>
      <c r="H170" s="172"/>
    </row>
    <row r="171" spans="5:8" x14ac:dyDescent="0.2">
      <c r="E171" s="172"/>
      <c r="F171" s="172"/>
      <c r="G171" s="172"/>
      <c r="H171" s="172"/>
    </row>
    <row r="172" spans="5:8" x14ac:dyDescent="0.2">
      <c r="E172" s="172"/>
      <c r="F172" s="172"/>
      <c r="G172" s="172"/>
      <c r="H172" s="172"/>
    </row>
    <row r="173" spans="5:8" x14ac:dyDescent="0.2">
      <c r="E173" s="172"/>
      <c r="F173" s="172"/>
      <c r="G173" s="172"/>
      <c r="H173" s="172"/>
    </row>
    <row r="174" spans="5:8" x14ac:dyDescent="0.2">
      <c r="E174" s="172"/>
      <c r="F174" s="172"/>
      <c r="G174" s="172"/>
      <c r="H174" s="172"/>
    </row>
    <row r="175" spans="5:8" x14ac:dyDescent="0.2">
      <c r="E175" s="172"/>
      <c r="F175" s="172"/>
      <c r="G175" s="172"/>
      <c r="H175" s="172"/>
    </row>
    <row r="176" spans="5:8" x14ac:dyDescent="0.2">
      <c r="E176" s="172"/>
      <c r="F176" s="172"/>
      <c r="G176" s="172"/>
      <c r="H176" s="172"/>
    </row>
    <row r="177" spans="5:8" x14ac:dyDescent="0.2">
      <c r="E177" s="172"/>
      <c r="F177" s="172"/>
      <c r="G177" s="172"/>
      <c r="H177" s="172"/>
    </row>
    <row r="178" spans="5:8" x14ac:dyDescent="0.2">
      <c r="E178" s="172"/>
      <c r="F178" s="172"/>
      <c r="G178" s="172"/>
      <c r="H178" s="172"/>
    </row>
    <row r="179" spans="5:8" x14ac:dyDescent="0.2">
      <c r="E179" s="172"/>
      <c r="F179" s="172"/>
      <c r="G179" s="172"/>
      <c r="H179" s="172"/>
    </row>
    <row r="180" spans="5:8" x14ac:dyDescent="0.2">
      <c r="E180" s="172"/>
      <c r="F180" s="172"/>
      <c r="G180" s="172"/>
      <c r="H180" s="172"/>
    </row>
    <row r="181" spans="5:8" x14ac:dyDescent="0.2">
      <c r="E181" s="172"/>
      <c r="F181" s="172"/>
      <c r="G181" s="172"/>
      <c r="H181" s="172"/>
    </row>
    <row r="182" spans="5:8" x14ac:dyDescent="0.2">
      <c r="E182" s="172"/>
      <c r="F182" s="172"/>
      <c r="G182" s="172"/>
      <c r="H182" s="172"/>
    </row>
    <row r="183" spans="5:8" x14ac:dyDescent="0.2">
      <c r="E183" s="172"/>
      <c r="F183" s="172"/>
      <c r="G183" s="172"/>
      <c r="H183" s="172"/>
    </row>
    <row r="184" spans="5:8" x14ac:dyDescent="0.2">
      <c r="E184" s="172"/>
      <c r="F184" s="172"/>
      <c r="G184" s="172"/>
      <c r="H184" s="172"/>
    </row>
    <row r="185" spans="5:8" x14ac:dyDescent="0.2">
      <c r="E185" s="172"/>
      <c r="F185" s="172"/>
      <c r="G185" s="172"/>
      <c r="H185" s="172"/>
    </row>
    <row r="186" spans="5:8" x14ac:dyDescent="0.2">
      <c r="E186" s="172"/>
      <c r="F186" s="172"/>
      <c r="G186" s="172"/>
      <c r="H186" s="172"/>
    </row>
    <row r="187" spans="5:8" x14ac:dyDescent="0.2">
      <c r="E187" s="172"/>
      <c r="F187" s="172"/>
      <c r="G187" s="172"/>
      <c r="H187" s="172"/>
    </row>
    <row r="188" spans="5:8" x14ac:dyDescent="0.2">
      <c r="E188" s="172"/>
      <c r="F188" s="172"/>
      <c r="G188" s="172"/>
      <c r="H188" s="172"/>
    </row>
    <row r="189" spans="5:8" x14ac:dyDescent="0.2">
      <c r="E189" s="172"/>
      <c r="F189" s="172"/>
      <c r="G189" s="172"/>
      <c r="H189" s="172"/>
    </row>
    <row r="190" spans="5:8" x14ac:dyDescent="0.2">
      <c r="E190" s="172"/>
      <c r="F190" s="172"/>
      <c r="G190" s="172"/>
      <c r="H190" s="172"/>
    </row>
    <row r="191" spans="5:8" x14ac:dyDescent="0.2">
      <c r="E191" s="172"/>
      <c r="F191" s="172"/>
      <c r="G191" s="172"/>
      <c r="H191" s="172"/>
    </row>
    <row r="192" spans="5:8" x14ac:dyDescent="0.2">
      <c r="E192" s="172"/>
      <c r="F192" s="172"/>
      <c r="G192" s="172"/>
      <c r="H192" s="172"/>
    </row>
    <row r="193" spans="5:8" x14ac:dyDescent="0.2">
      <c r="E193" s="172"/>
      <c r="F193" s="172"/>
      <c r="G193" s="172"/>
      <c r="H193" s="172"/>
    </row>
    <row r="194" spans="5:8" x14ac:dyDescent="0.2">
      <c r="E194" s="172"/>
      <c r="F194" s="172"/>
      <c r="G194" s="172"/>
      <c r="H194" s="172"/>
    </row>
    <row r="195" spans="5:8" x14ac:dyDescent="0.2">
      <c r="E195" s="172"/>
      <c r="F195" s="172"/>
      <c r="G195" s="172"/>
      <c r="H195" s="172"/>
    </row>
    <row r="196" spans="5:8" x14ac:dyDescent="0.2">
      <c r="E196" s="172"/>
      <c r="F196" s="172"/>
      <c r="G196" s="172"/>
      <c r="H196" s="172"/>
    </row>
    <row r="197" spans="5:8" x14ac:dyDescent="0.2">
      <c r="E197" s="172"/>
      <c r="F197" s="172"/>
      <c r="G197" s="172"/>
      <c r="H197" s="172"/>
    </row>
    <row r="198" spans="5:8" x14ac:dyDescent="0.2">
      <c r="E198" s="172"/>
      <c r="F198" s="172"/>
      <c r="G198" s="172"/>
      <c r="H198" s="172"/>
    </row>
    <row r="199" spans="5:8" x14ac:dyDescent="0.2">
      <c r="E199" s="172"/>
      <c r="F199" s="172"/>
      <c r="G199" s="172"/>
      <c r="H199" s="172"/>
    </row>
    <row r="200" spans="5:8" x14ac:dyDescent="0.2">
      <c r="E200" s="172"/>
      <c r="F200" s="172"/>
      <c r="G200" s="172"/>
      <c r="H200" s="172"/>
    </row>
    <row r="201" spans="5:8" x14ac:dyDescent="0.2">
      <c r="E201" s="172"/>
      <c r="F201" s="172"/>
      <c r="G201" s="172"/>
      <c r="H201" s="172"/>
    </row>
    <row r="202" spans="5:8" x14ac:dyDescent="0.2">
      <c r="E202" s="172"/>
      <c r="F202" s="172"/>
      <c r="G202" s="172"/>
      <c r="H202" s="172"/>
    </row>
    <row r="203" spans="5:8" x14ac:dyDescent="0.2">
      <c r="E203" s="172"/>
      <c r="F203" s="172"/>
      <c r="G203" s="172"/>
      <c r="H203" s="172"/>
    </row>
    <row r="204" spans="5:8" x14ac:dyDescent="0.2">
      <c r="E204" s="172"/>
      <c r="F204" s="172"/>
      <c r="G204" s="172"/>
      <c r="H204" s="172"/>
    </row>
    <row r="205" spans="5:8" x14ac:dyDescent="0.2">
      <c r="E205" s="172"/>
      <c r="F205" s="172"/>
      <c r="G205" s="172"/>
      <c r="H205" s="172"/>
    </row>
    <row r="206" spans="5:8" x14ac:dyDescent="0.2">
      <c r="E206" s="172"/>
      <c r="F206" s="172"/>
      <c r="G206" s="172"/>
      <c r="H206" s="172"/>
    </row>
    <row r="207" spans="5:8" x14ac:dyDescent="0.2">
      <c r="E207" s="172"/>
      <c r="F207" s="172"/>
      <c r="G207" s="172"/>
      <c r="H207" s="172"/>
    </row>
    <row r="208" spans="5:8" x14ac:dyDescent="0.2">
      <c r="E208" s="172"/>
      <c r="F208" s="172"/>
      <c r="G208" s="172"/>
      <c r="H208" s="172"/>
    </row>
    <row r="209" spans="5:8" x14ac:dyDescent="0.2">
      <c r="E209" s="172"/>
      <c r="F209" s="172"/>
      <c r="G209" s="172"/>
      <c r="H209" s="172"/>
    </row>
    <row r="210" spans="5:8" x14ac:dyDescent="0.2">
      <c r="E210" s="172"/>
      <c r="F210" s="172"/>
      <c r="G210" s="172"/>
      <c r="H210" s="172"/>
    </row>
    <row r="211" spans="5:8" x14ac:dyDescent="0.2">
      <c r="E211" s="172"/>
      <c r="F211" s="172"/>
      <c r="G211" s="172"/>
      <c r="H211" s="172"/>
    </row>
    <row r="212" spans="5:8" x14ac:dyDescent="0.2">
      <c r="E212" s="172"/>
      <c r="F212" s="172"/>
      <c r="G212" s="172"/>
      <c r="H212" s="172"/>
    </row>
    <row r="213" spans="5:8" x14ac:dyDescent="0.2">
      <c r="E213" s="172"/>
      <c r="F213" s="172"/>
      <c r="G213" s="172"/>
      <c r="H213" s="172"/>
    </row>
    <row r="214" spans="5:8" x14ac:dyDescent="0.2">
      <c r="E214" s="172"/>
      <c r="F214" s="172"/>
      <c r="G214" s="172"/>
      <c r="H214" s="172"/>
    </row>
    <row r="215" spans="5:8" x14ac:dyDescent="0.2">
      <c r="E215" s="172"/>
      <c r="F215" s="172"/>
      <c r="G215" s="172"/>
      <c r="H215" s="172"/>
    </row>
    <row r="216" spans="5:8" x14ac:dyDescent="0.2">
      <c r="E216" s="172"/>
      <c r="F216" s="172"/>
      <c r="G216" s="172"/>
      <c r="H216" s="172"/>
    </row>
    <row r="217" spans="5:8" x14ac:dyDescent="0.2">
      <c r="E217" s="172"/>
      <c r="F217" s="172"/>
      <c r="G217" s="172"/>
      <c r="H217" s="172"/>
    </row>
    <row r="218" spans="5:8" x14ac:dyDescent="0.2">
      <c r="E218" s="172"/>
      <c r="F218" s="172"/>
      <c r="G218" s="172"/>
      <c r="H218" s="172"/>
    </row>
    <row r="219" spans="5:8" x14ac:dyDescent="0.2">
      <c r="E219" s="172"/>
      <c r="F219" s="172"/>
      <c r="G219" s="172"/>
      <c r="H219" s="172"/>
    </row>
    <row r="220" spans="5:8" x14ac:dyDescent="0.2">
      <c r="E220" s="172"/>
      <c r="F220" s="172"/>
      <c r="G220" s="172"/>
      <c r="H220" s="172"/>
    </row>
    <row r="221" spans="5:8" x14ac:dyDescent="0.2">
      <c r="E221" s="172"/>
      <c r="F221" s="172"/>
      <c r="G221" s="172"/>
      <c r="H221" s="172"/>
    </row>
    <row r="222" spans="5:8" x14ac:dyDescent="0.2">
      <c r="E222" s="172"/>
      <c r="F222" s="172"/>
      <c r="G222" s="172"/>
      <c r="H222" s="172"/>
    </row>
    <row r="223" spans="5:8" x14ac:dyDescent="0.2">
      <c r="E223" s="172"/>
      <c r="F223" s="172"/>
      <c r="G223" s="172"/>
      <c r="H223" s="172"/>
    </row>
    <row r="224" spans="5:8" x14ac:dyDescent="0.2">
      <c r="E224" s="172"/>
      <c r="F224" s="172"/>
      <c r="G224" s="172"/>
      <c r="H224" s="172"/>
    </row>
    <row r="225" spans="5:8" x14ac:dyDescent="0.2">
      <c r="E225" s="172"/>
      <c r="F225" s="172"/>
      <c r="G225" s="172"/>
      <c r="H225" s="172"/>
    </row>
    <row r="226" spans="5:8" x14ac:dyDescent="0.2">
      <c r="E226" s="172"/>
      <c r="F226" s="172"/>
      <c r="G226" s="172"/>
      <c r="H226" s="172"/>
    </row>
    <row r="227" spans="5:8" x14ac:dyDescent="0.2">
      <c r="E227" s="172"/>
      <c r="F227" s="172"/>
      <c r="G227" s="172"/>
      <c r="H227" s="172"/>
    </row>
    <row r="228" spans="5:8" x14ac:dyDescent="0.2">
      <c r="E228" s="172"/>
      <c r="F228" s="172"/>
      <c r="G228" s="172"/>
      <c r="H228" s="172"/>
    </row>
    <row r="229" spans="5:8" x14ac:dyDescent="0.2">
      <c r="E229" s="172"/>
      <c r="F229" s="172"/>
      <c r="G229" s="172"/>
      <c r="H229" s="172"/>
    </row>
    <row r="230" spans="5:8" x14ac:dyDescent="0.2">
      <c r="E230" s="172"/>
      <c r="F230" s="172"/>
      <c r="G230" s="172"/>
      <c r="H230" s="172"/>
    </row>
    <row r="231" spans="5:8" x14ac:dyDescent="0.2">
      <c r="E231" s="172"/>
      <c r="F231" s="172"/>
      <c r="G231" s="172"/>
      <c r="H231" s="172"/>
    </row>
    <row r="232" spans="5:8" x14ac:dyDescent="0.2">
      <c r="E232" s="172"/>
      <c r="F232" s="172"/>
      <c r="G232" s="172"/>
      <c r="H232" s="172"/>
    </row>
    <row r="233" spans="5:8" x14ac:dyDescent="0.2">
      <c r="E233" s="172"/>
      <c r="F233" s="172"/>
      <c r="G233" s="172"/>
      <c r="H233" s="172"/>
    </row>
    <row r="234" spans="5:8" x14ac:dyDescent="0.2">
      <c r="E234" s="172"/>
      <c r="F234" s="172"/>
      <c r="G234" s="172"/>
      <c r="H234" s="172"/>
    </row>
    <row r="235" spans="5:8" x14ac:dyDescent="0.2">
      <c r="E235" s="172"/>
      <c r="F235" s="172"/>
      <c r="G235" s="172"/>
      <c r="H235" s="172"/>
    </row>
    <row r="236" spans="5:8" x14ac:dyDescent="0.2">
      <c r="E236" s="172"/>
      <c r="F236" s="172"/>
      <c r="G236" s="172"/>
      <c r="H236" s="172"/>
    </row>
    <row r="237" spans="5:8" x14ac:dyDescent="0.2">
      <c r="E237" s="172"/>
      <c r="F237" s="172"/>
      <c r="G237" s="172"/>
      <c r="H237" s="172"/>
    </row>
    <row r="238" spans="5:8" x14ac:dyDescent="0.2">
      <c r="E238" s="172"/>
      <c r="F238" s="172"/>
      <c r="G238" s="172"/>
      <c r="H238" s="172"/>
    </row>
    <row r="239" spans="5:8" x14ac:dyDescent="0.2">
      <c r="E239" s="172"/>
      <c r="F239" s="172"/>
      <c r="G239" s="172"/>
      <c r="H239" s="172"/>
    </row>
    <row r="240" spans="5:8" x14ac:dyDescent="0.2">
      <c r="E240" s="172"/>
      <c r="F240" s="172"/>
      <c r="G240" s="172"/>
      <c r="H240" s="172"/>
    </row>
    <row r="241" spans="5:8" x14ac:dyDescent="0.2">
      <c r="E241" s="172"/>
      <c r="F241" s="172"/>
      <c r="G241" s="172"/>
      <c r="H241" s="172"/>
    </row>
    <row r="242" spans="5:8" x14ac:dyDescent="0.2">
      <c r="E242" s="172"/>
      <c r="F242" s="172"/>
      <c r="G242" s="172"/>
      <c r="H242" s="172"/>
    </row>
    <row r="243" spans="5:8" x14ac:dyDescent="0.2">
      <c r="E243" s="172"/>
      <c r="F243" s="172"/>
      <c r="G243" s="172"/>
      <c r="H243" s="172"/>
    </row>
    <row r="244" spans="5:8" x14ac:dyDescent="0.2">
      <c r="E244" s="172"/>
      <c r="F244" s="172"/>
      <c r="G244" s="172"/>
      <c r="H244" s="172"/>
    </row>
    <row r="245" spans="5:8" x14ac:dyDescent="0.2">
      <c r="E245" s="172"/>
      <c r="F245" s="172"/>
      <c r="G245" s="172"/>
      <c r="H245" s="172"/>
    </row>
    <row r="246" spans="5:8" x14ac:dyDescent="0.2">
      <c r="E246" s="172"/>
      <c r="F246" s="172"/>
      <c r="G246" s="172"/>
      <c r="H246" s="172"/>
    </row>
    <row r="247" spans="5:8" x14ac:dyDescent="0.2">
      <c r="E247" s="172"/>
      <c r="F247" s="172"/>
      <c r="G247" s="172"/>
      <c r="H247" s="172"/>
    </row>
    <row r="248" spans="5:8" x14ac:dyDescent="0.2">
      <c r="E248" s="172"/>
      <c r="F248" s="172"/>
      <c r="G248" s="172"/>
      <c r="H248" s="172"/>
    </row>
    <row r="249" spans="5:8" x14ac:dyDescent="0.2">
      <c r="E249" s="172"/>
      <c r="F249" s="172"/>
      <c r="G249" s="172"/>
      <c r="H249" s="172"/>
    </row>
    <row r="250" spans="5:8" x14ac:dyDescent="0.2">
      <c r="E250" s="172"/>
      <c r="F250" s="172"/>
      <c r="G250" s="172"/>
      <c r="H250" s="172"/>
    </row>
    <row r="251" spans="5:8" x14ac:dyDescent="0.2">
      <c r="E251" s="172"/>
      <c r="F251" s="172"/>
      <c r="G251" s="172"/>
      <c r="H251" s="172"/>
    </row>
    <row r="252" spans="5:8" x14ac:dyDescent="0.2">
      <c r="E252" s="172"/>
      <c r="F252" s="172"/>
      <c r="G252" s="172"/>
      <c r="H252" s="172"/>
    </row>
    <row r="253" spans="5:8" x14ac:dyDescent="0.2">
      <c r="E253" s="172"/>
      <c r="F253" s="172"/>
      <c r="G253" s="172"/>
      <c r="H253" s="172"/>
    </row>
    <row r="254" spans="5:8" x14ac:dyDescent="0.2">
      <c r="E254" s="172"/>
      <c r="F254" s="172"/>
      <c r="G254" s="172"/>
      <c r="H254" s="172"/>
    </row>
    <row r="255" spans="5:8" x14ac:dyDescent="0.2">
      <c r="E255" s="172"/>
      <c r="F255" s="172"/>
      <c r="G255" s="172"/>
      <c r="H255" s="172"/>
    </row>
    <row r="256" spans="5:8" x14ac:dyDescent="0.2">
      <c r="E256" s="172"/>
      <c r="F256" s="172"/>
      <c r="G256" s="172"/>
      <c r="H256" s="172"/>
    </row>
    <row r="257" spans="5:8" x14ac:dyDescent="0.2">
      <c r="E257" s="172"/>
      <c r="F257" s="172"/>
      <c r="G257" s="172"/>
      <c r="H257" s="172"/>
    </row>
    <row r="258" spans="5:8" x14ac:dyDescent="0.2">
      <c r="E258" s="172"/>
      <c r="F258" s="172"/>
      <c r="G258" s="172"/>
      <c r="H258" s="172"/>
    </row>
    <row r="259" spans="5:8" x14ac:dyDescent="0.2">
      <c r="E259" s="172"/>
      <c r="F259" s="172"/>
      <c r="G259" s="172"/>
      <c r="H259" s="172"/>
    </row>
    <row r="260" spans="5:8" x14ac:dyDescent="0.2">
      <c r="E260" s="172"/>
      <c r="F260" s="172"/>
      <c r="G260" s="172"/>
      <c r="H260" s="172"/>
    </row>
    <row r="261" spans="5:8" x14ac:dyDescent="0.2">
      <c r="E261" s="172"/>
      <c r="F261" s="172"/>
      <c r="G261" s="172"/>
      <c r="H261" s="172"/>
    </row>
    <row r="262" spans="5:8" x14ac:dyDescent="0.2">
      <c r="E262" s="172"/>
      <c r="F262" s="172"/>
      <c r="G262" s="172"/>
      <c r="H262" s="172"/>
    </row>
    <row r="263" spans="5:8" x14ac:dyDescent="0.2">
      <c r="E263" s="172"/>
      <c r="F263" s="172"/>
      <c r="G263" s="172"/>
      <c r="H263" s="172"/>
    </row>
    <row r="264" spans="5:8" x14ac:dyDescent="0.2">
      <c r="E264" s="172"/>
      <c r="F264" s="172"/>
      <c r="G264" s="172"/>
      <c r="H264" s="172"/>
    </row>
    <row r="265" spans="5:8" x14ac:dyDescent="0.2">
      <c r="E265" s="172"/>
      <c r="F265" s="172"/>
      <c r="G265" s="172"/>
      <c r="H265" s="172"/>
    </row>
    <row r="266" spans="5:8" x14ac:dyDescent="0.2">
      <c r="E266" s="172"/>
      <c r="F266" s="172"/>
      <c r="G266" s="172"/>
      <c r="H266" s="172"/>
    </row>
    <row r="267" spans="5:8" x14ac:dyDescent="0.2">
      <c r="E267" s="172"/>
      <c r="F267" s="172"/>
      <c r="G267" s="172"/>
      <c r="H267" s="172"/>
    </row>
    <row r="268" spans="5:8" x14ac:dyDescent="0.2">
      <c r="E268" s="172"/>
      <c r="F268" s="172"/>
      <c r="G268" s="172"/>
      <c r="H268" s="172"/>
    </row>
    <row r="269" spans="5:8" x14ac:dyDescent="0.2">
      <c r="E269" s="172"/>
      <c r="F269" s="172"/>
      <c r="G269" s="172"/>
      <c r="H269" s="172"/>
    </row>
    <row r="270" spans="5:8" x14ac:dyDescent="0.2">
      <c r="E270" s="172"/>
      <c r="F270" s="172"/>
      <c r="G270" s="172"/>
      <c r="H270" s="172"/>
    </row>
    <row r="271" spans="5:8" x14ac:dyDescent="0.2">
      <c r="E271" s="172"/>
      <c r="F271" s="172"/>
      <c r="G271" s="172"/>
      <c r="H271" s="172"/>
    </row>
    <row r="272" spans="5:8" x14ac:dyDescent="0.2">
      <c r="E272" s="172"/>
      <c r="F272" s="172"/>
      <c r="G272" s="172"/>
      <c r="H272" s="172"/>
    </row>
    <row r="273" spans="5:8" x14ac:dyDescent="0.2">
      <c r="E273" s="172"/>
      <c r="F273" s="172"/>
      <c r="G273" s="172"/>
      <c r="H273" s="172"/>
    </row>
    <row r="274" spans="5:8" x14ac:dyDescent="0.2">
      <c r="E274" s="172"/>
      <c r="F274" s="172"/>
      <c r="G274" s="172"/>
      <c r="H274" s="172"/>
    </row>
    <row r="275" spans="5:8" x14ac:dyDescent="0.2">
      <c r="E275" s="172"/>
      <c r="F275" s="172"/>
      <c r="G275" s="172"/>
      <c r="H275" s="172"/>
    </row>
    <row r="276" spans="5:8" x14ac:dyDescent="0.2">
      <c r="E276" s="172"/>
      <c r="F276" s="172"/>
      <c r="G276" s="172"/>
      <c r="H276" s="172"/>
    </row>
    <row r="277" spans="5:8" x14ac:dyDescent="0.2">
      <c r="E277" s="172"/>
      <c r="F277" s="172"/>
      <c r="G277" s="172"/>
      <c r="H277" s="172"/>
    </row>
    <row r="278" spans="5:8" x14ac:dyDescent="0.2">
      <c r="E278" s="172"/>
      <c r="F278" s="172"/>
      <c r="G278" s="172"/>
      <c r="H278" s="172"/>
    </row>
    <row r="279" spans="5:8" x14ac:dyDescent="0.2">
      <c r="E279" s="172"/>
      <c r="F279" s="172"/>
      <c r="G279" s="172"/>
      <c r="H279" s="172"/>
    </row>
    <row r="280" spans="5:8" x14ac:dyDescent="0.2">
      <c r="E280" s="172"/>
      <c r="F280" s="172"/>
      <c r="G280" s="172"/>
      <c r="H280" s="172"/>
    </row>
    <row r="281" spans="5:8" x14ac:dyDescent="0.2">
      <c r="E281" s="172"/>
      <c r="F281" s="172"/>
      <c r="G281" s="172"/>
      <c r="H281" s="172"/>
    </row>
    <row r="282" spans="5:8" x14ac:dyDescent="0.2">
      <c r="E282" s="172"/>
      <c r="F282" s="172"/>
      <c r="G282" s="172"/>
      <c r="H282" s="172"/>
    </row>
    <row r="283" spans="5:8" x14ac:dyDescent="0.2">
      <c r="E283" s="172"/>
      <c r="F283" s="172"/>
      <c r="G283" s="172"/>
      <c r="H283" s="172"/>
    </row>
    <row r="284" spans="5:8" x14ac:dyDescent="0.2">
      <c r="E284" s="172"/>
      <c r="F284" s="172"/>
      <c r="G284" s="172"/>
      <c r="H284" s="172"/>
    </row>
    <row r="285" spans="5:8" x14ac:dyDescent="0.2">
      <c r="E285" s="172"/>
      <c r="F285" s="172"/>
      <c r="G285" s="172"/>
      <c r="H285" s="172"/>
    </row>
    <row r="286" spans="5:8" x14ac:dyDescent="0.2">
      <c r="E286" s="172"/>
      <c r="F286" s="172"/>
      <c r="G286" s="172"/>
      <c r="H286" s="172"/>
    </row>
    <row r="287" spans="5:8" x14ac:dyDescent="0.2">
      <c r="E287" s="172"/>
      <c r="F287" s="172"/>
      <c r="G287" s="172"/>
      <c r="H287" s="172"/>
    </row>
    <row r="288" spans="5:8" x14ac:dyDescent="0.2">
      <c r="E288" s="172"/>
      <c r="F288" s="172"/>
      <c r="G288" s="172"/>
      <c r="H288" s="172"/>
    </row>
    <row r="289" spans="5:8" x14ac:dyDescent="0.2">
      <c r="E289" s="172"/>
      <c r="F289" s="172"/>
      <c r="G289" s="172"/>
      <c r="H289" s="172"/>
    </row>
    <row r="290" spans="5:8" x14ac:dyDescent="0.2">
      <c r="E290" s="172"/>
      <c r="F290" s="172"/>
      <c r="G290" s="172"/>
      <c r="H290" s="172"/>
    </row>
    <row r="291" spans="5:8" x14ac:dyDescent="0.2">
      <c r="E291" s="172"/>
      <c r="F291" s="172"/>
      <c r="G291" s="172"/>
      <c r="H291" s="172"/>
    </row>
    <row r="292" spans="5:8" x14ac:dyDescent="0.2">
      <c r="E292" s="172"/>
      <c r="F292" s="172"/>
      <c r="G292" s="172"/>
      <c r="H292" s="172"/>
    </row>
    <row r="293" spans="5:8" x14ac:dyDescent="0.2">
      <c r="E293" s="172"/>
      <c r="F293" s="172"/>
      <c r="G293" s="172"/>
      <c r="H293" s="172"/>
    </row>
    <row r="294" spans="5:8" x14ac:dyDescent="0.2">
      <c r="E294" s="172"/>
      <c r="F294" s="172"/>
      <c r="G294" s="172"/>
      <c r="H294" s="172"/>
    </row>
    <row r="295" spans="5:8" x14ac:dyDescent="0.2">
      <c r="E295" s="172"/>
      <c r="F295" s="172"/>
      <c r="G295" s="172"/>
      <c r="H295" s="172"/>
    </row>
    <row r="296" spans="5:8" x14ac:dyDescent="0.2">
      <c r="E296" s="172"/>
      <c r="F296" s="172"/>
      <c r="G296" s="172"/>
      <c r="H296" s="172"/>
    </row>
    <row r="297" spans="5:8" x14ac:dyDescent="0.2">
      <c r="E297" s="172"/>
      <c r="F297" s="172"/>
      <c r="G297" s="172"/>
      <c r="H297" s="172"/>
    </row>
    <row r="298" spans="5:8" x14ac:dyDescent="0.2">
      <c r="E298" s="172"/>
      <c r="F298" s="172"/>
      <c r="G298" s="172"/>
      <c r="H298" s="172"/>
    </row>
    <row r="299" spans="5:8" x14ac:dyDescent="0.2">
      <c r="E299" s="172"/>
      <c r="F299" s="172"/>
      <c r="G299" s="172"/>
      <c r="H299" s="172"/>
    </row>
    <row r="300" spans="5:8" x14ac:dyDescent="0.2">
      <c r="E300" s="172"/>
      <c r="F300" s="172"/>
      <c r="G300" s="172"/>
      <c r="H300" s="172"/>
    </row>
    <row r="301" spans="5:8" x14ac:dyDescent="0.2">
      <c r="E301" s="172"/>
      <c r="F301" s="172"/>
      <c r="G301" s="172"/>
      <c r="H301" s="172"/>
    </row>
    <row r="302" spans="5:8" x14ac:dyDescent="0.2">
      <c r="E302" s="172"/>
      <c r="F302" s="172"/>
      <c r="G302" s="172"/>
      <c r="H302" s="172"/>
    </row>
    <row r="303" spans="5:8" x14ac:dyDescent="0.2">
      <c r="E303" s="172"/>
      <c r="F303" s="172"/>
      <c r="G303" s="172"/>
      <c r="H303" s="172"/>
    </row>
    <row r="304" spans="5:8" x14ac:dyDescent="0.2">
      <c r="E304" s="172"/>
      <c r="F304" s="172"/>
      <c r="G304" s="172"/>
      <c r="H304" s="172"/>
    </row>
    <row r="305" spans="5:8" x14ac:dyDescent="0.2">
      <c r="E305" s="172"/>
      <c r="F305" s="172"/>
      <c r="G305" s="172"/>
      <c r="H305" s="172"/>
    </row>
    <row r="306" spans="5:8" x14ac:dyDescent="0.2">
      <c r="E306" s="172"/>
      <c r="F306" s="172"/>
      <c r="G306" s="172"/>
      <c r="H306" s="172"/>
    </row>
    <row r="307" spans="5:8" x14ac:dyDescent="0.2">
      <c r="E307" s="172"/>
      <c r="F307" s="172"/>
      <c r="G307" s="172"/>
      <c r="H307" s="172"/>
    </row>
    <row r="308" spans="5:8" x14ac:dyDescent="0.2">
      <c r="E308" s="172"/>
      <c r="F308" s="172"/>
      <c r="G308" s="172"/>
      <c r="H308" s="172"/>
    </row>
    <row r="309" spans="5:8" x14ac:dyDescent="0.2">
      <c r="E309" s="172"/>
      <c r="F309" s="172"/>
      <c r="G309" s="172"/>
      <c r="H309" s="172"/>
    </row>
    <row r="310" spans="5:8" x14ac:dyDescent="0.2">
      <c r="E310" s="172"/>
      <c r="F310" s="172"/>
      <c r="G310" s="172"/>
      <c r="H310" s="172"/>
    </row>
    <row r="311" spans="5:8" x14ac:dyDescent="0.2">
      <c r="E311" s="172"/>
      <c r="F311" s="172"/>
      <c r="G311" s="172"/>
      <c r="H311" s="172"/>
    </row>
    <row r="312" spans="5:8" x14ac:dyDescent="0.2">
      <c r="E312" s="172"/>
      <c r="F312" s="172"/>
      <c r="G312" s="172"/>
      <c r="H312" s="172"/>
    </row>
    <row r="313" spans="5:8" x14ac:dyDescent="0.2">
      <c r="E313" s="172"/>
      <c r="F313" s="172"/>
      <c r="G313" s="172"/>
      <c r="H313" s="172"/>
    </row>
    <row r="314" spans="5:8" x14ac:dyDescent="0.2">
      <c r="E314" s="172"/>
      <c r="F314" s="172"/>
      <c r="G314" s="172"/>
      <c r="H314" s="172"/>
    </row>
    <row r="315" spans="5:8" x14ac:dyDescent="0.2">
      <c r="E315" s="172"/>
      <c r="F315" s="172"/>
      <c r="G315" s="172"/>
      <c r="H315" s="172"/>
    </row>
    <row r="316" spans="5:8" x14ac:dyDescent="0.2">
      <c r="E316" s="172"/>
      <c r="F316" s="172"/>
      <c r="G316" s="172"/>
      <c r="H316" s="172"/>
    </row>
    <row r="317" spans="5:8" x14ac:dyDescent="0.2">
      <c r="E317" s="172"/>
      <c r="F317" s="172"/>
      <c r="G317" s="172"/>
      <c r="H317" s="172"/>
    </row>
    <row r="318" spans="5:8" x14ac:dyDescent="0.2">
      <c r="E318" s="172"/>
      <c r="F318" s="172"/>
      <c r="G318" s="172"/>
      <c r="H318" s="172"/>
    </row>
    <row r="319" spans="5:8" x14ac:dyDescent="0.2">
      <c r="E319" s="172"/>
      <c r="F319" s="172"/>
      <c r="G319" s="172"/>
      <c r="H319" s="172"/>
    </row>
    <row r="320" spans="5:8" x14ac:dyDescent="0.2">
      <c r="E320" s="172"/>
      <c r="F320" s="172"/>
      <c r="G320" s="172"/>
      <c r="H320" s="172"/>
    </row>
    <row r="321" spans="5:8" x14ac:dyDescent="0.2">
      <c r="E321" s="172"/>
      <c r="F321" s="172"/>
      <c r="G321" s="172"/>
      <c r="H321" s="172"/>
    </row>
    <row r="322" spans="5:8" x14ac:dyDescent="0.2">
      <c r="E322" s="172"/>
      <c r="F322" s="172"/>
      <c r="G322" s="172"/>
      <c r="H322" s="172"/>
    </row>
    <row r="323" spans="5:8" x14ac:dyDescent="0.2">
      <c r="E323" s="172"/>
      <c r="F323" s="172"/>
      <c r="G323" s="172"/>
      <c r="H323" s="172"/>
    </row>
    <row r="324" spans="5:8" x14ac:dyDescent="0.2">
      <c r="E324" s="172"/>
      <c r="F324" s="172"/>
      <c r="G324" s="172"/>
      <c r="H324" s="172"/>
    </row>
    <row r="325" spans="5:8" x14ac:dyDescent="0.2">
      <c r="E325" s="172"/>
      <c r="F325" s="172"/>
      <c r="G325" s="172"/>
      <c r="H325" s="172"/>
    </row>
    <row r="326" spans="5:8" x14ac:dyDescent="0.2">
      <c r="E326" s="172"/>
      <c r="F326" s="172"/>
      <c r="G326" s="172"/>
      <c r="H326" s="172"/>
    </row>
    <row r="327" spans="5:8" x14ac:dyDescent="0.2">
      <c r="E327" s="172"/>
      <c r="F327" s="172"/>
      <c r="G327" s="172"/>
      <c r="H327" s="172"/>
    </row>
    <row r="328" spans="5:8" x14ac:dyDescent="0.2">
      <c r="E328" s="172"/>
      <c r="F328" s="172"/>
      <c r="G328" s="172"/>
      <c r="H328" s="172"/>
    </row>
    <row r="329" spans="5:8" x14ac:dyDescent="0.2">
      <c r="E329" s="172"/>
      <c r="F329" s="172"/>
      <c r="G329" s="172"/>
      <c r="H329" s="172"/>
    </row>
    <row r="330" spans="5:8" x14ac:dyDescent="0.2">
      <c r="E330" s="172"/>
      <c r="F330" s="172"/>
      <c r="G330" s="172"/>
      <c r="H330" s="172"/>
    </row>
    <row r="331" spans="5:8" x14ac:dyDescent="0.2">
      <c r="E331" s="172"/>
      <c r="F331" s="172"/>
      <c r="G331" s="172"/>
      <c r="H331" s="172"/>
    </row>
    <row r="332" spans="5:8" x14ac:dyDescent="0.2">
      <c r="E332" s="172"/>
      <c r="F332" s="172"/>
      <c r="G332" s="172"/>
      <c r="H332" s="172"/>
    </row>
    <row r="333" spans="5:8" x14ac:dyDescent="0.2">
      <c r="E333" s="172"/>
      <c r="F333" s="172"/>
      <c r="G333" s="172"/>
      <c r="H333" s="172"/>
    </row>
    <row r="334" spans="5:8" x14ac:dyDescent="0.2">
      <c r="E334" s="172"/>
      <c r="F334" s="172"/>
      <c r="G334" s="172"/>
      <c r="H334" s="172"/>
    </row>
    <row r="335" spans="5:8" x14ac:dyDescent="0.2">
      <c r="E335" s="172"/>
      <c r="F335" s="172"/>
      <c r="G335" s="172"/>
      <c r="H335" s="172"/>
    </row>
    <row r="336" spans="5:8" x14ac:dyDescent="0.2">
      <c r="E336" s="172"/>
      <c r="F336" s="172"/>
      <c r="G336" s="172"/>
      <c r="H336" s="172"/>
    </row>
    <row r="337" spans="5:8" x14ac:dyDescent="0.2">
      <c r="E337" s="172"/>
      <c r="F337" s="172"/>
      <c r="G337" s="172"/>
      <c r="H337" s="172"/>
    </row>
    <row r="338" spans="5:8" x14ac:dyDescent="0.2">
      <c r="E338" s="172"/>
      <c r="F338" s="172"/>
      <c r="G338" s="172"/>
      <c r="H338" s="172"/>
    </row>
    <row r="339" spans="5:8" x14ac:dyDescent="0.2">
      <c r="E339" s="172"/>
      <c r="F339" s="172"/>
      <c r="G339" s="172"/>
      <c r="H339" s="172"/>
    </row>
    <row r="340" spans="5:8" x14ac:dyDescent="0.2">
      <c r="E340" s="172"/>
      <c r="F340" s="172"/>
      <c r="G340" s="172"/>
      <c r="H340" s="172"/>
    </row>
    <row r="341" spans="5:8" x14ac:dyDescent="0.2">
      <c r="E341" s="172"/>
      <c r="F341" s="172"/>
      <c r="G341" s="172"/>
      <c r="H341" s="172"/>
    </row>
    <row r="342" spans="5:8" x14ac:dyDescent="0.2">
      <c r="E342" s="172"/>
      <c r="F342" s="172"/>
      <c r="G342" s="172"/>
      <c r="H342" s="172"/>
    </row>
    <row r="343" spans="5:8" x14ac:dyDescent="0.2">
      <c r="E343" s="172"/>
      <c r="F343" s="172"/>
      <c r="G343" s="172"/>
      <c r="H343" s="172"/>
    </row>
    <row r="344" spans="5:8" x14ac:dyDescent="0.2">
      <c r="E344" s="172"/>
      <c r="F344" s="172"/>
      <c r="G344" s="172"/>
      <c r="H344" s="172"/>
    </row>
    <row r="345" spans="5:8" x14ac:dyDescent="0.2">
      <c r="E345" s="172"/>
      <c r="F345" s="172"/>
      <c r="G345" s="172"/>
      <c r="H345" s="172"/>
    </row>
    <row r="346" spans="5:8" x14ac:dyDescent="0.2">
      <c r="E346" s="172"/>
      <c r="F346" s="172"/>
      <c r="G346" s="172"/>
      <c r="H346" s="172"/>
    </row>
    <row r="347" spans="5:8" x14ac:dyDescent="0.2">
      <c r="E347" s="172"/>
      <c r="F347" s="172"/>
      <c r="G347" s="172"/>
      <c r="H347" s="172"/>
    </row>
    <row r="348" spans="5:8" x14ac:dyDescent="0.2">
      <c r="E348" s="172"/>
      <c r="F348" s="172"/>
      <c r="G348" s="172"/>
      <c r="H348" s="172"/>
    </row>
    <row r="349" spans="5:8" x14ac:dyDescent="0.2">
      <c r="E349" s="172"/>
      <c r="F349" s="172"/>
      <c r="G349" s="172"/>
      <c r="H349" s="172"/>
    </row>
    <row r="350" spans="5:8" x14ac:dyDescent="0.2">
      <c r="E350" s="172"/>
      <c r="F350" s="172"/>
      <c r="G350" s="172"/>
      <c r="H350" s="172"/>
    </row>
    <row r="351" spans="5:8" x14ac:dyDescent="0.2">
      <c r="E351" s="172"/>
      <c r="F351" s="172"/>
      <c r="G351" s="172"/>
      <c r="H351" s="172"/>
    </row>
  </sheetData>
  <mergeCells count="1">
    <mergeCell ref="H1:I1"/>
  </mergeCells>
  <hyperlinks>
    <hyperlink ref="H1:I1" location="Index!A1" display="Regresar al Índice" xr:uid="{54242431-3566-4B29-8AF8-4A82A65AE712}"/>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964A0-E437-4B8E-B050-D1F4C0CF35DE}">
  <sheetPr codeName="Hoja18"/>
  <dimension ref="A1:I17"/>
  <sheetViews>
    <sheetView workbookViewId="0">
      <selection activeCell="A9" sqref="A9"/>
    </sheetView>
  </sheetViews>
  <sheetFormatPr baseColWidth="10" defaultRowHeight="12.75" x14ac:dyDescent="0.2"/>
  <cols>
    <col min="1" max="1" width="47" style="170" bestFit="1" customWidth="1"/>
    <col min="2" max="2" width="11.5703125" style="170" bestFit="1" customWidth="1"/>
    <col min="3" max="3" width="10.42578125" style="170" bestFit="1" customWidth="1"/>
    <col min="4" max="5" width="11.5703125" style="170" bestFit="1" customWidth="1"/>
    <col min="6" max="6" width="8.7109375" style="170" bestFit="1" customWidth="1"/>
    <col min="7" max="16384" width="11.42578125" style="170"/>
  </cols>
  <sheetData>
    <row r="1" spans="1:9" ht="15" x14ac:dyDescent="0.25">
      <c r="A1" s="3" t="s">
        <v>1291</v>
      </c>
      <c r="H1" s="568" t="s">
        <v>39</v>
      </c>
      <c r="I1" s="568"/>
    </row>
    <row r="6" spans="1:9" x14ac:dyDescent="0.2">
      <c r="A6" s="376" t="s">
        <v>820</v>
      </c>
      <c r="B6" s="510" t="s">
        <v>818</v>
      </c>
      <c r="C6" s="510" t="s">
        <v>818</v>
      </c>
      <c r="D6" s="510" t="s">
        <v>819</v>
      </c>
      <c r="E6" s="510" t="s">
        <v>819</v>
      </c>
      <c r="F6" s="511" t="s">
        <v>837</v>
      </c>
    </row>
    <row r="7" spans="1:9" x14ac:dyDescent="0.2">
      <c r="A7" s="376" t="s">
        <v>826</v>
      </c>
      <c r="B7" s="95">
        <v>571911</v>
      </c>
      <c r="C7" s="512">
        <v>2262.1653788788817</v>
      </c>
      <c r="D7" s="95">
        <v>1084916</v>
      </c>
      <c r="E7" s="512">
        <v>3071.4172553451144</v>
      </c>
      <c r="F7" s="89">
        <f>(C7-E7)/E7</f>
        <v>-0.26347832586338144</v>
      </c>
    </row>
    <row r="8" spans="1:9" x14ac:dyDescent="0.2">
      <c r="A8" s="376" t="s">
        <v>827</v>
      </c>
      <c r="B8" s="95">
        <v>9838</v>
      </c>
      <c r="C8" s="512">
        <v>2369.3435657653995</v>
      </c>
      <c r="D8" s="95">
        <v>11990</v>
      </c>
      <c r="E8" s="512">
        <v>2866.6140116763968</v>
      </c>
      <c r="F8" s="89">
        <f>(C8-E8)/E8</f>
        <v>-0.17346962091355766</v>
      </c>
    </row>
    <row r="9" spans="1:9" x14ac:dyDescent="0.2">
      <c r="A9" s="376" t="s">
        <v>828</v>
      </c>
      <c r="B9" s="95">
        <v>3629485</v>
      </c>
      <c r="C9" s="512">
        <v>2938.5326810828533</v>
      </c>
      <c r="D9" s="95">
        <v>6933071</v>
      </c>
      <c r="E9" s="512">
        <v>4122.4376209330612</v>
      </c>
      <c r="F9" s="89">
        <f t="shared" ref="F9:F16" si="0">(C9-E9)/E9</f>
        <v>-0.28718565293469406</v>
      </c>
    </row>
    <row r="10" spans="1:9" x14ac:dyDescent="0.2">
      <c r="A10" s="376" t="s">
        <v>829</v>
      </c>
      <c r="B10" s="95">
        <v>5442495</v>
      </c>
      <c r="C10" s="512">
        <v>3430.3050264630469</v>
      </c>
      <c r="D10" s="95">
        <v>9728970</v>
      </c>
      <c r="E10" s="512">
        <v>4825.5666606023042</v>
      </c>
      <c r="F10" s="89">
        <f t="shared" si="0"/>
        <v>-0.28913943838568945</v>
      </c>
    </row>
    <row r="11" spans="1:9" x14ac:dyDescent="0.2">
      <c r="A11" s="376" t="s">
        <v>830</v>
      </c>
      <c r="B11" s="95">
        <v>4285611</v>
      </c>
      <c r="C11" s="512">
        <v>3831.5913784522209</v>
      </c>
      <c r="D11" s="95">
        <v>7257779</v>
      </c>
      <c r="E11" s="512">
        <v>4796.4978463797261</v>
      </c>
      <c r="F11" s="89">
        <f t="shared" si="0"/>
        <v>-0.20116895677453331</v>
      </c>
    </row>
    <row r="12" spans="1:9" x14ac:dyDescent="0.2">
      <c r="A12" s="376" t="s">
        <v>831</v>
      </c>
      <c r="B12" s="95">
        <v>46019</v>
      </c>
      <c r="C12" s="512">
        <v>5571.8484104391664</v>
      </c>
      <c r="D12" s="95">
        <v>32822</v>
      </c>
      <c r="E12" s="512">
        <v>6698.6521845103898</v>
      </c>
      <c r="F12" s="89">
        <f t="shared" si="0"/>
        <v>-0.16821350669270232</v>
      </c>
    </row>
    <row r="13" spans="1:9" x14ac:dyDescent="0.2">
      <c r="A13" s="376" t="s">
        <v>832</v>
      </c>
      <c r="B13" s="95">
        <v>1124556</v>
      </c>
      <c r="C13" s="512">
        <v>4140.3527907903208</v>
      </c>
      <c r="D13" s="95">
        <v>709672</v>
      </c>
      <c r="E13" s="512">
        <v>5825.92565861412</v>
      </c>
      <c r="F13" s="89">
        <f t="shared" si="0"/>
        <v>-0.28932275600385293</v>
      </c>
    </row>
    <row r="14" spans="1:9" x14ac:dyDescent="0.2">
      <c r="A14" s="376" t="s">
        <v>833</v>
      </c>
      <c r="B14" s="95">
        <v>5093605</v>
      </c>
      <c r="C14" s="512">
        <v>5531.0079287655799</v>
      </c>
      <c r="D14" s="95">
        <v>6199320</v>
      </c>
      <c r="E14" s="512">
        <v>6328.5422154365315</v>
      </c>
      <c r="F14" s="89">
        <f t="shared" si="0"/>
        <v>-0.12602180083836875</v>
      </c>
    </row>
    <row r="15" spans="1:9" x14ac:dyDescent="0.2">
      <c r="A15" s="376" t="s">
        <v>834</v>
      </c>
      <c r="B15" s="95">
        <v>448321</v>
      </c>
      <c r="C15" s="512">
        <v>8902.2447308959436</v>
      </c>
      <c r="D15" s="95">
        <v>524690</v>
      </c>
      <c r="E15" s="512">
        <v>9759.0539880691449</v>
      </c>
      <c r="F15" s="89">
        <f t="shared" si="0"/>
        <v>-8.7796343602636773E-2</v>
      </c>
    </row>
    <row r="16" spans="1:9" x14ac:dyDescent="0.2">
      <c r="A16" s="376" t="s">
        <v>835</v>
      </c>
      <c r="B16" s="95">
        <v>65072</v>
      </c>
      <c r="C16" s="512">
        <v>9653.3067986230635</v>
      </c>
      <c r="D16" s="95">
        <v>87937</v>
      </c>
      <c r="E16" s="512">
        <v>12629.279597893947</v>
      </c>
      <c r="F16" s="89">
        <f t="shared" si="0"/>
        <v>-0.23564074072500185</v>
      </c>
    </row>
    <row r="17" spans="1:6" x14ac:dyDescent="0.2">
      <c r="A17" s="376" t="s">
        <v>836</v>
      </c>
      <c r="B17" s="95">
        <v>9402</v>
      </c>
      <c r="C17" s="512">
        <v>3831.3018506700701</v>
      </c>
      <c r="D17" s="95">
        <v>33947</v>
      </c>
      <c r="E17" s="512">
        <v>2920.3807405661769</v>
      </c>
      <c r="F17" s="89">
        <f>(C17-E17)/E17</f>
        <v>0.31191861302553725</v>
      </c>
    </row>
  </sheetData>
  <mergeCells count="1">
    <mergeCell ref="H1:I1"/>
  </mergeCells>
  <hyperlinks>
    <hyperlink ref="H1:I1" location="Index!A1" display="Regresar al Índice" xr:uid="{2177A6E2-980B-46E1-A38C-E9962DBB35ED}"/>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AC2D7-5462-45CC-AD72-0EA4545FF116}">
  <sheetPr codeName="Hoja99"/>
  <dimension ref="A1:L60"/>
  <sheetViews>
    <sheetView workbookViewId="0">
      <selection activeCell="A9" sqref="A9"/>
    </sheetView>
  </sheetViews>
  <sheetFormatPr baseColWidth="10" defaultColWidth="11.42578125" defaultRowHeight="12.75" x14ac:dyDescent="0.2"/>
  <cols>
    <col min="1" max="1" width="20.140625" style="170" customWidth="1"/>
    <col min="2" max="3" width="11.42578125" style="170"/>
    <col min="4" max="4" width="8.85546875" style="170" bestFit="1" customWidth="1"/>
    <col min="5" max="8" width="11.42578125" style="170"/>
    <col min="9" max="9" width="9.7109375" style="170" customWidth="1"/>
    <col min="10" max="16384" width="11.42578125" style="170"/>
  </cols>
  <sheetData>
    <row r="1" spans="1:11" ht="15" x14ac:dyDescent="0.25">
      <c r="A1" t="s">
        <v>1363</v>
      </c>
      <c r="H1" s="568" t="s">
        <v>39</v>
      </c>
      <c r="I1" s="568"/>
    </row>
    <row r="2" spans="1:11" x14ac:dyDescent="0.2">
      <c r="A2" s="97" t="s">
        <v>1070</v>
      </c>
    </row>
    <row r="4" spans="1:11" x14ac:dyDescent="0.2">
      <c r="A4" s="98" t="s">
        <v>1094</v>
      </c>
    </row>
    <row r="5" spans="1:11" ht="14.25" x14ac:dyDescent="0.2">
      <c r="A5" s="99" t="s">
        <v>1095</v>
      </c>
    </row>
    <row r="6" spans="1:11" x14ac:dyDescent="0.2">
      <c r="A6" s="99" t="s">
        <v>1096</v>
      </c>
    </row>
    <row r="8" spans="1:11" x14ac:dyDescent="0.2">
      <c r="A8" s="99" t="s">
        <v>1097</v>
      </c>
    </row>
    <row r="9" spans="1:11" x14ac:dyDescent="0.2">
      <c r="A9" s="99" t="s">
        <v>2</v>
      </c>
      <c r="B9" s="99" t="s">
        <v>1071</v>
      </c>
      <c r="C9" s="99" t="s">
        <v>1072</v>
      </c>
      <c r="D9" s="99" t="s">
        <v>1090</v>
      </c>
      <c r="E9" s="99" t="s">
        <v>1098</v>
      </c>
      <c r="F9" s="99" t="s">
        <v>1099</v>
      </c>
      <c r="G9" s="99" t="s">
        <v>1100</v>
      </c>
      <c r="K9" s="99"/>
    </row>
    <row r="10" spans="1:11" x14ac:dyDescent="0.2">
      <c r="A10" s="170" t="s">
        <v>29</v>
      </c>
      <c r="B10" s="172">
        <v>17.434734751285799</v>
      </c>
      <c r="C10" s="172">
        <v>18.3813801603849</v>
      </c>
      <c r="D10" s="172">
        <v>20.151848500040199</v>
      </c>
      <c r="E10" s="170">
        <f t="shared" ref="E10:E42" si="0">_xlfn.RANK.EQ(B10,$B$10:$B$42,0)</f>
        <v>33</v>
      </c>
      <c r="F10" s="170">
        <f t="shared" ref="F10:F42" si="1">_xlfn.RANK.EQ(C10,$C$10:$C$42,0)</f>
        <v>33</v>
      </c>
      <c r="G10" s="170">
        <f t="shared" ref="G10:G42" si="2">_xlfn.RANK.EQ(D10,$D$10:$D$42,0)</f>
        <v>32</v>
      </c>
    </row>
    <row r="11" spans="1:11" x14ac:dyDescent="0.2">
      <c r="A11" s="170" t="s">
        <v>8</v>
      </c>
      <c r="B11" s="172">
        <v>18.172031153669799</v>
      </c>
      <c r="C11" s="172">
        <v>19.009562431142399</v>
      </c>
      <c r="D11" s="172">
        <v>20.5504818208526</v>
      </c>
      <c r="E11" s="170">
        <f t="shared" si="0"/>
        <v>32</v>
      </c>
      <c r="F11" s="170">
        <f t="shared" si="1"/>
        <v>32</v>
      </c>
      <c r="G11" s="170">
        <f t="shared" si="2"/>
        <v>23</v>
      </c>
    </row>
    <row r="12" spans="1:11" x14ac:dyDescent="0.2">
      <c r="A12" s="171" t="s">
        <v>4</v>
      </c>
      <c r="B12" s="404">
        <v>18.774989472409501</v>
      </c>
      <c r="C12" s="404">
        <v>19.3254744482714</v>
      </c>
      <c r="D12" s="404">
        <v>19.593391042430799</v>
      </c>
      <c r="E12" s="171">
        <f t="shared" si="0"/>
        <v>31</v>
      </c>
      <c r="F12" s="171">
        <f t="shared" si="1"/>
        <v>31</v>
      </c>
      <c r="G12" s="171">
        <f t="shared" si="2"/>
        <v>33</v>
      </c>
      <c r="K12" s="171"/>
    </row>
    <row r="13" spans="1:11" x14ac:dyDescent="0.2">
      <c r="A13" s="170" t="s">
        <v>10</v>
      </c>
      <c r="B13" s="172">
        <v>19.1437812582829</v>
      </c>
      <c r="C13" s="172">
        <v>19.859994374094001</v>
      </c>
      <c r="D13" s="172">
        <v>20.432039034720301</v>
      </c>
      <c r="E13" s="170">
        <f t="shared" si="0"/>
        <v>30</v>
      </c>
      <c r="F13" s="170">
        <f t="shared" si="1"/>
        <v>30</v>
      </c>
      <c r="G13" s="170">
        <f t="shared" si="2"/>
        <v>26</v>
      </c>
    </row>
    <row r="14" spans="1:11" x14ac:dyDescent="0.2">
      <c r="A14" s="170" t="s">
        <v>28</v>
      </c>
      <c r="B14" s="172">
        <v>19.4618232434234</v>
      </c>
      <c r="C14" s="172">
        <v>19.890667848951999</v>
      </c>
      <c r="D14" s="172">
        <v>20.423421185812501</v>
      </c>
      <c r="E14" s="170">
        <f t="shared" si="0"/>
        <v>29</v>
      </c>
      <c r="F14" s="170">
        <f t="shared" si="1"/>
        <v>29</v>
      </c>
      <c r="G14" s="170">
        <f t="shared" si="2"/>
        <v>28</v>
      </c>
    </row>
    <row r="15" spans="1:11" x14ac:dyDescent="0.2">
      <c r="A15" s="171" t="s">
        <v>22</v>
      </c>
      <c r="B15" s="404">
        <v>19.570166790137801</v>
      </c>
      <c r="C15" s="404">
        <v>20.037323539578299</v>
      </c>
      <c r="D15" s="404">
        <v>20.316058799538698</v>
      </c>
      <c r="E15" s="171">
        <f t="shared" si="0"/>
        <v>28</v>
      </c>
      <c r="F15" s="171">
        <f t="shared" si="1"/>
        <v>28</v>
      </c>
      <c r="G15" s="170">
        <f t="shared" si="2"/>
        <v>30</v>
      </c>
      <c r="K15" s="171"/>
    </row>
    <row r="16" spans="1:11" x14ac:dyDescent="0.2">
      <c r="A16" s="170" t="s">
        <v>30</v>
      </c>
      <c r="B16" s="172">
        <v>19.6080455034352</v>
      </c>
      <c r="C16" s="172">
        <v>20.079978180670299</v>
      </c>
      <c r="D16" s="172">
        <v>20.425836770103</v>
      </c>
      <c r="E16" s="170">
        <f t="shared" si="0"/>
        <v>27</v>
      </c>
      <c r="F16" s="170">
        <f t="shared" si="1"/>
        <v>26</v>
      </c>
      <c r="G16" s="170">
        <f t="shared" si="2"/>
        <v>27</v>
      </c>
    </row>
    <row r="17" spans="1:12" x14ac:dyDescent="0.2">
      <c r="A17" s="170" t="s">
        <v>23</v>
      </c>
      <c r="B17" s="172">
        <v>19.6277127629786</v>
      </c>
      <c r="C17" s="172">
        <v>20.297977950925599</v>
      </c>
      <c r="D17" s="172">
        <v>20.326854424290701</v>
      </c>
      <c r="E17" s="170">
        <f t="shared" si="0"/>
        <v>26</v>
      </c>
      <c r="F17" s="170">
        <f t="shared" si="1"/>
        <v>22</v>
      </c>
      <c r="G17" s="170">
        <f t="shared" si="2"/>
        <v>29</v>
      </c>
    </row>
    <row r="18" spans="1:12" x14ac:dyDescent="0.2">
      <c r="A18" s="170" t="s">
        <v>31</v>
      </c>
      <c r="B18" s="172">
        <v>19.649992794090199</v>
      </c>
      <c r="C18" s="172">
        <v>20.059574865950001</v>
      </c>
      <c r="D18" s="172">
        <v>20.5866815777275</v>
      </c>
      <c r="E18" s="170">
        <f t="shared" si="0"/>
        <v>25</v>
      </c>
      <c r="F18" s="170">
        <f t="shared" si="1"/>
        <v>27</v>
      </c>
      <c r="G18" s="170">
        <f t="shared" si="2"/>
        <v>22</v>
      </c>
    </row>
    <row r="19" spans="1:12" x14ac:dyDescent="0.2">
      <c r="A19" s="171" t="s">
        <v>16</v>
      </c>
      <c r="B19" s="404">
        <v>19.659615831580101</v>
      </c>
      <c r="C19" s="404">
        <v>20.190621651122498</v>
      </c>
      <c r="D19" s="404">
        <v>20.494484413514201</v>
      </c>
      <c r="E19" s="171">
        <f t="shared" si="0"/>
        <v>24</v>
      </c>
      <c r="F19" s="171">
        <f t="shared" si="1"/>
        <v>24</v>
      </c>
      <c r="G19" s="171">
        <f t="shared" si="2"/>
        <v>25</v>
      </c>
      <c r="K19" s="171"/>
    </row>
    <row r="20" spans="1:12" x14ac:dyDescent="0.2">
      <c r="A20" s="170" t="s">
        <v>11</v>
      </c>
      <c r="B20" s="172">
        <v>19.715554729096201</v>
      </c>
      <c r="C20" s="172">
        <v>20.376007755376602</v>
      </c>
      <c r="D20" s="172">
        <v>20.6949565797429</v>
      </c>
      <c r="E20" s="170">
        <f t="shared" si="0"/>
        <v>23</v>
      </c>
      <c r="F20" s="170">
        <f t="shared" si="1"/>
        <v>21</v>
      </c>
      <c r="G20" s="170">
        <f t="shared" si="2"/>
        <v>19</v>
      </c>
    </row>
    <row r="21" spans="1:12" x14ac:dyDescent="0.2">
      <c r="A21" s="171" t="s">
        <v>27</v>
      </c>
      <c r="B21" s="404">
        <v>19.718622706043401</v>
      </c>
      <c r="C21" s="404">
        <v>20.4432961237558</v>
      </c>
      <c r="D21" s="404">
        <v>21.261698768989302</v>
      </c>
      <c r="E21" s="171">
        <f t="shared" si="0"/>
        <v>22</v>
      </c>
      <c r="F21" s="171">
        <f t="shared" si="1"/>
        <v>19</v>
      </c>
      <c r="G21" s="171">
        <f t="shared" si="2"/>
        <v>8</v>
      </c>
      <c r="H21" s="171"/>
      <c r="I21" s="171"/>
      <c r="J21" s="171"/>
      <c r="K21" s="171"/>
    </row>
    <row r="22" spans="1:12" x14ac:dyDescent="0.2">
      <c r="A22" s="171" t="s">
        <v>26</v>
      </c>
      <c r="B22" s="404">
        <v>19.727625244093701</v>
      </c>
      <c r="C22" s="404">
        <v>21.2284957534896</v>
      </c>
      <c r="D22" s="404">
        <v>20.2257773864855</v>
      </c>
      <c r="E22" s="171">
        <f t="shared" si="0"/>
        <v>21</v>
      </c>
      <c r="F22" s="171">
        <f t="shared" si="1"/>
        <v>1</v>
      </c>
      <c r="G22" s="171">
        <f t="shared" si="2"/>
        <v>31</v>
      </c>
      <c r="H22" s="171"/>
      <c r="I22" s="171"/>
      <c r="J22" s="171"/>
      <c r="K22" s="171"/>
    </row>
    <row r="23" spans="1:12" x14ac:dyDescent="0.2">
      <c r="A23" s="171" t="s">
        <v>7</v>
      </c>
      <c r="B23" s="404">
        <v>19.742185777734001</v>
      </c>
      <c r="C23" s="404">
        <v>20.126165564173998</v>
      </c>
      <c r="D23" s="404">
        <v>20.9956063831523</v>
      </c>
      <c r="E23" s="171">
        <f t="shared" si="0"/>
        <v>20</v>
      </c>
      <c r="F23" s="171">
        <f t="shared" si="1"/>
        <v>25</v>
      </c>
      <c r="G23" s="171">
        <f t="shared" si="2"/>
        <v>11</v>
      </c>
      <c r="H23" s="171"/>
      <c r="I23" s="171"/>
      <c r="J23" s="171"/>
      <c r="K23" s="171"/>
      <c r="L23" s="171"/>
    </row>
    <row r="24" spans="1:12" x14ac:dyDescent="0.2">
      <c r="A24" s="171" t="s">
        <v>1</v>
      </c>
      <c r="B24" s="404">
        <v>19.7505008653741</v>
      </c>
      <c r="C24" s="404">
        <v>20.419306871495301</v>
      </c>
      <c r="D24" s="404">
        <v>20.745151394540901</v>
      </c>
      <c r="E24" s="171">
        <f t="shared" si="0"/>
        <v>19</v>
      </c>
      <c r="F24" s="171">
        <f t="shared" si="1"/>
        <v>20</v>
      </c>
      <c r="G24" s="171">
        <f t="shared" si="2"/>
        <v>17</v>
      </c>
      <c r="H24" s="171"/>
      <c r="I24" s="171"/>
      <c r="J24" s="171"/>
      <c r="K24" s="171"/>
    </row>
    <row r="25" spans="1:12" x14ac:dyDescent="0.2">
      <c r="A25" s="171" t="s">
        <v>18</v>
      </c>
      <c r="B25" s="404">
        <v>19.809271559233402</v>
      </c>
      <c r="C25" s="404">
        <v>20.254864417989399</v>
      </c>
      <c r="D25" s="404">
        <v>20.686347389045</v>
      </c>
      <c r="E25" s="171">
        <f t="shared" si="0"/>
        <v>18</v>
      </c>
      <c r="F25" s="171">
        <f t="shared" si="1"/>
        <v>23</v>
      </c>
      <c r="G25" s="171">
        <f t="shared" si="2"/>
        <v>20</v>
      </c>
      <c r="H25" s="171"/>
      <c r="I25" s="171"/>
      <c r="J25" s="171"/>
      <c r="K25" s="171"/>
    </row>
    <row r="26" spans="1:12" x14ac:dyDescent="0.2">
      <c r="A26" s="171" t="s">
        <v>25</v>
      </c>
      <c r="B26" s="404">
        <v>19.9231074453666</v>
      </c>
      <c r="C26" s="404">
        <v>20.5941434748772</v>
      </c>
      <c r="D26" s="404">
        <v>20.866564553558799</v>
      </c>
      <c r="E26" s="171">
        <f t="shared" si="0"/>
        <v>17</v>
      </c>
      <c r="F26" s="171">
        <f t="shared" si="1"/>
        <v>16</v>
      </c>
      <c r="G26" s="171">
        <f t="shared" si="2"/>
        <v>14</v>
      </c>
      <c r="H26" s="171"/>
      <c r="I26" s="171"/>
      <c r="J26" s="171"/>
      <c r="K26" s="171"/>
    </row>
    <row r="27" spans="1:12" x14ac:dyDescent="0.2">
      <c r="A27" s="171" t="s">
        <v>52</v>
      </c>
      <c r="B27" s="404">
        <v>19.9232150540651</v>
      </c>
      <c r="C27" s="404">
        <v>20.5100258473312</v>
      </c>
      <c r="D27" s="404">
        <v>20.541360088690801</v>
      </c>
      <c r="E27" s="171">
        <f t="shared" si="0"/>
        <v>16</v>
      </c>
      <c r="F27" s="171">
        <f t="shared" si="1"/>
        <v>18</v>
      </c>
      <c r="G27" s="171">
        <f t="shared" si="2"/>
        <v>24</v>
      </c>
      <c r="H27" s="171"/>
      <c r="I27" s="171"/>
      <c r="J27" s="171"/>
      <c r="K27" s="171"/>
    </row>
    <row r="28" spans="1:12" x14ac:dyDescent="0.2">
      <c r="A28" s="171" t="s">
        <v>33</v>
      </c>
      <c r="B28" s="404">
        <v>19.975514161671398</v>
      </c>
      <c r="C28" s="404">
        <v>20.538193908348902</v>
      </c>
      <c r="D28" s="404">
        <v>20.6395235829896</v>
      </c>
      <c r="E28" s="171">
        <f t="shared" si="0"/>
        <v>15</v>
      </c>
      <c r="F28" s="171">
        <f t="shared" si="1"/>
        <v>17</v>
      </c>
      <c r="G28" s="171">
        <f t="shared" si="2"/>
        <v>21</v>
      </c>
      <c r="H28" s="171"/>
      <c r="I28" s="171"/>
      <c r="J28" s="171"/>
      <c r="K28" s="171"/>
    </row>
    <row r="29" spans="1:12" x14ac:dyDescent="0.2">
      <c r="A29" s="171" t="s">
        <v>14</v>
      </c>
      <c r="B29" s="404">
        <v>20.067956921762899</v>
      </c>
      <c r="C29" s="404">
        <v>20.902829735075802</v>
      </c>
      <c r="D29" s="404">
        <v>20.822611251723401</v>
      </c>
      <c r="E29" s="171">
        <f t="shared" si="0"/>
        <v>14</v>
      </c>
      <c r="F29" s="171">
        <f t="shared" si="1"/>
        <v>10</v>
      </c>
      <c r="G29" s="171">
        <f t="shared" si="2"/>
        <v>16</v>
      </c>
      <c r="H29" s="171"/>
      <c r="I29" s="171"/>
      <c r="J29" s="171"/>
      <c r="K29" s="171"/>
    </row>
    <row r="30" spans="1:12" x14ac:dyDescent="0.2">
      <c r="A30" s="171" t="s">
        <v>3</v>
      </c>
      <c r="B30" s="404">
        <v>20.162028834264898</v>
      </c>
      <c r="C30" s="404">
        <v>20.864704264617199</v>
      </c>
      <c r="D30" s="404">
        <v>20.8283193932368</v>
      </c>
      <c r="E30" s="171">
        <f t="shared" si="0"/>
        <v>13</v>
      </c>
      <c r="F30" s="171">
        <f t="shared" si="1"/>
        <v>12</v>
      </c>
      <c r="G30" s="171">
        <f t="shared" si="2"/>
        <v>15</v>
      </c>
      <c r="H30" s="171"/>
      <c r="I30" s="171"/>
      <c r="J30" s="171"/>
      <c r="K30" s="171"/>
    </row>
    <row r="31" spans="1:12" x14ac:dyDescent="0.2">
      <c r="A31" s="171" t="s">
        <v>0</v>
      </c>
      <c r="B31" s="404">
        <v>20.2074004150879</v>
      </c>
      <c r="C31" s="404">
        <v>20.835731190400399</v>
      </c>
      <c r="D31" s="404">
        <v>20.715949328495199</v>
      </c>
      <c r="E31" s="171">
        <f t="shared" si="0"/>
        <v>12</v>
      </c>
      <c r="F31" s="171">
        <f t="shared" si="1"/>
        <v>13</v>
      </c>
      <c r="G31" s="171">
        <f t="shared" si="2"/>
        <v>18</v>
      </c>
      <c r="H31" s="171"/>
      <c r="I31" s="171"/>
      <c r="J31" s="171"/>
      <c r="K31" s="171"/>
    </row>
    <row r="32" spans="1:12" x14ac:dyDescent="0.2">
      <c r="A32" s="171" t="s">
        <v>20</v>
      </c>
      <c r="B32" s="404">
        <v>20.207715045802701</v>
      </c>
      <c r="C32" s="404">
        <v>21.145816115964401</v>
      </c>
      <c r="D32" s="404">
        <v>20.911331708596201</v>
      </c>
      <c r="E32" s="171">
        <f t="shared" si="0"/>
        <v>11</v>
      </c>
      <c r="F32" s="171">
        <f t="shared" si="1"/>
        <v>5</v>
      </c>
      <c r="G32" s="171">
        <f t="shared" si="2"/>
        <v>12</v>
      </c>
      <c r="H32" s="171"/>
      <c r="I32" s="171"/>
      <c r="J32" s="171"/>
      <c r="K32" s="171"/>
    </row>
    <row r="33" spans="1:11" x14ac:dyDescent="0.2">
      <c r="A33" s="171" t="s">
        <v>19</v>
      </c>
      <c r="B33" s="404">
        <v>20.243971349156599</v>
      </c>
      <c r="C33" s="404">
        <v>20.8674891402726</v>
      </c>
      <c r="D33" s="404">
        <v>21.099392064286398</v>
      </c>
      <c r="E33" s="171">
        <f t="shared" si="0"/>
        <v>10</v>
      </c>
      <c r="F33" s="171">
        <f t="shared" si="1"/>
        <v>11</v>
      </c>
      <c r="G33" s="171">
        <f t="shared" si="2"/>
        <v>10</v>
      </c>
      <c r="H33" s="171"/>
      <c r="I33" s="171"/>
      <c r="J33" s="171"/>
      <c r="K33" s="171"/>
    </row>
    <row r="34" spans="1:11" x14ac:dyDescent="0.2">
      <c r="A34" s="171" t="s">
        <v>12</v>
      </c>
      <c r="B34" s="404">
        <v>20.2558954713564</v>
      </c>
      <c r="C34" s="404">
        <v>20.776378139266001</v>
      </c>
      <c r="D34" s="404">
        <v>21.330017128747201</v>
      </c>
      <c r="E34" s="171">
        <f t="shared" si="0"/>
        <v>9</v>
      </c>
      <c r="F34" s="171">
        <f t="shared" si="1"/>
        <v>14</v>
      </c>
      <c r="G34" s="171">
        <f t="shared" si="2"/>
        <v>7</v>
      </c>
      <c r="H34" s="171"/>
      <c r="I34" s="171"/>
      <c r="J34" s="171"/>
      <c r="K34" s="171"/>
    </row>
    <row r="35" spans="1:11" x14ac:dyDescent="0.2">
      <c r="A35" s="171" t="s">
        <v>17</v>
      </c>
      <c r="B35" s="404">
        <v>20.402497667795899</v>
      </c>
      <c r="C35" s="404">
        <v>20.9612790451053</v>
      </c>
      <c r="D35" s="404">
        <v>21.383062982325399</v>
      </c>
      <c r="E35" s="171">
        <f t="shared" si="0"/>
        <v>8</v>
      </c>
      <c r="F35" s="171">
        <f t="shared" si="1"/>
        <v>9</v>
      </c>
      <c r="G35" s="171">
        <f t="shared" si="2"/>
        <v>6</v>
      </c>
      <c r="H35" s="171"/>
      <c r="I35" s="171"/>
      <c r="J35" s="171"/>
      <c r="K35" s="171"/>
    </row>
    <row r="36" spans="1:11" x14ac:dyDescent="0.2">
      <c r="A36" s="171" t="s">
        <v>32</v>
      </c>
      <c r="B36" s="404">
        <v>20.483618577600598</v>
      </c>
      <c r="C36" s="404">
        <v>20.695437971295799</v>
      </c>
      <c r="D36" s="404">
        <v>21.386565486423901</v>
      </c>
      <c r="E36" s="171">
        <f t="shared" si="0"/>
        <v>7</v>
      </c>
      <c r="F36" s="171">
        <f t="shared" si="1"/>
        <v>15</v>
      </c>
      <c r="G36" s="171">
        <f t="shared" si="2"/>
        <v>5</v>
      </c>
      <c r="H36" s="171"/>
      <c r="I36" s="171"/>
      <c r="J36" s="171"/>
      <c r="K36" s="171"/>
    </row>
    <row r="37" spans="1:11" x14ac:dyDescent="0.2">
      <c r="A37" s="171" t="s">
        <v>9</v>
      </c>
      <c r="B37" s="404">
        <v>20.504854557968301</v>
      </c>
      <c r="C37" s="404">
        <v>21.1729653996214</v>
      </c>
      <c r="D37" s="404">
        <v>20.870660946196701</v>
      </c>
      <c r="E37" s="171">
        <f t="shared" si="0"/>
        <v>6</v>
      </c>
      <c r="F37" s="171">
        <f t="shared" si="1"/>
        <v>4</v>
      </c>
      <c r="G37" s="171">
        <f t="shared" si="2"/>
        <v>13</v>
      </c>
      <c r="H37" s="171"/>
      <c r="I37" s="171"/>
      <c r="J37" s="171"/>
      <c r="K37" s="171"/>
    </row>
    <row r="38" spans="1:11" x14ac:dyDescent="0.2">
      <c r="A38" s="170" t="s">
        <v>5</v>
      </c>
      <c r="B38" s="172">
        <v>20.6028333339253</v>
      </c>
      <c r="C38" s="172">
        <v>21.114657823470601</v>
      </c>
      <c r="D38" s="172">
        <v>21.223364995550199</v>
      </c>
      <c r="E38" s="170">
        <f t="shared" si="0"/>
        <v>5</v>
      </c>
      <c r="F38" s="170">
        <f t="shared" si="1"/>
        <v>7</v>
      </c>
      <c r="G38" s="170">
        <f t="shared" si="2"/>
        <v>9</v>
      </c>
    </row>
    <row r="39" spans="1:11" x14ac:dyDescent="0.2">
      <c r="A39" s="170" t="s">
        <v>6</v>
      </c>
      <c r="B39" s="172">
        <v>20.694280133928601</v>
      </c>
      <c r="C39" s="172">
        <v>21.212329495551199</v>
      </c>
      <c r="D39" s="172">
        <v>21.783577091939801</v>
      </c>
      <c r="E39" s="170">
        <f t="shared" si="0"/>
        <v>4</v>
      </c>
      <c r="F39" s="170">
        <f t="shared" si="1"/>
        <v>3</v>
      </c>
      <c r="G39" s="170">
        <f t="shared" si="2"/>
        <v>2</v>
      </c>
    </row>
    <row r="40" spans="1:11" x14ac:dyDescent="0.2">
      <c r="A40" s="170" t="s">
        <v>15</v>
      </c>
      <c r="B40" s="172">
        <v>20.762521311626699</v>
      </c>
      <c r="C40" s="172">
        <v>21.080439102008398</v>
      </c>
      <c r="D40" s="172">
        <v>21.665700479186999</v>
      </c>
      <c r="E40" s="170">
        <f t="shared" si="0"/>
        <v>3</v>
      </c>
      <c r="F40" s="170">
        <f t="shared" si="1"/>
        <v>8</v>
      </c>
      <c r="G40" s="170">
        <f t="shared" si="2"/>
        <v>4</v>
      </c>
    </row>
    <row r="41" spans="1:11" x14ac:dyDescent="0.2">
      <c r="A41" s="170" t="s">
        <v>21</v>
      </c>
      <c r="B41" s="172">
        <v>20.801789710479898</v>
      </c>
      <c r="C41" s="172">
        <v>21.226402726208001</v>
      </c>
      <c r="D41" s="172">
        <v>21.762112551734901</v>
      </c>
      <c r="E41" s="170">
        <f t="shared" si="0"/>
        <v>2</v>
      </c>
      <c r="F41" s="170">
        <f t="shared" si="1"/>
        <v>2</v>
      </c>
      <c r="G41" s="170">
        <f t="shared" si="2"/>
        <v>3</v>
      </c>
    </row>
    <row r="42" spans="1:11" x14ac:dyDescent="0.2">
      <c r="A42" s="170" t="s">
        <v>24</v>
      </c>
      <c r="B42" s="172">
        <v>20.811086995530601</v>
      </c>
      <c r="C42" s="172">
        <v>21.139964844777701</v>
      </c>
      <c r="D42" s="172">
        <v>21.800700435024101</v>
      </c>
      <c r="E42" s="170">
        <f t="shared" si="0"/>
        <v>1</v>
      </c>
      <c r="F42" s="170">
        <f t="shared" si="1"/>
        <v>6</v>
      </c>
      <c r="G42" s="170">
        <f t="shared" si="2"/>
        <v>1</v>
      </c>
    </row>
    <row r="44" spans="1:11" x14ac:dyDescent="0.2">
      <c r="A44" s="3"/>
      <c r="B44" s="3"/>
      <c r="C44" s="3"/>
      <c r="D44" s="3"/>
      <c r="E44" s="3"/>
      <c r="F44" s="3"/>
      <c r="G44" s="3"/>
    </row>
    <row r="45" spans="1:11" x14ac:dyDescent="0.2">
      <c r="A45" s="3"/>
      <c r="B45" s="3"/>
      <c r="C45" s="3"/>
      <c r="D45" s="3"/>
      <c r="E45" s="3"/>
      <c r="F45" s="3"/>
      <c r="G45" s="3"/>
    </row>
    <row r="46" spans="1:11" x14ac:dyDescent="0.2">
      <c r="A46" s="3"/>
      <c r="B46" s="3"/>
      <c r="C46" s="3"/>
      <c r="D46" s="3"/>
      <c r="E46" s="3"/>
      <c r="F46" s="3"/>
      <c r="G46" s="3"/>
    </row>
    <row r="47" spans="1:11" x14ac:dyDescent="0.2">
      <c r="A47" s="3"/>
      <c r="B47" s="3"/>
      <c r="C47" s="3"/>
      <c r="D47" s="3"/>
      <c r="E47" s="3"/>
      <c r="F47" s="3"/>
      <c r="G47" s="3"/>
    </row>
    <row r="48" spans="1:11" x14ac:dyDescent="0.2">
      <c r="A48" s="3"/>
      <c r="B48" s="3"/>
      <c r="C48" s="3"/>
      <c r="D48" s="3"/>
      <c r="E48" s="3"/>
      <c r="F48" s="3"/>
      <c r="G48" s="3"/>
    </row>
    <row r="49" spans="1:7" x14ac:dyDescent="0.2">
      <c r="A49" s="3"/>
      <c r="B49" s="3"/>
      <c r="C49" s="3"/>
      <c r="D49" s="3"/>
      <c r="E49" s="3"/>
      <c r="F49" s="3"/>
      <c r="G49" s="3"/>
    </row>
    <row r="50" spans="1:7" x14ac:dyDescent="0.2">
      <c r="A50" s="3"/>
      <c r="B50" s="3"/>
      <c r="C50" s="3"/>
      <c r="D50" s="3"/>
      <c r="E50" s="3"/>
      <c r="F50" s="3"/>
      <c r="G50" s="3"/>
    </row>
    <row r="51" spans="1:7" x14ac:dyDescent="0.2">
      <c r="A51" s="3"/>
      <c r="B51" s="3"/>
      <c r="C51" s="3"/>
      <c r="D51" s="3"/>
      <c r="E51" s="3"/>
      <c r="F51" s="3"/>
      <c r="G51" s="3"/>
    </row>
    <row r="52" spans="1:7" x14ac:dyDescent="0.2">
      <c r="A52" s="3"/>
      <c r="B52" s="3"/>
      <c r="C52" s="3"/>
      <c r="D52" s="3"/>
      <c r="E52" s="3"/>
      <c r="F52" s="3"/>
      <c r="G52" s="3"/>
    </row>
    <row r="53" spans="1:7" x14ac:dyDescent="0.2">
      <c r="A53" s="3"/>
      <c r="B53" s="3"/>
      <c r="C53" s="3"/>
      <c r="D53" s="3"/>
      <c r="E53" s="3"/>
      <c r="F53" s="3"/>
      <c r="G53" s="3"/>
    </row>
    <row r="54" spans="1:7" x14ac:dyDescent="0.2">
      <c r="A54" s="3"/>
      <c r="B54" s="3"/>
      <c r="C54" s="3"/>
      <c r="D54" s="3"/>
      <c r="E54" s="3"/>
      <c r="F54" s="3"/>
      <c r="G54" s="3"/>
    </row>
    <row r="55" spans="1:7" x14ac:dyDescent="0.2">
      <c r="A55" s="3"/>
      <c r="B55" s="3"/>
      <c r="C55" s="3"/>
      <c r="D55" s="3"/>
      <c r="E55" s="3"/>
      <c r="F55" s="3"/>
      <c r="G55" s="3"/>
    </row>
    <row r="56" spans="1:7" x14ac:dyDescent="0.2">
      <c r="A56" s="3"/>
      <c r="B56" s="3"/>
      <c r="C56" s="3"/>
      <c r="D56" s="3"/>
      <c r="E56" s="3"/>
      <c r="F56" s="3"/>
      <c r="G56" s="3"/>
    </row>
    <row r="57" spans="1:7" x14ac:dyDescent="0.2">
      <c r="A57" s="3"/>
      <c r="B57" s="3"/>
      <c r="C57" s="3"/>
      <c r="D57" s="3"/>
      <c r="E57" s="3"/>
      <c r="F57" s="3"/>
      <c r="G57" s="3"/>
    </row>
    <row r="58" spans="1:7" x14ac:dyDescent="0.2">
      <c r="A58" s="3"/>
      <c r="B58" s="3"/>
      <c r="C58" s="3"/>
      <c r="D58" s="3"/>
      <c r="E58" s="3"/>
      <c r="F58" s="3"/>
      <c r="G58" s="3"/>
    </row>
    <row r="59" spans="1:7" x14ac:dyDescent="0.2">
      <c r="A59" s="3"/>
      <c r="B59" s="3"/>
      <c r="C59" s="3"/>
      <c r="D59" s="3"/>
      <c r="E59" s="3"/>
      <c r="F59" s="3"/>
      <c r="G59" s="3"/>
    </row>
    <row r="60" spans="1:7" x14ac:dyDescent="0.2">
      <c r="A60" s="3"/>
      <c r="B60" s="3"/>
      <c r="C60" s="3"/>
      <c r="D60" s="3"/>
      <c r="E60" s="3"/>
      <c r="F60" s="3"/>
      <c r="G60" s="3"/>
    </row>
  </sheetData>
  <mergeCells count="1">
    <mergeCell ref="H1:I1"/>
  </mergeCells>
  <hyperlinks>
    <hyperlink ref="H1:I1" location="Index!A1" display="Regresar al Índice" xr:uid="{028925E6-9E7D-4A8F-A7FC-42BD989233B3}"/>
  </hyperlinks>
  <pageMargins left="0.7" right="0.7" top="0.75" bottom="0.75" header="0.3" footer="0.3"/>
  <pageSetup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8EA4F-FAD2-4062-87C6-FE9504524BA7}">
  <sheetPr codeName="Hoja100"/>
  <dimension ref="A1:I22"/>
  <sheetViews>
    <sheetView workbookViewId="0">
      <selection activeCell="A9" sqref="A9"/>
    </sheetView>
  </sheetViews>
  <sheetFormatPr baseColWidth="10" defaultRowHeight="12.75" x14ac:dyDescent="0.2"/>
  <cols>
    <col min="1" max="1" width="20.85546875" style="170" customWidth="1"/>
    <col min="2" max="16384" width="11.42578125" style="170"/>
  </cols>
  <sheetData>
    <row r="1" spans="1:9" ht="15" x14ac:dyDescent="0.25">
      <c r="A1" t="s">
        <v>1364</v>
      </c>
      <c r="H1" s="568" t="s">
        <v>39</v>
      </c>
      <c r="I1" s="568"/>
    </row>
    <row r="6" spans="1:9" x14ac:dyDescent="0.2">
      <c r="A6" s="173" t="s">
        <v>781</v>
      </c>
      <c r="B6" s="173" t="s">
        <v>1101</v>
      </c>
      <c r="C6" s="170" t="s">
        <v>1102</v>
      </c>
    </row>
    <row r="7" spans="1:9" x14ac:dyDescent="0.2">
      <c r="A7" s="173" t="s">
        <v>1103</v>
      </c>
      <c r="B7" s="172">
        <v>3.6922039792920001</v>
      </c>
      <c r="C7" s="170">
        <f>RANK(B7,B$7:B$22,1)</f>
        <v>6</v>
      </c>
    </row>
    <row r="8" spans="1:9" x14ac:dyDescent="0.2">
      <c r="A8" s="173" t="s">
        <v>1104</v>
      </c>
      <c r="B8" s="172">
        <v>3.8198500400470001</v>
      </c>
      <c r="C8" s="170">
        <f t="shared" ref="C8:C22" si="0">RANK(B8,B$7:B$22,1)</f>
        <v>7</v>
      </c>
    </row>
    <row r="9" spans="1:9" x14ac:dyDescent="0.2">
      <c r="A9" s="173" t="s">
        <v>1105</v>
      </c>
      <c r="B9" s="172">
        <v>3.2893691380429999</v>
      </c>
      <c r="C9" s="170">
        <f t="shared" si="0"/>
        <v>4</v>
      </c>
    </row>
    <row r="10" spans="1:9" x14ac:dyDescent="0.2">
      <c r="A10" s="173" t="s">
        <v>1106</v>
      </c>
      <c r="B10" s="172">
        <v>4.7508675696119997</v>
      </c>
      <c r="C10" s="170">
        <f t="shared" si="0"/>
        <v>12</v>
      </c>
    </row>
    <row r="11" spans="1:9" x14ac:dyDescent="0.2">
      <c r="A11" s="173" t="s">
        <v>1107</v>
      </c>
      <c r="B11" s="172">
        <v>5.2935090545619996</v>
      </c>
      <c r="C11" s="170">
        <f t="shared" si="0"/>
        <v>15</v>
      </c>
    </row>
    <row r="12" spans="1:9" x14ac:dyDescent="0.2">
      <c r="A12" s="173" t="s">
        <v>1108</v>
      </c>
      <c r="B12" s="172">
        <v>4.8989272884849999</v>
      </c>
      <c r="C12" s="170">
        <f t="shared" si="0"/>
        <v>14</v>
      </c>
    </row>
    <row r="13" spans="1:9" x14ac:dyDescent="0.2">
      <c r="A13" s="173" t="s">
        <v>1109</v>
      </c>
      <c r="B13" s="172">
        <v>4.7524487335029999</v>
      </c>
      <c r="C13" s="170">
        <f t="shared" si="0"/>
        <v>13</v>
      </c>
    </row>
    <row r="14" spans="1:9" x14ac:dyDescent="0.2">
      <c r="A14" s="173" t="s">
        <v>1110</v>
      </c>
      <c r="B14" s="172">
        <v>4.4043424243129996</v>
      </c>
      <c r="C14" s="170">
        <f t="shared" si="0"/>
        <v>11</v>
      </c>
    </row>
    <row r="15" spans="1:9" x14ac:dyDescent="0.2">
      <c r="A15" s="173" t="s">
        <v>1111</v>
      </c>
      <c r="B15" s="172">
        <v>5.4447511022880004</v>
      </c>
      <c r="C15" s="170">
        <f t="shared" si="0"/>
        <v>16</v>
      </c>
    </row>
    <row r="16" spans="1:9" x14ac:dyDescent="0.2">
      <c r="A16" s="173" t="s">
        <v>1112</v>
      </c>
      <c r="B16" s="172">
        <v>4.3603397418109999</v>
      </c>
      <c r="C16" s="170">
        <f t="shared" si="0"/>
        <v>10</v>
      </c>
    </row>
    <row r="17" spans="1:3" x14ac:dyDescent="0.2">
      <c r="A17" s="173" t="s">
        <v>1113</v>
      </c>
      <c r="B17" s="172">
        <v>4.2843121615759996</v>
      </c>
      <c r="C17" s="170">
        <f t="shared" si="0"/>
        <v>9</v>
      </c>
    </row>
    <row r="18" spans="1:3" x14ac:dyDescent="0.2">
      <c r="A18" s="173" t="s">
        <v>1114</v>
      </c>
      <c r="B18" s="172">
        <v>3.295772664662</v>
      </c>
      <c r="C18" s="170">
        <f t="shared" si="0"/>
        <v>5</v>
      </c>
    </row>
    <row r="19" spans="1:3" x14ac:dyDescent="0.2">
      <c r="A19" s="173" t="s">
        <v>1115</v>
      </c>
      <c r="B19" s="172">
        <v>2.2520568566670001</v>
      </c>
      <c r="C19" s="170">
        <f t="shared" si="0"/>
        <v>1</v>
      </c>
    </row>
    <row r="20" spans="1:3" x14ac:dyDescent="0.2">
      <c r="A20" s="173" t="s">
        <v>1116</v>
      </c>
      <c r="B20" s="172">
        <v>2.3590798866670002</v>
      </c>
      <c r="C20" s="170">
        <f t="shared" si="0"/>
        <v>2</v>
      </c>
    </row>
    <row r="21" spans="1:3" x14ac:dyDescent="0.2">
      <c r="A21" s="173" t="s">
        <v>1117</v>
      </c>
      <c r="B21" s="172">
        <v>3.1949102033329999</v>
      </c>
      <c r="C21" s="170">
        <f t="shared" si="0"/>
        <v>3</v>
      </c>
    </row>
    <row r="22" spans="1:3" x14ac:dyDescent="0.2">
      <c r="A22" s="174" t="s">
        <v>1118</v>
      </c>
      <c r="B22" s="172">
        <v>3.9458000000000055</v>
      </c>
      <c r="C22" s="170">
        <f t="shared" si="0"/>
        <v>8</v>
      </c>
    </row>
  </sheetData>
  <mergeCells count="1">
    <mergeCell ref="H1:I1"/>
  </mergeCells>
  <hyperlinks>
    <hyperlink ref="H1:I1" location="Index!A1" display="Regresar al Índice" xr:uid="{EE0B0940-3C71-4798-B6BD-CF32B6ED9D98}"/>
  </hyperlink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16F23-FBD4-4A0F-AC02-C766CB410320}">
  <sheetPr codeName="Hoja101"/>
  <dimension ref="A1:I38"/>
  <sheetViews>
    <sheetView workbookViewId="0">
      <selection activeCell="A9" sqref="A9"/>
    </sheetView>
  </sheetViews>
  <sheetFormatPr baseColWidth="10" defaultRowHeight="12.75" x14ac:dyDescent="0.2"/>
  <cols>
    <col min="1" max="1" width="11.42578125" style="170"/>
    <col min="2" max="2" width="16.5703125" style="170" customWidth="1"/>
    <col min="3" max="3" width="21.5703125" style="170" customWidth="1"/>
    <col min="4" max="16384" width="11.42578125" style="170"/>
  </cols>
  <sheetData>
    <row r="1" spans="1:9" ht="15" x14ac:dyDescent="0.25">
      <c r="A1" t="s">
        <v>1365</v>
      </c>
      <c r="H1" s="568" t="s">
        <v>39</v>
      </c>
      <c r="I1" s="568"/>
    </row>
    <row r="4" spans="1:9" ht="13.5" thickBot="1" x14ac:dyDescent="0.25"/>
    <row r="5" spans="1:9" ht="25.5" x14ac:dyDescent="0.2">
      <c r="A5" s="396" t="s">
        <v>1119</v>
      </c>
      <c r="B5" s="397" t="s">
        <v>1120</v>
      </c>
      <c r="C5" s="376" t="s">
        <v>1121</v>
      </c>
    </row>
    <row r="6" spans="1:9" x14ac:dyDescent="0.2">
      <c r="A6" s="394" t="s">
        <v>21</v>
      </c>
      <c r="B6" s="398">
        <v>98.448300000000003</v>
      </c>
      <c r="C6" s="175">
        <f t="shared" ref="C6:C38" si="0">100-B6</f>
        <v>1.5516999999999967</v>
      </c>
    </row>
    <row r="7" spans="1:9" x14ac:dyDescent="0.2">
      <c r="A7" s="394" t="s">
        <v>19</v>
      </c>
      <c r="B7" s="399">
        <v>98.038399999999996</v>
      </c>
      <c r="C7" s="175">
        <f t="shared" si="0"/>
        <v>1.9616000000000042</v>
      </c>
    </row>
    <row r="8" spans="1:9" x14ac:dyDescent="0.2">
      <c r="A8" s="394" t="s">
        <v>6</v>
      </c>
      <c r="B8" s="399">
        <v>97.848600000000005</v>
      </c>
      <c r="C8" s="175">
        <f t="shared" si="0"/>
        <v>2.1513999999999953</v>
      </c>
    </row>
    <row r="9" spans="1:9" x14ac:dyDescent="0.2">
      <c r="A9" s="394" t="s">
        <v>15</v>
      </c>
      <c r="B9" s="399">
        <v>97.707300000000004</v>
      </c>
      <c r="C9" s="175">
        <f t="shared" si="0"/>
        <v>2.2926999999999964</v>
      </c>
    </row>
    <row r="10" spans="1:9" x14ac:dyDescent="0.2">
      <c r="A10" s="394" t="s">
        <v>26</v>
      </c>
      <c r="B10" s="399">
        <v>97.521600000000007</v>
      </c>
      <c r="C10" s="175">
        <f t="shared" si="0"/>
        <v>2.4783999999999935</v>
      </c>
    </row>
    <row r="11" spans="1:9" x14ac:dyDescent="0.2">
      <c r="A11" s="394" t="s">
        <v>648</v>
      </c>
      <c r="B11" s="399">
        <v>97.399799999999999</v>
      </c>
      <c r="C11" s="175">
        <f t="shared" si="0"/>
        <v>2.600200000000001</v>
      </c>
    </row>
    <row r="12" spans="1:9" x14ac:dyDescent="0.2">
      <c r="A12" s="394" t="s">
        <v>7</v>
      </c>
      <c r="B12" s="399">
        <v>97.284099999999995</v>
      </c>
      <c r="C12" s="175">
        <f t="shared" si="0"/>
        <v>2.7159000000000049</v>
      </c>
    </row>
    <row r="13" spans="1:9" x14ac:dyDescent="0.2">
      <c r="A13" s="394" t="s">
        <v>18</v>
      </c>
      <c r="B13" s="399">
        <v>96.956199999999995</v>
      </c>
      <c r="C13" s="175">
        <f t="shared" si="0"/>
        <v>3.0438000000000045</v>
      </c>
    </row>
    <row r="14" spans="1:9" x14ac:dyDescent="0.2">
      <c r="A14" s="394" t="s">
        <v>4</v>
      </c>
      <c r="B14" s="399">
        <v>96.940399999999997</v>
      </c>
      <c r="C14" s="175">
        <f t="shared" si="0"/>
        <v>3.0596000000000032</v>
      </c>
    </row>
    <row r="15" spans="1:9" x14ac:dyDescent="0.2">
      <c r="A15" s="394" t="s">
        <v>25</v>
      </c>
      <c r="B15" s="399">
        <v>96.911500000000004</v>
      </c>
      <c r="C15" s="175">
        <f t="shared" si="0"/>
        <v>3.0884999999999962</v>
      </c>
    </row>
    <row r="16" spans="1:9" x14ac:dyDescent="0.2">
      <c r="A16" s="394" t="s">
        <v>22</v>
      </c>
      <c r="B16" s="399">
        <v>96.808300000000003</v>
      </c>
      <c r="C16" s="175">
        <f t="shared" si="0"/>
        <v>3.1916999999999973</v>
      </c>
    </row>
    <row r="17" spans="1:3" x14ac:dyDescent="0.2">
      <c r="A17" s="394" t="s">
        <v>32</v>
      </c>
      <c r="B17" s="399">
        <v>96.665999999999997</v>
      </c>
      <c r="C17" s="175">
        <f t="shared" si="0"/>
        <v>3.3340000000000032</v>
      </c>
    </row>
    <row r="18" spans="1:3" x14ac:dyDescent="0.2">
      <c r="A18" s="394" t="s">
        <v>23</v>
      </c>
      <c r="B18" s="399">
        <v>96.284700000000001</v>
      </c>
      <c r="C18" s="175">
        <f t="shared" si="0"/>
        <v>3.7152999999999992</v>
      </c>
    </row>
    <row r="19" spans="1:3" x14ac:dyDescent="0.2">
      <c r="A19" s="394" t="s">
        <v>33</v>
      </c>
      <c r="B19" s="399">
        <v>96.19</v>
      </c>
      <c r="C19" s="175">
        <f t="shared" si="0"/>
        <v>3.8100000000000023</v>
      </c>
    </row>
    <row r="20" spans="1:3" x14ac:dyDescent="0.2">
      <c r="A20" s="394" t="s">
        <v>646</v>
      </c>
      <c r="B20" s="399">
        <v>96.081999999999994</v>
      </c>
      <c r="C20" s="175">
        <f t="shared" si="0"/>
        <v>3.9180000000000064</v>
      </c>
    </row>
    <row r="21" spans="1:3" x14ac:dyDescent="0.2">
      <c r="A21" s="394" t="s">
        <v>8</v>
      </c>
      <c r="B21" s="399">
        <v>96.055300000000003</v>
      </c>
      <c r="C21" s="175">
        <f t="shared" si="0"/>
        <v>3.9446999999999974</v>
      </c>
    </row>
    <row r="22" spans="1:3" x14ac:dyDescent="0.2">
      <c r="A22" s="400" t="s">
        <v>0</v>
      </c>
      <c r="B22" s="401">
        <v>96.054199999999994</v>
      </c>
      <c r="C22" s="176">
        <f t="shared" si="0"/>
        <v>3.9458000000000055</v>
      </c>
    </row>
    <row r="23" spans="1:3" x14ac:dyDescent="0.2">
      <c r="A23" s="394" t="s">
        <v>29</v>
      </c>
      <c r="B23" s="399">
        <v>96.0291</v>
      </c>
      <c r="C23" s="175">
        <f t="shared" si="0"/>
        <v>3.9709000000000003</v>
      </c>
    </row>
    <row r="24" spans="1:3" x14ac:dyDescent="0.2">
      <c r="A24" s="394" t="s">
        <v>16</v>
      </c>
      <c r="B24" s="399">
        <v>95.986699999999999</v>
      </c>
      <c r="C24" s="175">
        <f t="shared" si="0"/>
        <v>4.013300000000001</v>
      </c>
    </row>
    <row r="25" spans="1:3" x14ac:dyDescent="0.2">
      <c r="A25" s="394" t="s">
        <v>3</v>
      </c>
      <c r="B25" s="399">
        <v>95.969700000000003</v>
      </c>
      <c r="C25" s="175">
        <f t="shared" si="0"/>
        <v>4.0302999999999969</v>
      </c>
    </row>
    <row r="26" spans="1:3" x14ac:dyDescent="0.2">
      <c r="A26" s="402" t="s">
        <v>1</v>
      </c>
      <c r="B26" s="403">
        <v>95.625500000000002</v>
      </c>
      <c r="C26" s="175">
        <f t="shared" si="0"/>
        <v>4.3744999999999976</v>
      </c>
    </row>
    <row r="27" spans="1:3" x14ac:dyDescent="0.2">
      <c r="A27" s="394" t="s">
        <v>12</v>
      </c>
      <c r="B27" s="399">
        <v>95.565100000000001</v>
      </c>
      <c r="C27" s="175">
        <f t="shared" si="0"/>
        <v>4.434899999999999</v>
      </c>
    </row>
    <row r="28" spans="1:3" x14ac:dyDescent="0.2">
      <c r="A28" s="394" t="s">
        <v>11</v>
      </c>
      <c r="B28" s="399">
        <v>95.397199999999998</v>
      </c>
      <c r="C28" s="175">
        <f t="shared" si="0"/>
        <v>4.602800000000002</v>
      </c>
    </row>
    <row r="29" spans="1:3" x14ac:dyDescent="0.2">
      <c r="A29" s="394" t="s">
        <v>30</v>
      </c>
      <c r="B29" s="399">
        <v>95.090500000000006</v>
      </c>
      <c r="C29" s="175">
        <f t="shared" si="0"/>
        <v>4.9094999999999942</v>
      </c>
    </row>
    <row r="30" spans="1:3" x14ac:dyDescent="0.2">
      <c r="A30" s="394" t="s">
        <v>20</v>
      </c>
      <c r="B30" s="399">
        <v>94.872799999999998</v>
      </c>
      <c r="C30" s="175">
        <f t="shared" si="0"/>
        <v>5.127200000000002</v>
      </c>
    </row>
    <row r="31" spans="1:3" x14ac:dyDescent="0.2">
      <c r="A31" s="394" t="s">
        <v>52</v>
      </c>
      <c r="B31" s="399">
        <v>94.838499999999996</v>
      </c>
      <c r="C31" s="175">
        <f t="shared" si="0"/>
        <v>5.1615000000000038</v>
      </c>
    </row>
    <row r="32" spans="1:3" x14ac:dyDescent="0.2">
      <c r="A32" s="394" t="s">
        <v>5</v>
      </c>
      <c r="B32" s="399">
        <v>94.674199999999999</v>
      </c>
      <c r="C32" s="175">
        <f t="shared" si="0"/>
        <v>5.325800000000001</v>
      </c>
    </row>
    <row r="33" spans="1:3" x14ac:dyDescent="0.2">
      <c r="A33" s="394" t="s">
        <v>14</v>
      </c>
      <c r="B33" s="399">
        <v>94.558999999999997</v>
      </c>
      <c r="C33" s="175">
        <f t="shared" si="0"/>
        <v>5.4410000000000025</v>
      </c>
    </row>
    <row r="34" spans="1:3" x14ac:dyDescent="0.2">
      <c r="A34" s="394" t="s">
        <v>27</v>
      </c>
      <c r="B34" s="399">
        <v>94.538799999999995</v>
      </c>
      <c r="C34" s="175">
        <f t="shared" si="0"/>
        <v>5.4612000000000052</v>
      </c>
    </row>
    <row r="35" spans="1:3" x14ac:dyDescent="0.2">
      <c r="A35" s="394" t="s">
        <v>647</v>
      </c>
      <c r="B35" s="399">
        <v>94.140600000000006</v>
      </c>
      <c r="C35" s="175">
        <f t="shared" si="0"/>
        <v>5.8593999999999937</v>
      </c>
    </row>
    <row r="36" spans="1:3" x14ac:dyDescent="0.2">
      <c r="A36" s="394" t="s">
        <v>28</v>
      </c>
      <c r="B36" s="399">
        <v>93.357200000000006</v>
      </c>
      <c r="C36" s="175">
        <f t="shared" si="0"/>
        <v>6.642799999999994</v>
      </c>
    </row>
    <row r="37" spans="1:3" x14ac:dyDescent="0.2">
      <c r="A37" s="394" t="s">
        <v>24</v>
      </c>
      <c r="B37" s="399">
        <v>92.092500000000001</v>
      </c>
      <c r="C37" s="175">
        <f t="shared" si="0"/>
        <v>7.9074999999999989</v>
      </c>
    </row>
    <row r="38" spans="1:3" x14ac:dyDescent="0.2">
      <c r="A38" s="394" t="s">
        <v>9</v>
      </c>
      <c r="B38" s="399">
        <v>91.6875</v>
      </c>
      <c r="C38" s="175">
        <f t="shared" si="0"/>
        <v>8.3125</v>
      </c>
    </row>
  </sheetData>
  <autoFilter ref="A5:C5" xr:uid="{1B91A1A6-B323-434C-AD89-3BD2ADBB321B}">
    <sortState ref="A6:C38">
      <sortCondition ref="C5"/>
    </sortState>
  </autoFilter>
  <mergeCells count="1">
    <mergeCell ref="H1:I1"/>
  </mergeCells>
  <hyperlinks>
    <hyperlink ref="H1:I1" location="Index!A1" display="Regresar al Índice" xr:uid="{7A2C0A33-B5AF-4C0A-8D87-37E6293497D1}"/>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318B3-0332-4B0B-9E6E-11626E630AC4}">
  <sheetPr codeName="Hoja102"/>
  <dimension ref="A1:I38"/>
  <sheetViews>
    <sheetView workbookViewId="0">
      <selection activeCell="A9" sqref="A9"/>
    </sheetView>
  </sheetViews>
  <sheetFormatPr baseColWidth="10" defaultRowHeight="12.75" x14ac:dyDescent="0.2"/>
  <cols>
    <col min="1" max="1" width="14.28515625" style="170" customWidth="1"/>
    <col min="2" max="16384" width="11.42578125" style="170"/>
  </cols>
  <sheetData>
    <row r="1" spans="1:9" ht="15" x14ac:dyDescent="0.25">
      <c r="A1" t="s">
        <v>1366</v>
      </c>
      <c r="H1" s="568" t="s">
        <v>39</v>
      </c>
      <c r="I1" s="568"/>
    </row>
    <row r="5" spans="1:9" x14ac:dyDescent="0.2">
      <c r="A5" s="170" t="s">
        <v>1061</v>
      </c>
      <c r="B5" s="170" t="s">
        <v>1122</v>
      </c>
    </row>
    <row r="6" spans="1:9" x14ac:dyDescent="0.2">
      <c r="A6" s="394" t="s">
        <v>13</v>
      </c>
      <c r="B6" s="172">
        <v>-3.829899999999995</v>
      </c>
    </row>
    <row r="7" spans="1:9" x14ac:dyDescent="0.2">
      <c r="A7" s="394" t="s">
        <v>23</v>
      </c>
      <c r="B7" s="172">
        <v>-2.7489000000000061</v>
      </c>
    </row>
    <row r="8" spans="1:9" x14ac:dyDescent="0.2">
      <c r="A8" s="394" t="s">
        <v>30</v>
      </c>
      <c r="B8" s="172">
        <v>-2.2190000000000083</v>
      </c>
    </row>
    <row r="9" spans="1:9" x14ac:dyDescent="0.2">
      <c r="A9" s="394" t="s">
        <v>14</v>
      </c>
      <c r="B9" s="172">
        <v>-1.6111999999999966</v>
      </c>
    </row>
    <row r="10" spans="1:9" x14ac:dyDescent="0.2">
      <c r="A10" s="394" t="s">
        <v>19</v>
      </c>
      <c r="B10" s="172">
        <v>-1.5685000000000002</v>
      </c>
    </row>
    <row r="11" spans="1:9" x14ac:dyDescent="0.2">
      <c r="A11" s="394" t="s">
        <v>6</v>
      </c>
      <c r="B11" s="172">
        <v>-1.1950000000000074</v>
      </c>
    </row>
    <row r="12" spans="1:9" x14ac:dyDescent="0.2">
      <c r="A12" s="394" t="s">
        <v>26</v>
      </c>
      <c r="B12" s="172">
        <v>-0.81280000000000996</v>
      </c>
    </row>
    <row r="13" spans="1:9" x14ac:dyDescent="0.2">
      <c r="A13" s="394" t="s">
        <v>22</v>
      </c>
      <c r="B13" s="172">
        <v>-0.71210000000000662</v>
      </c>
    </row>
    <row r="14" spans="1:9" x14ac:dyDescent="0.2">
      <c r="A14" s="394" t="s">
        <v>5</v>
      </c>
      <c r="B14" s="172">
        <v>-0.69280000000000541</v>
      </c>
    </row>
    <row r="15" spans="1:9" x14ac:dyDescent="0.2">
      <c r="A15" s="394" t="s">
        <v>7</v>
      </c>
      <c r="B15" s="172">
        <v>-0.56380000000000052</v>
      </c>
    </row>
    <row r="16" spans="1:9" x14ac:dyDescent="0.2">
      <c r="A16" s="394" t="s">
        <v>17</v>
      </c>
      <c r="B16" s="172">
        <v>-0.53390000000000271</v>
      </c>
    </row>
    <row r="17" spans="1:2" x14ac:dyDescent="0.2">
      <c r="A17" s="395" t="s">
        <v>1</v>
      </c>
      <c r="B17" s="172">
        <v>-0.35930000000000462</v>
      </c>
    </row>
    <row r="18" spans="1:2" x14ac:dyDescent="0.2">
      <c r="A18" s="394" t="s">
        <v>8</v>
      </c>
      <c r="B18" s="172">
        <v>-0.34770000000000323</v>
      </c>
    </row>
    <row r="19" spans="1:2" x14ac:dyDescent="0.2">
      <c r="A19" s="394" t="s">
        <v>21</v>
      </c>
      <c r="B19" s="172">
        <v>-3.3500000000003638E-2</v>
      </c>
    </row>
    <row r="20" spans="1:2" x14ac:dyDescent="0.2">
      <c r="A20" s="394" t="s">
        <v>3</v>
      </c>
      <c r="B20" s="172">
        <v>2.8399999999990655E-2</v>
      </c>
    </row>
    <row r="21" spans="1:2" x14ac:dyDescent="0.2">
      <c r="A21" s="394" t="s">
        <v>4</v>
      </c>
      <c r="B21" s="172">
        <v>3.5499999999998977E-2</v>
      </c>
    </row>
    <row r="22" spans="1:2" x14ac:dyDescent="0.2">
      <c r="A22" s="394" t="s">
        <v>25</v>
      </c>
      <c r="B22" s="172">
        <v>5.0799999999995293E-2</v>
      </c>
    </row>
    <row r="23" spans="1:2" x14ac:dyDescent="0.2">
      <c r="A23" s="394" t="s">
        <v>33</v>
      </c>
      <c r="B23" s="172">
        <v>6.2700000000006639E-2</v>
      </c>
    </row>
    <row r="24" spans="1:2" x14ac:dyDescent="0.2">
      <c r="A24" s="394" t="s">
        <v>29</v>
      </c>
      <c r="B24" s="172">
        <v>0.1664999999999992</v>
      </c>
    </row>
    <row r="25" spans="1:2" x14ac:dyDescent="0.2">
      <c r="A25" s="394" t="s">
        <v>32</v>
      </c>
      <c r="B25" s="172">
        <v>0.17570000000000618</v>
      </c>
    </row>
    <row r="26" spans="1:2" x14ac:dyDescent="0.2">
      <c r="A26" s="394" t="s">
        <v>24</v>
      </c>
      <c r="B26" s="172">
        <v>0.27129999999999654</v>
      </c>
    </row>
    <row r="27" spans="1:2" x14ac:dyDescent="0.2">
      <c r="A27" s="394" t="s">
        <v>16</v>
      </c>
      <c r="B27" s="172">
        <v>0.51980000000000359</v>
      </c>
    </row>
    <row r="28" spans="1:2" x14ac:dyDescent="0.2">
      <c r="A28" s="394" t="s">
        <v>0</v>
      </c>
      <c r="B28" s="172">
        <v>0.6553000000000111</v>
      </c>
    </row>
    <row r="29" spans="1:2" x14ac:dyDescent="0.2">
      <c r="A29" s="394" t="s">
        <v>20</v>
      </c>
      <c r="B29" s="172">
        <v>0.65840000000000032</v>
      </c>
    </row>
    <row r="30" spans="1:2" x14ac:dyDescent="0.2">
      <c r="A30" s="394" t="s">
        <v>12</v>
      </c>
      <c r="B30" s="172">
        <v>0.68479999999999563</v>
      </c>
    </row>
    <row r="31" spans="1:2" x14ac:dyDescent="0.2">
      <c r="A31" s="394" t="s">
        <v>9</v>
      </c>
      <c r="B31" s="172">
        <v>0.79080000000000439</v>
      </c>
    </row>
    <row r="32" spans="1:2" x14ac:dyDescent="0.2">
      <c r="A32" s="394" t="s">
        <v>15</v>
      </c>
      <c r="B32" s="172">
        <v>1.0259999999999962</v>
      </c>
    </row>
    <row r="33" spans="1:2" x14ac:dyDescent="0.2">
      <c r="A33" s="394" t="s">
        <v>31</v>
      </c>
      <c r="B33" s="172">
        <v>1.067300000000003</v>
      </c>
    </row>
    <row r="34" spans="1:2" x14ac:dyDescent="0.2">
      <c r="A34" s="394" t="s">
        <v>10</v>
      </c>
      <c r="B34" s="172">
        <v>1.2789999999999964</v>
      </c>
    </row>
    <row r="35" spans="1:2" x14ac:dyDescent="0.2">
      <c r="A35" s="394" t="s">
        <v>11</v>
      </c>
      <c r="B35" s="172">
        <v>1.4121999999999986</v>
      </c>
    </row>
    <row r="36" spans="1:2" x14ac:dyDescent="0.2">
      <c r="A36" s="394" t="s">
        <v>18</v>
      </c>
      <c r="B36" s="172">
        <v>1.8205000000000098</v>
      </c>
    </row>
    <row r="37" spans="1:2" x14ac:dyDescent="0.2">
      <c r="A37" s="394" t="s">
        <v>28</v>
      </c>
      <c r="B37" s="172">
        <v>1.8221999999999952</v>
      </c>
    </row>
    <row r="38" spans="1:2" x14ac:dyDescent="0.2">
      <c r="A38" s="394" t="s">
        <v>27</v>
      </c>
      <c r="B38" s="172">
        <v>3.0146000000000015</v>
      </c>
    </row>
  </sheetData>
  <autoFilter ref="A5:B5" xr:uid="{09866D16-B607-48B0-BC55-CB721A215795}">
    <sortState ref="A6:B38">
      <sortCondition ref="B5"/>
    </sortState>
  </autoFilter>
  <mergeCells count="1">
    <mergeCell ref="H1:I1"/>
  </mergeCells>
  <hyperlinks>
    <hyperlink ref="H1:I1" location="Index!A1" display="Regresar al Índice" xr:uid="{BEC6FCA3-6BB3-4D96-A9FA-11A88054FAF4}"/>
  </hyperlink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DE93F-803C-4BFC-AADF-DCB9B8162B37}">
  <sheetPr codeName="Hoja103"/>
  <dimension ref="A1:I28"/>
  <sheetViews>
    <sheetView topLeftCell="A13" workbookViewId="0">
      <selection activeCell="A9" sqref="A9"/>
    </sheetView>
  </sheetViews>
  <sheetFormatPr baseColWidth="10" defaultColWidth="9.140625" defaultRowHeight="12.75" x14ac:dyDescent="0.2"/>
  <cols>
    <col min="1" max="1" width="60.7109375" style="2" customWidth="1"/>
    <col min="2" max="2" width="11.28515625" style="2" bestFit="1" customWidth="1"/>
    <col min="3" max="3" width="7.7109375" style="2" customWidth="1"/>
    <col min="4" max="5" width="11.7109375" style="2" customWidth="1"/>
    <col min="6" max="6" width="7.5703125" style="2" bestFit="1" customWidth="1"/>
    <col min="7" max="8" width="3.7109375" style="2" customWidth="1"/>
    <col min="9" max="16384" width="9.140625" style="2"/>
  </cols>
  <sheetData>
    <row r="1" spans="1:9" ht="15" x14ac:dyDescent="0.25">
      <c r="A1" t="s">
        <v>1367</v>
      </c>
      <c r="B1" s="2" t="s">
        <v>55</v>
      </c>
      <c r="C1" s="2" t="s">
        <v>55</v>
      </c>
      <c r="D1" s="2" t="s">
        <v>55</v>
      </c>
      <c r="E1" s="2" t="s">
        <v>55</v>
      </c>
      <c r="F1" s="2" t="s">
        <v>55</v>
      </c>
      <c r="G1" s="2" t="s">
        <v>55</v>
      </c>
      <c r="H1" s="568" t="s">
        <v>39</v>
      </c>
      <c r="I1" s="568"/>
    </row>
    <row r="2" spans="1:9" x14ac:dyDescent="0.2">
      <c r="A2" s="2" t="s">
        <v>154</v>
      </c>
      <c r="B2" s="2" t="s">
        <v>55</v>
      </c>
      <c r="C2" s="2" t="s">
        <v>55</v>
      </c>
      <c r="D2" s="2" t="s">
        <v>55</v>
      </c>
      <c r="E2" s="2" t="s">
        <v>55</v>
      </c>
      <c r="F2" s="2" t="s">
        <v>55</v>
      </c>
      <c r="G2" s="2" t="s">
        <v>55</v>
      </c>
      <c r="H2" s="2" t="s">
        <v>55</v>
      </c>
    </row>
    <row r="6" spans="1:9" x14ac:dyDescent="0.2">
      <c r="A6" s="2" t="s">
        <v>1123</v>
      </c>
      <c r="B6" s="2" t="s">
        <v>577</v>
      </c>
      <c r="C6" s="2" t="s">
        <v>0</v>
      </c>
      <c r="D6" s="2" t="s">
        <v>1124</v>
      </c>
      <c r="E6" s="2" t="s">
        <v>1125</v>
      </c>
      <c r="F6" s="2" t="s">
        <v>1126</v>
      </c>
    </row>
    <row r="7" spans="1:9" x14ac:dyDescent="0.2">
      <c r="A7" s="2">
        <v>2000</v>
      </c>
      <c r="B7" s="390">
        <v>36557</v>
      </c>
      <c r="C7" s="2">
        <v>995832</v>
      </c>
      <c r="D7" s="2">
        <v>9.1436134044176106E-3</v>
      </c>
      <c r="F7" s="12">
        <v>9023</v>
      </c>
      <c r="G7" s="2">
        <f>_xlfn.RANK.EQ(F7,$F$7:$F$28,1)</f>
        <v>14</v>
      </c>
    </row>
    <row r="8" spans="1:9" x14ac:dyDescent="0.2">
      <c r="A8" s="2">
        <v>2001</v>
      </c>
      <c r="B8" s="390">
        <v>36923</v>
      </c>
      <c r="C8" s="2">
        <v>1033583</v>
      </c>
      <c r="D8" s="2">
        <v>-4.53555527188176E-4</v>
      </c>
      <c r="E8" s="2">
        <v>3.7909004731721901E-2</v>
      </c>
      <c r="F8" s="12">
        <v>-469</v>
      </c>
      <c r="G8" s="2">
        <f t="shared" ref="G8:G27" si="0">_xlfn.RANK.EQ(F8,$F$7:$F$28,1)</f>
        <v>2</v>
      </c>
    </row>
    <row r="9" spans="1:9" x14ac:dyDescent="0.2">
      <c r="A9" s="2">
        <v>2002</v>
      </c>
      <c r="B9" s="390">
        <v>37288</v>
      </c>
      <c r="C9" s="2">
        <v>1021306</v>
      </c>
      <c r="D9" s="2">
        <v>9.9830796935556094E-3</v>
      </c>
      <c r="E9" s="2">
        <v>-1.18780978402315E-2</v>
      </c>
      <c r="F9" s="12">
        <v>10095</v>
      </c>
      <c r="G9" s="2">
        <f t="shared" si="0"/>
        <v>16</v>
      </c>
    </row>
    <row r="10" spans="1:9" x14ac:dyDescent="0.2">
      <c r="A10" s="2">
        <v>2003</v>
      </c>
      <c r="B10" s="390">
        <v>37653</v>
      </c>
      <c r="C10" s="2">
        <v>1034757</v>
      </c>
      <c r="D10" s="2">
        <v>3.5642170069887201E-3</v>
      </c>
      <c r="E10" s="2">
        <v>1.31703916358075E-2</v>
      </c>
      <c r="F10" s="12">
        <v>3675</v>
      </c>
      <c r="G10" s="2">
        <f t="shared" si="0"/>
        <v>3</v>
      </c>
    </row>
    <row r="11" spans="1:9" x14ac:dyDescent="0.2">
      <c r="A11" s="2">
        <v>2004</v>
      </c>
      <c r="B11" s="390">
        <v>38018</v>
      </c>
      <c r="C11" s="2">
        <v>1045612</v>
      </c>
      <c r="D11" s="2">
        <v>4.4371095674995403E-3</v>
      </c>
      <c r="E11" s="2">
        <v>1.04903856654268E-2</v>
      </c>
      <c r="F11" s="12">
        <v>4619</v>
      </c>
      <c r="G11" s="2">
        <f t="shared" si="0"/>
        <v>4</v>
      </c>
    </row>
    <row r="12" spans="1:9" x14ac:dyDescent="0.2">
      <c r="A12" s="2">
        <v>2005</v>
      </c>
      <c r="B12" s="390">
        <v>38384</v>
      </c>
      <c r="C12" s="2">
        <v>1073734</v>
      </c>
      <c r="D12" s="2">
        <v>5.7804551113143096E-3</v>
      </c>
      <c r="E12" s="2">
        <v>2.6895253688748798E-2</v>
      </c>
      <c r="F12" s="12">
        <v>6171</v>
      </c>
      <c r="G12" s="2">
        <f t="shared" si="0"/>
        <v>7</v>
      </c>
    </row>
    <row r="13" spans="1:9" x14ac:dyDescent="0.2">
      <c r="A13" s="2">
        <v>2006</v>
      </c>
      <c r="B13" s="390">
        <v>38749</v>
      </c>
      <c r="C13" s="2">
        <v>1109025</v>
      </c>
      <c r="D13" s="2">
        <v>7.0537576605642603E-3</v>
      </c>
      <c r="E13" s="2">
        <v>3.2867544475633698E-2</v>
      </c>
      <c r="F13" s="12">
        <v>7768</v>
      </c>
      <c r="G13" s="2">
        <f t="shared" si="0"/>
        <v>10</v>
      </c>
    </row>
    <row r="14" spans="1:9" x14ac:dyDescent="0.2">
      <c r="A14" s="2">
        <v>2007</v>
      </c>
      <c r="B14" s="390">
        <v>39114</v>
      </c>
      <c r="C14" s="2">
        <v>1167071</v>
      </c>
      <c r="D14" s="2">
        <v>6.5555814294462299E-3</v>
      </c>
      <c r="E14" s="2">
        <v>5.2339667726155802E-2</v>
      </c>
      <c r="F14" s="12">
        <v>7601</v>
      </c>
      <c r="G14" s="2">
        <f t="shared" si="0"/>
        <v>8</v>
      </c>
    </row>
    <row r="15" spans="1:9" x14ac:dyDescent="0.2">
      <c r="A15" s="2">
        <v>2008</v>
      </c>
      <c r="B15" s="390">
        <v>39479</v>
      </c>
      <c r="C15" s="2">
        <v>1214066</v>
      </c>
      <c r="D15" s="2">
        <v>6.3619506445256003E-3</v>
      </c>
      <c r="E15" s="2">
        <v>4.0267473015780597E-2</v>
      </c>
      <c r="F15" s="12">
        <v>7675</v>
      </c>
      <c r="G15" s="2">
        <f t="shared" si="0"/>
        <v>9</v>
      </c>
    </row>
    <row r="16" spans="1:9" x14ac:dyDescent="0.2">
      <c r="A16" s="2">
        <v>2009</v>
      </c>
      <c r="B16" s="390">
        <v>39845</v>
      </c>
      <c r="C16" s="2">
        <v>1194715</v>
      </c>
      <c r="D16" s="2">
        <v>-4.563436516824E-3</v>
      </c>
      <c r="E16" s="2">
        <v>-1.59390016687725E-2</v>
      </c>
      <c r="F16" s="12">
        <v>-5477</v>
      </c>
      <c r="G16" s="2">
        <f t="shared" si="0"/>
        <v>1</v>
      </c>
    </row>
    <row r="17" spans="1:7" x14ac:dyDescent="0.2">
      <c r="A17" s="2">
        <v>2010</v>
      </c>
      <c r="B17" s="390">
        <v>40210</v>
      </c>
      <c r="C17" s="2">
        <v>1215559</v>
      </c>
      <c r="D17" s="2">
        <v>6.5190786346782702E-3</v>
      </c>
      <c r="E17" s="2">
        <v>1.7446838785819301E-2</v>
      </c>
      <c r="F17" s="12">
        <v>7873</v>
      </c>
      <c r="G17" s="2">
        <f t="shared" si="0"/>
        <v>11</v>
      </c>
    </row>
    <row r="18" spans="1:7" x14ac:dyDescent="0.2">
      <c r="A18" s="2">
        <v>2011</v>
      </c>
      <c r="B18" s="390">
        <v>40575</v>
      </c>
      <c r="C18" s="2">
        <v>1274313</v>
      </c>
      <c r="D18" s="2">
        <v>7.5309063653354897E-3</v>
      </c>
      <c r="E18" s="2">
        <v>4.8334963584655298E-2</v>
      </c>
      <c r="F18" s="12">
        <v>9525</v>
      </c>
      <c r="G18" s="2">
        <f t="shared" si="0"/>
        <v>15</v>
      </c>
    </row>
    <row r="19" spans="1:7" x14ac:dyDescent="0.2">
      <c r="A19" s="2">
        <v>2012</v>
      </c>
      <c r="B19" s="390">
        <v>40940</v>
      </c>
      <c r="C19" s="2">
        <v>1316368</v>
      </c>
      <c r="D19" s="2">
        <v>6.8601857581349597E-3</v>
      </c>
      <c r="E19" s="2">
        <v>3.3002096031351701E-2</v>
      </c>
      <c r="F19" s="12">
        <v>8969</v>
      </c>
      <c r="G19" s="2">
        <f t="shared" si="0"/>
        <v>13</v>
      </c>
    </row>
    <row r="20" spans="1:7" x14ac:dyDescent="0.2">
      <c r="A20" s="2">
        <v>2013</v>
      </c>
      <c r="B20" s="390">
        <v>41306</v>
      </c>
      <c r="C20" s="2">
        <v>1361492</v>
      </c>
      <c r="D20" s="2">
        <v>6.0050319019628899E-3</v>
      </c>
      <c r="E20" s="2">
        <v>3.4279168135354303E-2</v>
      </c>
      <c r="F20" s="12">
        <v>8127</v>
      </c>
      <c r="G20" s="2">
        <f t="shared" si="0"/>
        <v>12</v>
      </c>
    </row>
    <row r="21" spans="1:7" x14ac:dyDescent="0.2">
      <c r="A21" s="2">
        <v>2014</v>
      </c>
      <c r="B21" s="390">
        <v>41671</v>
      </c>
      <c r="C21" s="2">
        <v>1402503</v>
      </c>
      <c r="D21" s="2">
        <v>4.2532989918821996E-3</v>
      </c>
      <c r="E21" s="2">
        <v>3.0122101341763401E-2</v>
      </c>
      <c r="F21" s="12">
        <v>5940</v>
      </c>
      <c r="G21" s="2">
        <f t="shared" si="0"/>
        <v>6</v>
      </c>
    </row>
    <row r="22" spans="1:7" x14ac:dyDescent="0.2">
      <c r="A22" s="2">
        <v>2015</v>
      </c>
      <c r="B22" s="390">
        <v>42036</v>
      </c>
      <c r="C22" s="2">
        <v>1479593</v>
      </c>
      <c r="D22" s="2">
        <v>8.6886984881868693E-3</v>
      </c>
      <c r="E22" s="2">
        <v>5.4966014332946199E-2</v>
      </c>
      <c r="F22" s="12">
        <v>12745</v>
      </c>
      <c r="G22" s="2">
        <f t="shared" si="0"/>
        <v>17</v>
      </c>
    </row>
    <row r="23" spans="1:7" x14ac:dyDescent="0.2">
      <c r="A23" s="2">
        <v>2016</v>
      </c>
      <c r="B23" s="390">
        <v>42401</v>
      </c>
      <c r="C23" s="2">
        <v>1552349</v>
      </c>
      <c r="D23" s="2">
        <v>8.5800994449507506E-3</v>
      </c>
      <c r="E23" s="2">
        <v>4.9172982029517497E-2</v>
      </c>
      <c r="F23" s="12">
        <v>13206</v>
      </c>
      <c r="G23" s="2">
        <f t="shared" si="0"/>
        <v>18</v>
      </c>
    </row>
    <row r="24" spans="1:7" x14ac:dyDescent="0.2">
      <c r="A24" s="2">
        <v>2017</v>
      </c>
      <c r="B24" s="390">
        <v>42767</v>
      </c>
      <c r="C24" s="2">
        <v>1640265</v>
      </c>
      <c r="D24" s="2">
        <v>3.2128204563637301E-3</v>
      </c>
      <c r="E24" s="2">
        <v>5.6634171826051898E-2</v>
      </c>
      <c r="F24" s="12">
        <v>5253</v>
      </c>
      <c r="G24" s="2">
        <f t="shared" si="0"/>
        <v>5</v>
      </c>
    </row>
    <row r="25" spans="1:7" x14ac:dyDescent="0.2">
      <c r="A25" s="2">
        <v>2018</v>
      </c>
      <c r="B25" s="390">
        <v>43132</v>
      </c>
      <c r="C25" s="2">
        <v>1738722</v>
      </c>
      <c r="D25" s="2">
        <v>8.5447081800311703E-3</v>
      </c>
      <c r="E25" s="2">
        <v>6.00250569267771E-2</v>
      </c>
      <c r="F25" s="12">
        <v>14731</v>
      </c>
      <c r="G25" s="2">
        <f t="shared" si="0"/>
        <v>21</v>
      </c>
    </row>
    <row r="26" spans="1:7" x14ac:dyDescent="0.2">
      <c r="A26" s="2">
        <v>2019</v>
      </c>
      <c r="B26" s="390">
        <v>43497</v>
      </c>
      <c r="C26" s="2">
        <v>1792233</v>
      </c>
      <c r="D26" s="2">
        <v>7.6820142024209802E-3</v>
      </c>
      <c r="E26" s="2">
        <v>3.07760527559897E-2</v>
      </c>
      <c r="F26" s="12">
        <v>13663</v>
      </c>
      <c r="G26" s="2">
        <f t="shared" si="0"/>
        <v>20</v>
      </c>
    </row>
    <row r="27" spans="1:7" x14ac:dyDescent="0.2">
      <c r="A27" s="2">
        <v>2020</v>
      </c>
      <c r="B27" s="390">
        <v>43862</v>
      </c>
      <c r="C27" s="2">
        <v>1837966</v>
      </c>
      <c r="D27" s="2">
        <v>8.6007025214935896E-3</v>
      </c>
      <c r="E27" s="2">
        <v>2.5517329499010501E-2</v>
      </c>
      <c r="F27" s="12">
        <v>15673</v>
      </c>
      <c r="G27" s="2">
        <f t="shared" si="0"/>
        <v>22</v>
      </c>
    </row>
    <row r="28" spans="1:7" x14ac:dyDescent="0.2">
      <c r="A28" s="2">
        <v>2021</v>
      </c>
      <c r="B28" s="390">
        <v>44228</v>
      </c>
      <c r="C28" s="2">
        <v>1800733</v>
      </c>
      <c r="D28" s="2">
        <v>7.6161560318770399E-3</v>
      </c>
      <c r="E28" s="2">
        <v>-2.02577196749015E-2</v>
      </c>
      <c r="F28" s="12">
        <v>13611</v>
      </c>
      <c r="G28" s="2">
        <f>_xlfn.RANK.EQ(F28,$F$7:$F$28,1)</f>
        <v>19</v>
      </c>
    </row>
  </sheetData>
  <mergeCells count="1">
    <mergeCell ref="H1:I1"/>
  </mergeCells>
  <hyperlinks>
    <hyperlink ref="H1:I1" location="Index!A1" display="Regresar al Índice" xr:uid="{F999D95B-9CE2-4224-96BD-973C9A56FDC5}"/>
  </hyperlinks>
  <pageMargins left="0.7" right="0.7" top="0.75" bottom="0.75" header="0.3" footer="0.3"/>
  <pageSetup paperSize="9" orientation="portrait" horizontalDpi="300" verticalDpi="30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0D0C-C652-42D0-B298-32C9812FA0F8}">
  <sheetPr codeName="Hoja104"/>
  <dimension ref="A1:I261"/>
  <sheetViews>
    <sheetView topLeftCell="D235" workbookViewId="0">
      <selection activeCell="A9" sqref="A9"/>
    </sheetView>
  </sheetViews>
  <sheetFormatPr baseColWidth="10" defaultColWidth="9.140625" defaultRowHeight="12.75" x14ac:dyDescent="0.2"/>
  <cols>
    <col min="1" max="1" width="60.7109375" style="2" customWidth="1"/>
    <col min="2" max="2" width="7.7109375" style="2" customWidth="1"/>
    <col min="3" max="4" width="11.7109375" style="2" customWidth="1"/>
    <col min="5" max="5" width="8.85546875" style="2" bestFit="1" customWidth="1"/>
    <col min="6" max="7" width="4.7109375" style="2" customWidth="1"/>
    <col min="8" max="8" width="10.7109375" style="2" customWidth="1"/>
    <col min="9" max="16384" width="9.140625" style="2"/>
  </cols>
  <sheetData>
    <row r="1" spans="1:9" ht="15" x14ac:dyDescent="0.25">
      <c r="A1" t="s">
        <v>1368</v>
      </c>
      <c r="B1" s="2" t="s">
        <v>55</v>
      </c>
      <c r="C1" s="2" t="s">
        <v>55</v>
      </c>
      <c r="D1" s="2" t="s">
        <v>55</v>
      </c>
      <c r="E1" s="2" t="s">
        <v>55</v>
      </c>
      <c r="F1" s="2" t="s">
        <v>55</v>
      </c>
      <c r="G1" s="2" t="s">
        <v>55</v>
      </c>
      <c r="H1" s="568" t="s">
        <v>39</v>
      </c>
      <c r="I1" s="568"/>
    </row>
    <row r="2" spans="1:9" x14ac:dyDescent="0.2">
      <c r="A2" s="2" t="s">
        <v>154</v>
      </c>
      <c r="B2" s="2" t="s">
        <v>55</v>
      </c>
      <c r="C2" s="2" t="s">
        <v>55</v>
      </c>
      <c r="D2" s="2" t="s">
        <v>55</v>
      </c>
      <c r="E2" s="2" t="s">
        <v>55</v>
      </c>
      <c r="F2" s="2" t="s">
        <v>55</v>
      </c>
      <c r="G2" s="2" t="s">
        <v>55</v>
      </c>
      <c r="H2" s="2" t="s">
        <v>55</v>
      </c>
    </row>
    <row r="6" spans="1:9" x14ac:dyDescent="0.2">
      <c r="A6" s="2" t="s">
        <v>577</v>
      </c>
      <c r="B6" s="2" t="s">
        <v>0</v>
      </c>
      <c r="C6" s="2" t="s">
        <v>1124</v>
      </c>
      <c r="D6" s="2" t="s">
        <v>1125</v>
      </c>
      <c r="E6" s="392" t="s">
        <v>1126</v>
      </c>
      <c r="F6" s="2" t="s">
        <v>1123</v>
      </c>
      <c r="G6" s="2" t="s">
        <v>1127</v>
      </c>
      <c r="H6" s="2" t="s">
        <v>1128</v>
      </c>
    </row>
    <row r="7" spans="1:9" x14ac:dyDescent="0.2">
      <c r="A7" s="390">
        <v>36526</v>
      </c>
      <c r="B7" s="2">
        <v>986809</v>
      </c>
      <c r="E7" s="12">
        <v>688</v>
      </c>
      <c r="F7" s="2">
        <v>2000</v>
      </c>
      <c r="G7" s="2">
        <v>1</v>
      </c>
      <c r="H7" s="2">
        <v>688</v>
      </c>
    </row>
    <row r="8" spans="1:9" x14ac:dyDescent="0.2">
      <c r="A8" s="390">
        <v>36557</v>
      </c>
      <c r="B8" s="2">
        <v>995832</v>
      </c>
      <c r="C8" s="2">
        <v>9.1436134044176106E-3</v>
      </c>
      <c r="E8" s="12">
        <v>9023</v>
      </c>
      <c r="F8" s="2">
        <v>2000</v>
      </c>
      <c r="G8" s="2">
        <v>2</v>
      </c>
      <c r="H8" s="2">
        <v>9711</v>
      </c>
    </row>
    <row r="9" spans="1:9" x14ac:dyDescent="0.2">
      <c r="A9" s="390">
        <v>36586</v>
      </c>
      <c r="B9" s="2">
        <v>1001069</v>
      </c>
      <c r="C9" s="2">
        <v>5.2589191751220002E-3</v>
      </c>
      <c r="E9" s="12">
        <v>5237</v>
      </c>
      <c r="F9" s="2">
        <v>2000</v>
      </c>
      <c r="G9" s="2">
        <v>3</v>
      </c>
      <c r="H9" s="2">
        <v>14948</v>
      </c>
    </row>
    <row r="10" spans="1:9" x14ac:dyDescent="0.2">
      <c r="A10" s="390">
        <v>36617</v>
      </c>
      <c r="B10" s="2">
        <v>999403</v>
      </c>
      <c r="C10" s="2">
        <v>-1.6642209478068301E-3</v>
      </c>
      <c r="E10" s="12">
        <v>-1666</v>
      </c>
      <c r="F10" s="2">
        <v>2000</v>
      </c>
      <c r="G10" s="2">
        <v>4</v>
      </c>
      <c r="H10" s="2">
        <v>13282</v>
      </c>
    </row>
    <row r="11" spans="1:9" x14ac:dyDescent="0.2">
      <c r="A11" s="390">
        <v>36647</v>
      </c>
      <c r="B11" s="2">
        <v>1002441</v>
      </c>
      <c r="C11" s="2">
        <v>3.0398147694172799E-3</v>
      </c>
      <c r="E11" s="12">
        <v>3038</v>
      </c>
      <c r="F11" s="2">
        <v>2000</v>
      </c>
      <c r="G11" s="2">
        <v>5</v>
      </c>
      <c r="H11" s="2">
        <v>16320</v>
      </c>
    </row>
    <row r="12" spans="1:9" x14ac:dyDescent="0.2">
      <c r="A12" s="390">
        <v>36678</v>
      </c>
      <c r="B12" s="2">
        <v>1006280</v>
      </c>
      <c r="C12" s="2">
        <v>3.8296518199076898E-3</v>
      </c>
      <c r="E12" s="12">
        <v>3839</v>
      </c>
      <c r="F12" s="2">
        <v>2000</v>
      </c>
      <c r="G12" s="2">
        <v>6</v>
      </c>
      <c r="H12" s="2">
        <v>20159</v>
      </c>
    </row>
    <row r="13" spans="1:9" x14ac:dyDescent="0.2">
      <c r="A13" s="390">
        <v>36708</v>
      </c>
      <c r="B13" s="2">
        <v>1019506</v>
      </c>
      <c r="C13" s="2">
        <v>1.3143459076996499E-2</v>
      </c>
      <c r="E13" s="12">
        <v>13226</v>
      </c>
      <c r="F13" s="2">
        <v>2000</v>
      </c>
      <c r="G13" s="2">
        <v>7</v>
      </c>
      <c r="H13" s="2">
        <v>33385</v>
      </c>
    </row>
    <row r="14" spans="1:9" x14ac:dyDescent="0.2">
      <c r="A14" s="390">
        <v>36739</v>
      </c>
      <c r="B14" s="2">
        <v>1028391</v>
      </c>
      <c r="C14" s="2">
        <v>8.7150051103182004E-3</v>
      </c>
      <c r="E14" s="12">
        <v>8885</v>
      </c>
      <c r="F14" s="2">
        <v>2000</v>
      </c>
      <c r="G14" s="2">
        <v>8</v>
      </c>
      <c r="H14" s="2">
        <v>42270</v>
      </c>
    </row>
    <row r="15" spans="1:9" x14ac:dyDescent="0.2">
      <c r="A15" s="390">
        <v>36770</v>
      </c>
      <c r="B15" s="2">
        <v>1035137</v>
      </c>
      <c r="C15" s="2">
        <v>6.5597618026607104E-3</v>
      </c>
      <c r="E15" s="12">
        <v>6746</v>
      </c>
      <c r="F15" s="2">
        <v>2000</v>
      </c>
      <c r="G15" s="2">
        <v>9</v>
      </c>
      <c r="H15" s="2">
        <v>49016</v>
      </c>
    </row>
    <row r="16" spans="1:9" x14ac:dyDescent="0.2">
      <c r="A16" s="390">
        <v>36800</v>
      </c>
      <c r="B16" s="2">
        <v>1046247</v>
      </c>
      <c r="C16" s="2">
        <v>1.0732878836327901E-2</v>
      </c>
      <c r="E16" s="12">
        <v>11110</v>
      </c>
      <c r="F16" s="2">
        <v>2000</v>
      </c>
      <c r="G16" s="2">
        <v>10</v>
      </c>
      <c r="H16" s="2">
        <v>60126</v>
      </c>
    </row>
    <row r="17" spans="1:9" x14ac:dyDescent="0.2">
      <c r="A17" s="390">
        <v>36831</v>
      </c>
      <c r="B17" s="2">
        <v>1054346</v>
      </c>
      <c r="C17" s="2">
        <v>7.7410018857879698E-3</v>
      </c>
      <c r="E17" s="12">
        <v>8099</v>
      </c>
      <c r="F17" s="2">
        <v>2000</v>
      </c>
      <c r="G17" s="2">
        <v>11</v>
      </c>
      <c r="H17" s="2">
        <v>68225</v>
      </c>
    </row>
    <row r="18" spans="1:9" x14ac:dyDescent="0.2">
      <c r="A18" s="390">
        <v>36861</v>
      </c>
      <c r="B18" s="2">
        <v>1034215</v>
      </c>
      <c r="C18" s="2">
        <v>-1.9093352656528301E-2</v>
      </c>
      <c r="E18" s="12">
        <v>-20131</v>
      </c>
      <c r="F18" s="2">
        <v>2000</v>
      </c>
      <c r="G18" s="2">
        <v>12</v>
      </c>
      <c r="H18" s="2">
        <v>48094</v>
      </c>
    </row>
    <row r="19" spans="1:9" x14ac:dyDescent="0.2">
      <c r="A19" s="390">
        <v>36892</v>
      </c>
      <c r="B19" s="2">
        <v>1034052</v>
      </c>
      <c r="C19" s="2">
        <v>-1.57607460731124E-4</v>
      </c>
      <c r="D19" s="2">
        <v>4.7874512696985901E-2</v>
      </c>
      <c r="E19" s="12">
        <v>-163</v>
      </c>
      <c r="F19" s="2">
        <v>2001</v>
      </c>
      <c r="G19" s="2">
        <v>1</v>
      </c>
      <c r="H19" s="2">
        <v>-163</v>
      </c>
      <c r="I19" s="389"/>
    </row>
    <row r="20" spans="1:9" x14ac:dyDescent="0.2">
      <c r="A20" s="390">
        <v>36923</v>
      </c>
      <c r="B20" s="2">
        <v>1033583</v>
      </c>
      <c r="C20" s="2">
        <v>-4.53555527188176E-4</v>
      </c>
      <c r="D20" s="2">
        <v>3.7909004731721901E-2</v>
      </c>
      <c r="E20" s="12">
        <v>-469</v>
      </c>
      <c r="F20" s="2">
        <v>2001</v>
      </c>
      <c r="G20" s="2">
        <v>2</v>
      </c>
      <c r="H20" s="2">
        <v>-632</v>
      </c>
    </row>
    <row r="21" spans="1:9" x14ac:dyDescent="0.2">
      <c r="A21" s="390">
        <v>36951</v>
      </c>
      <c r="B21" s="2">
        <v>1026253</v>
      </c>
      <c r="C21" s="2">
        <v>-7.0918349082753603E-3</v>
      </c>
      <c r="D21" s="2">
        <v>2.5157107052560902E-2</v>
      </c>
      <c r="E21" s="12">
        <v>-7330</v>
      </c>
      <c r="F21" s="2">
        <v>2001</v>
      </c>
      <c r="G21" s="2">
        <v>3</v>
      </c>
      <c r="H21" s="2">
        <v>-7962</v>
      </c>
    </row>
    <row r="22" spans="1:9" x14ac:dyDescent="0.2">
      <c r="A22" s="390">
        <v>36982</v>
      </c>
      <c r="B22" s="2">
        <v>1021573</v>
      </c>
      <c r="C22" s="2">
        <v>-4.5602789955303501E-3</v>
      </c>
      <c r="D22" s="2">
        <v>2.21832433963076E-2</v>
      </c>
      <c r="E22" s="12">
        <v>-4680</v>
      </c>
      <c r="F22" s="2">
        <v>2001</v>
      </c>
      <c r="G22" s="2">
        <v>4</v>
      </c>
      <c r="H22" s="2">
        <v>-12642</v>
      </c>
    </row>
    <row r="23" spans="1:9" x14ac:dyDescent="0.2">
      <c r="A23" s="390">
        <v>37012</v>
      </c>
      <c r="B23" s="2">
        <v>1017168</v>
      </c>
      <c r="C23" s="2">
        <v>-4.3119777049707196E-3</v>
      </c>
      <c r="D23" s="2">
        <v>1.46911389298723E-2</v>
      </c>
      <c r="E23" s="12">
        <v>-4405</v>
      </c>
      <c r="F23" s="2">
        <v>2001</v>
      </c>
      <c r="G23" s="2">
        <v>5</v>
      </c>
      <c r="H23" s="2">
        <v>-17047</v>
      </c>
    </row>
    <row r="24" spans="1:9" x14ac:dyDescent="0.2">
      <c r="A24" s="390">
        <v>37043</v>
      </c>
      <c r="B24" s="2">
        <v>1012668</v>
      </c>
      <c r="C24" s="2">
        <v>-4.42404794488227E-3</v>
      </c>
      <c r="D24" s="2">
        <v>6.3481337202369002E-3</v>
      </c>
      <c r="E24" s="12">
        <v>-4500</v>
      </c>
      <c r="F24" s="2">
        <v>2001</v>
      </c>
      <c r="G24" s="2">
        <v>6</v>
      </c>
      <c r="H24" s="2">
        <v>-21547</v>
      </c>
    </row>
    <row r="25" spans="1:9" x14ac:dyDescent="0.2">
      <c r="A25" s="390">
        <v>37073</v>
      </c>
      <c r="B25" s="2">
        <v>1015524</v>
      </c>
      <c r="C25" s="2">
        <v>2.82027278436758E-3</v>
      </c>
      <c r="D25" s="2">
        <v>-3.9058132075731099E-3</v>
      </c>
      <c r="E25" s="12">
        <v>2856</v>
      </c>
      <c r="F25" s="2">
        <v>2001</v>
      </c>
      <c r="G25" s="2">
        <v>7</v>
      </c>
      <c r="H25" s="2">
        <v>-18691</v>
      </c>
    </row>
    <row r="26" spans="1:9" x14ac:dyDescent="0.2">
      <c r="A26" s="390">
        <v>37104</v>
      </c>
      <c r="B26" s="2">
        <v>1017448</v>
      </c>
      <c r="C26" s="2">
        <v>1.8945884095305E-3</v>
      </c>
      <c r="D26" s="2">
        <v>-1.0640894367998199E-2</v>
      </c>
      <c r="E26" s="12">
        <v>1924</v>
      </c>
      <c r="F26" s="2">
        <v>2001</v>
      </c>
      <c r="G26" s="2">
        <v>8</v>
      </c>
      <c r="H26" s="2">
        <v>-16767</v>
      </c>
    </row>
    <row r="27" spans="1:9" x14ac:dyDescent="0.2">
      <c r="A27" s="390">
        <v>37135</v>
      </c>
      <c r="B27" s="2">
        <v>1015693</v>
      </c>
      <c r="C27" s="2">
        <v>-1.72490387715141E-3</v>
      </c>
      <c r="D27" s="2">
        <v>-1.8783987047125101E-2</v>
      </c>
      <c r="E27" s="12">
        <v>-1755</v>
      </c>
      <c r="F27" s="2">
        <v>2001</v>
      </c>
      <c r="G27" s="2">
        <v>9</v>
      </c>
      <c r="H27" s="2">
        <v>-18522</v>
      </c>
    </row>
    <row r="28" spans="1:9" x14ac:dyDescent="0.2">
      <c r="A28" s="390">
        <v>37165</v>
      </c>
      <c r="B28" s="2">
        <v>1023232</v>
      </c>
      <c r="C28" s="2">
        <v>7.4225184184590898E-3</v>
      </c>
      <c r="D28" s="2">
        <v>-2.1997673589506099E-2</v>
      </c>
      <c r="E28" s="12">
        <v>7539</v>
      </c>
      <c r="F28" s="2">
        <v>2001</v>
      </c>
      <c r="G28" s="2">
        <v>10</v>
      </c>
      <c r="H28" s="2">
        <v>-10983</v>
      </c>
    </row>
    <row r="29" spans="1:9" x14ac:dyDescent="0.2">
      <c r="A29" s="390">
        <v>37196</v>
      </c>
      <c r="B29" s="2">
        <v>1028481</v>
      </c>
      <c r="C29" s="2">
        <v>5.1298239304478103E-3</v>
      </c>
      <c r="D29" s="2">
        <v>-2.4531795065377102E-2</v>
      </c>
      <c r="E29" s="12">
        <v>5249</v>
      </c>
      <c r="F29" s="2">
        <v>2001</v>
      </c>
      <c r="G29" s="2">
        <v>11</v>
      </c>
      <c r="H29" s="2">
        <v>-5734</v>
      </c>
    </row>
    <row r="30" spans="1:9" x14ac:dyDescent="0.2">
      <c r="A30" s="390">
        <v>37226</v>
      </c>
      <c r="B30" s="2">
        <v>1011723</v>
      </c>
      <c r="C30" s="2">
        <v>-1.6293932508233001E-2</v>
      </c>
      <c r="D30" s="2">
        <v>-2.17478957470159E-2</v>
      </c>
      <c r="E30" s="12">
        <v>-16758</v>
      </c>
      <c r="F30" s="2">
        <v>2001</v>
      </c>
      <c r="G30" s="2">
        <v>12</v>
      </c>
      <c r="H30" s="2">
        <v>-22492</v>
      </c>
    </row>
    <row r="31" spans="1:9" x14ac:dyDescent="0.2">
      <c r="A31" s="390">
        <v>37257</v>
      </c>
      <c r="B31" s="2">
        <v>1011211</v>
      </c>
      <c r="C31" s="2">
        <v>-5.0606737219571795E-4</v>
      </c>
      <c r="D31" s="2">
        <v>-2.2088831122612802E-2</v>
      </c>
      <c r="E31" s="12">
        <v>-512</v>
      </c>
      <c r="F31" s="2">
        <v>2002</v>
      </c>
      <c r="G31" s="2">
        <v>1</v>
      </c>
      <c r="H31" s="2">
        <v>-512</v>
      </c>
    </row>
    <row r="32" spans="1:9" x14ac:dyDescent="0.2">
      <c r="A32" s="390">
        <v>37288</v>
      </c>
      <c r="B32" s="2">
        <v>1021306</v>
      </c>
      <c r="C32" s="2">
        <v>9.9830796935556094E-3</v>
      </c>
      <c r="D32" s="2">
        <v>-1.18780978402315E-2</v>
      </c>
      <c r="E32" s="12">
        <v>10095</v>
      </c>
      <c r="F32" s="2">
        <v>2002</v>
      </c>
      <c r="G32" s="2">
        <v>2</v>
      </c>
      <c r="H32" s="2">
        <v>9583</v>
      </c>
    </row>
    <row r="33" spans="1:8" x14ac:dyDescent="0.2">
      <c r="A33" s="390">
        <v>37316</v>
      </c>
      <c r="B33" s="2">
        <v>1017902</v>
      </c>
      <c r="C33" s="2">
        <v>-3.3329873710719001E-3</v>
      </c>
      <c r="D33" s="2">
        <v>-8.1373696349730205E-3</v>
      </c>
      <c r="E33" s="12">
        <v>-3404</v>
      </c>
      <c r="F33" s="2">
        <v>2002</v>
      </c>
      <c r="G33" s="2">
        <v>3</v>
      </c>
      <c r="H33" s="2">
        <v>6179</v>
      </c>
    </row>
    <row r="34" spans="1:8" x14ac:dyDescent="0.2">
      <c r="A34" s="390">
        <v>37347</v>
      </c>
      <c r="B34" s="2">
        <v>1025252</v>
      </c>
      <c r="C34" s="2">
        <v>7.2207344125465598E-3</v>
      </c>
      <c r="D34" s="2">
        <v>3.6013089617676899E-3</v>
      </c>
      <c r="E34" s="12">
        <v>7350</v>
      </c>
      <c r="F34" s="2">
        <v>2002</v>
      </c>
      <c r="G34" s="2">
        <v>4</v>
      </c>
      <c r="H34" s="2">
        <v>13529</v>
      </c>
    </row>
    <row r="35" spans="1:8" x14ac:dyDescent="0.2">
      <c r="A35" s="390">
        <v>37377</v>
      </c>
      <c r="B35" s="2">
        <v>1020616</v>
      </c>
      <c r="C35" s="2">
        <v>-4.5218151244766896E-3</v>
      </c>
      <c r="D35" s="2">
        <v>3.3898038475452799E-3</v>
      </c>
      <c r="E35" s="12">
        <v>-4636</v>
      </c>
      <c r="F35" s="2">
        <v>2002</v>
      </c>
      <c r="G35" s="2">
        <v>5</v>
      </c>
      <c r="H35" s="2">
        <v>8893</v>
      </c>
    </row>
    <row r="36" spans="1:8" x14ac:dyDescent="0.2">
      <c r="A36" s="390">
        <v>37408</v>
      </c>
      <c r="B36" s="2">
        <v>1017493</v>
      </c>
      <c r="C36" s="2">
        <v>-3.05991675615513E-3</v>
      </c>
      <c r="D36" s="2">
        <v>4.7646415212092598E-3</v>
      </c>
      <c r="E36" s="12">
        <v>-3123</v>
      </c>
      <c r="F36" s="2">
        <v>2002</v>
      </c>
      <c r="G36" s="2">
        <v>6</v>
      </c>
      <c r="H36" s="2">
        <v>5770</v>
      </c>
    </row>
    <row r="37" spans="1:8" x14ac:dyDescent="0.2">
      <c r="A37" s="390">
        <v>37438</v>
      </c>
      <c r="B37" s="2">
        <v>1023783</v>
      </c>
      <c r="C37" s="2">
        <v>6.1818607105896799E-3</v>
      </c>
      <c r="D37" s="2">
        <v>8.1327472319709902E-3</v>
      </c>
      <c r="E37" s="12">
        <v>6290</v>
      </c>
      <c r="F37" s="2">
        <v>2002</v>
      </c>
      <c r="G37" s="2">
        <v>7</v>
      </c>
      <c r="H37" s="2">
        <v>12060</v>
      </c>
    </row>
    <row r="38" spans="1:8" x14ac:dyDescent="0.2">
      <c r="A38" s="390">
        <v>37469</v>
      </c>
      <c r="B38" s="2">
        <v>1022753</v>
      </c>
      <c r="C38" s="2">
        <v>-1.00607257592678E-3</v>
      </c>
      <c r="D38" s="2">
        <v>5.2140256799364498E-3</v>
      </c>
      <c r="E38" s="12">
        <v>-1030</v>
      </c>
      <c r="F38" s="2">
        <v>2002</v>
      </c>
      <c r="G38" s="2">
        <v>8</v>
      </c>
      <c r="H38" s="2">
        <v>11030</v>
      </c>
    </row>
    <row r="39" spans="1:8" x14ac:dyDescent="0.2">
      <c r="A39" s="390">
        <v>37500</v>
      </c>
      <c r="B39" s="2">
        <v>1029827</v>
      </c>
      <c r="C39" s="2">
        <v>6.9166260084301302E-3</v>
      </c>
      <c r="D39" s="2">
        <v>1.3915622141729801E-2</v>
      </c>
      <c r="E39" s="12">
        <v>7074</v>
      </c>
      <c r="F39" s="2">
        <v>2002</v>
      </c>
      <c r="G39" s="2">
        <v>9</v>
      </c>
      <c r="H39" s="2">
        <v>18104</v>
      </c>
    </row>
    <row r="40" spans="1:8" x14ac:dyDescent="0.2">
      <c r="A40" s="390">
        <v>37530</v>
      </c>
      <c r="B40" s="2">
        <v>1038774</v>
      </c>
      <c r="C40" s="2">
        <v>8.68786699125201E-3</v>
      </c>
      <c r="D40" s="2">
        <v>1.5189126219664799E-2</v>
      </c>
      <c r="E40" s="12">
        <v>8947</v>
      </c>
      <c r="F40" s="2">
        <v>2002</v>
      </c>
      <c r="G40" s="2">
        <v>10</v>
      </c>
      <c r="H40" s="2">
        <v>27051</v>
      </c>
    </row>
    <row r="41" spans="1:8" x14ac:dyDescent="0.2">
      <c r="A41" s="390">
        <v>37561</v>
      </c>
      <c r="B41" s="2">
        <v>1046838</v>
      </c>
      <c r="C41" s="2">
        <v>7.7629975336310801E-3</v>
      </c>
      <c r="D41" s="2">
        <v>1.7848652527368E-2</v>
      </c>
      <c r="E41" s="12">
        <v>8064</v>
      </c>
      <c r="F41" s="2">
        <v>2002</v>
      </c>
      <c r="G41" s="2">
        <v>11</v>
      </c>
      <c r="H41" s="2">
        <v>35115</v>
      </c>
    </row>
    <row r="42" spans="1:8" x14ac:dyDescent="0.2">
      <c r="A42" s="390">
        <v>37591</v>
      </c>
      <c r="B42" s="2">
        <v>1029691</v>
      </c>
      <c r="C42" s="2">
        <v>-1.6379802796612199E-2</v>
      </c>
      <c r="D42" s="2">
        <v>1.7759801842994499E-2</v>
      </c>
      <c r="E42" s="12">
        <v>-17147</v>
      </c>
      <c r="F42" s="2">
        <v>2002</v>
      </c>
      <c r="G42" s="2">
        <v>12</v>
      </c>
      <c r="H42" s="2">
        <v>17968</v>
      </c>
    </row>
    <row r="43" spans="1:8" x14ac:dyDescent="0.2">
      <c r="A43" s="390">
        <v>37622</v>
      </c>
      <c r="B43" s="2">
        <v>1031082</v>
      </c>
      <c r="C43" s="2">
        <v>1.3508907041044299E-3</v>
      </c>
      <c r="D43" s="2">
        <v>1.96506960466214E-2</v>
      </c>
      <c r="E43" s="12">
        <v>1391</v>
      </c>
      <c r="F43" s="2">
        <v>2003</v>
      </c>
      <c r="G43" s="2">
        <v>1</v>
      </c>
      <c r="H43" s="2">
        <v>1391</v>
      </c>
    </row>
    <row r="44" spans="1:8" x14ac:dyDescent="0.2">
      <c r="A44" s="390">
        <v>37653</v>
      </c>
      <c r="B44" s="2">
        <v>1034757</v>
      </c>
      <c r="C44" s="2">
        <v>3.5642170069887201E-3</v>
      </c>
      <c r="D44" s="2">
        <v>1.31703916358075E-2</v>
      </c>
      <c r="E44" s="12">
        <v>3675</v>
      </c>
      <c r="F44" s="2">
        <v>2003</v>
      </c>
      <c r="G44" s="2">
        <v>2</v>
      </c>
      <c r="H44" s="2">
        <v>5066</v>
      </c>
    </row>
    <row r="45" spans="1:8" x14ac:dyDescent="0.2">
      <c r="A45" s="390">
        <v>37681</v>
      </c>
      <c r="B45" s="2">
        <v>1034228</v>
      </c>
      <c r="C45" s="2">
        <v>-5.1123113929163499E-4</v>
      </c>
      <c r="D45" s="2">
        <v>1.60388721114606E-2</v>
      </c>
      <c r="E45" s="12">
        <v>-529</v>
      </c>
      <c r="F45" s="2">
        <v>2003</v>
      </c>
      <c r="G45" s="2">
        <v>3</v>
      </c>
      <c r="H45" s="2">
        <v>4537</v>
      </c>
    </row>
    <row r="46" spans="1:8" x14ac:dyDescent="0.2">
      <c r="A46" s="390">
        <v>37712</v>
      </c>
      <c r="B46" s="2">
        <v>1034680</v>
      </c>
      <c r="C46" s="2">
        <v>4.3704096195429397E-4</v>
      </c>
      <c r="D46" s="2">
        <v>9.1957879623740801E-3</v>
      </c>
      <c r="E46" s="12">
        <v>452</v>
      </c>
      <c r="F46" s="2">
        <v>2003</v>
      </c>
      <c r="G46" s="2">
        <v>4</v>
      </c>
      <c r="H46" s="2">
        <v>4989</v>
      </c>
    </row>
    <row r="47" spans="1:8" x14ac:dyDescent="0.2">
      <c r="A47" s="390">
        <v>37742</v>
      </c>
      <c r="B47" s="2">
        <v>1026751</v>
      </c>
      <c r="C47" s="2">
        <v>-7.6632388757876804E-3</v>
      </c>
      <c r="D47" s="2">
        <v>6.0110756641087396E-3</v>
      </c>
      <c r="E47" s="12">
        <v>-7929</v>
      </c>
      <c r="F47" s="2">
        <v>2003</v>
      </c>
      <c r="G47" s="2">
        <v>5</v>
      </c>
      <c r="H47" s="2">
        <v>-2940</v>
      </c>
    </row>
    <row r="48" spans="1:8" x14ac:dyDescent="0.2">
      <c r="A48" s="390">
        <v>37773</v>
      </c>
      <c r="B48" s="2">
        <v>1025662</v>
      </c>
      <c r="C48" s="2">
        <v>-1.06062716276878E-3</v>
      </c>
      <c r="D48" s="2">
        <v>8.0285564618134408E-3</v>
      </c>
      <c r="E48" s="12">
        <v>-1089</v>
      </c>
      <c r="F48" s="2">
        <v>2003</v>
      </c>
      <c r="G48" s="2">
        <v>6</v>
      </c>
      <c r="H48" s="2">
        <v>-4029</v>
      </c>
    </row>
    <row r="49" spans="1:8" x14ac:dyDescent="0.2">
      <c r="A49" s="390">
        <v>37803</v>
      </c>
      <c r="B49" s="2">
        <v>1028176</v>
      </c>
      <c r="C49" s="2">
        <v>2.4510998750075798E-3</v>
      </c>
      <c r="D49" s="2">
        <v>4.2909483748021504E-3</v>
      </c>
      <c r="E49" s="12">
        <v>2514</v>
      </c>
      <c r="F49" s="2">
        <v>2003</v>
      </c>
      <c r="G49" s="2">
        <v>7</v>
      </c>
      <c r="H49" s="2">
        <v>-1515</v>
      </c>
    </row>
    <row r="50" spans="1:8" x14ac:dyDescent="0.2">
      <c r="A50" s="390">
        <v>37834</v>
      </c>
      <c r="B50" s="2">
        <v>1027412</v>
      </c>
      <c r="C50" s="2">
        <v>-7.4306344439078998E-4</v>
      </c>
      <c r="D50" s="2">
        <v>4.5553520742544996E-3</v>
      </c>
      <c r="E50" s="12">
        <v>-764</v>
      </c>
      <c r="F50" s="2">
        <v>2003</v>
      </c>
      <c r="G50" s="2">
        <v>8</v>
      </c>
      <c r="H50" s="2">
        <v>-2279</v>
      </c>
    </row>
    <row r="51" spans="1:8" x14ac:dyDescent="0.2">
      <c r="A51" s="390">
        <v>37865</v>
      </c>
      <c r="B51" s="2">
        <v>1035397</v>
      </c>
      <c r="C51" s="2">
        <v>7.7719551650166103E-3</v>
      </c>
      <c r="D51" s="2">
        <v>5.4086754377191699E-3</v>
      </c>
      <c r="E51" s="12">
        <v>7985</v>
      </c>
      <c r="F51" s="2">
        <v>2003</v>
      </c>
      <c r="G51" s="2">
        <v>9</v>
      </c>
      <c r="H51" s="2">
        <v>5706</v>
      </c>
    </row>
    <row r="52" spans="1:8" x14ac:dyDescent="0.2">
      <c r="A52" s="390">
        <v>37895</v>
      </c>
      <c r="B52" s="2">
        <v>1044767</v>
      </c>
      <c r="C52" s="2">
        <v>9.0496688709740293E-3</v>
      </c>
      <c r="D52" s="2">
        <v>5.76930111843388E-3</v>
      </c>
      <c r="E52" s="12">
        <v>9370</v>
      </c>
      <c r="F52" s="2">
        <v>2003</v>
      </c>
      <c r="G52" s="2">
        <v>10</v>
      </c>
      <c r="H52" s="2">
        <v>15076</v>
      </c>
    </row>
    <row r="53" spans="1:8" x14ac:dyDescent="0.2">
      <c r="A53" s="390">
        <v>37926</v>
      </c>
      <c r="B53" s="2">
        <v>1047273</v>
      </c>
      <c r="C53" s="2">
        <v>2.39862093653409E-3</v>
      </c>
      <c r="D53" s="2">
        <v>4.1553707450425699E-4</v>
      </c>
      <c r="E53" s="12">
        <v>2506</v>
      </c>
      <c r="F53" s="2">
        <v>2003</v>
      </c>
      <c r="G53" s="2">
        <v>11</v>
      </c>
      <c r="H53" s="2">
        <v>17582</v>
      </c>
    </row>
    <row r="54" spans="1:8" x14ac:dyDescent="0.2">
      <c r="A54" s="390">
        <v>37956</v>
      </c>
      <c r="B54" s="2">
        <v>1041281</v>
      </c>
      <c r="C54" s="2">
        <v>-5.7215262877969896E-3</v>
      </c>
      <c r="D54" s="2">
        <v>1.12558039256436E-2</v>
      </c>
      <c r="E54" s="12">
        <v>-5992</v>
      </c>
      <c r="F54" s="2">
        <v>2003</v>
      </c>
      <c r="G54" s="2">
        <v>12</v>
      </c>
      <c r="H54" s="2">
        <v>11590</v>
      </c>
    </row>
    <row r="55" spans="1:8" x14ac:dyDescent="0.2">
      <c r="A55" s="390">
        <v>37987</v>
      </c>
      <c r="B55" s="2">
        <v>1040993</v>
      </c>
      <c r="C55" s="2">
        <v>-2.76582401868453E-4</v>
      </c>
      <c r="D55" s="2">
        <v>9.6122325867389301E-3</v>
      </c>
      <c r="E55" s="12">
        <v>-288</v>
      </c>
      <c r="F55" s="2">
        <v>2004</v>
      </c>
      <c r="G55" s="2">
        <v>1</v>
      </c>
      <c r="H55" s="2">
        <v>-288</v>
      </c>
    </row>
    <row r="56" spans="1:8" x14ac:dyDescent="0.2">
      <c r="A56" s="390">
        <v>38018</v>
      </c>
      <c r="B56" s="2">
        <v>1045612</v>
      </c>
      <c r="C56" s="2">
        <v>4.4371095674995403E-3</v>
      </c>
      <c r="D56" s="2">
        <v>1.04903856654268E-2</v>
      </c>
      <c r="E56" s="12">
        <v>4619</v>
      </c>
      <c r="F56" s="2">
        <v>2004</v>
      </c>
      <c r="G56" s="2">
        <v>2</v>
      </c>
      <c r="H56" s="2">
        <v>4331</v>
      </c>
    </row>
    <row r="57" spans="1:8" x14ac:dyDescent="0.2">
      <c r="A57" s="390">
        <v>38047</v>
      </c>
      <c r="B57" s="2">
        <v>1056463</v>
      </c>
      <c r="C57" s="2">
        <v>1.03776544263072E-2</v>
      </c>
      <c r="D57" s="2">
        <v>2.1499127851885701E-2</v>
      </c>
      <c r="E57" s="12">
        <v>10851</v>
      </c>
      <c r="F57" s="2">
        <v>2004</v>
      </c>
      <c r="G57" s="2">
        <v>3</v>
      </c>
      <c r="H57" s="2">
        <v>15182</v>
      </c>
    </row>
    <row r="58" spans="1:8" x14ac:dyDescent="0.2">
      <c r="A58" s="390">
        <v>38078</v>
      </c>
      <c r="B58" s="2">
        <v>1058029</v>
      </c>
      <c r="C58" s="2">
        <v>1.48230463347976E-3</v>
      </c>
      <c r="D58" s="2">
        <v>2.25663973402404E-2</v>
      </c>
      <c r="E58" s="12">
        <v>1566</v>
      </c>
      <c r="F58" s="2">
        <v>2004</v>
      </c>
      <c r="G58" s="2">
        <v>4</v>
      </c>
      <c r="H58" s="2">
        <v>16748</v>
      </c>
    </row>
    <row r="59" spans="1:8" x14ac:dyDescent="0.2">
      <c r="A59" s="390">
        <v>38108</v>
      </c>
      <c r="B59" s="2">
        <v>1053918</v>
      </c>
      <c r="C59" s="2">
        <v>-3.8855267672247601E-3</v>
      </c>
      <c r="D59" s="2">
        <v>2.6459190202882801E-2</v>
      </c>
      <c r="E59" s="12">
        <v>-4111</v>
      </c>
      <c r="F59" s="2">
        <v>2004</v>
      </c>
      <c r="G59" s="2">
        <v>5</v>
      </c>
      <c r="H59" s="2">
        <v>12637</v>
      </c>
    </row>
    <row r="60" spans="1:8" x14ac:dyDescent="0.2">
      <c r="A60" s="390">
        <v>38139</v>
      </c>
      <c r="B60" s="2">
        <v>1052893</v>
      </c>
      <c r="C60" s="2">
        <v>-9.7256143267310203E-4</v>
      </c>
      <c r="D60" s="2">
        <v>2.6549682059001899E-2</v>
      </c>
      <c r="E60" s="12">
        <v>-1025</v>
      </c>
      <c r="F60" s="2">
        <v>2004</v>
      </c>
      <c r="G60" s="2">
        <v>6</v>
      </c>
      <c r="H60" s="2">
        <v>11612</v>
      </c>
    </row>
    <row r="61" spans="1:8" x14ac:dyDescent="0.2">
      <c r="A61" s="390">
        <v>38169</v>
      </c>
      <c r="B61" s="2">
        <v>1056562</v>
      </c>
      <c r="C61" s="2">
        <v>3.4846845785849699E-3</v>
      </c>
      <c r="D61" s="2">
        <v>2.76081137859665E-2</v>
      </c>
      <c r="E61" s="12">
        <v>3669</v>
      </c>
      <c r="F61" s="2">
        <v>2004</v>
      </c>
      <c r="G61" s="2">
        <v>7</v>
      </c>
      <c r="H61" s="2">
        <v>15281</v>
      </c>
    </row>
    <row r="62" spans="1:8" x14ac:dyDescent="0.2">
      <c r="A62" s="390">
        <v>38200</v>
      </c>
      <c r="B62" s="2">
        <v>1056251</v>
      </c>
      <c r="C62" s="2">
        <v>-2.9435092308827099E-4</v>
      </c>
      <c r="D62" s="2">
        <v>2.80695572954179E-2</v>
      </c>
      <c r="E62" s="12">
        <v>-311</v>
      </c>
      <c r="F62" s="2">
        <v>2004</v>
      </c>
      <c r="G62" s="2">
        <v>8</v>
      </c>
      <c r="H62" s="2">
        <v>14970</v>
      </c>
    </row>
    <row r="63" spans="1:8" x14ac:dyDescent="0.2">
      <c r="A63" s="390">
        <v>38231</v>
      </c>
      <c r="B63" s="2">
        <v>1060955</v>
      </c>
      <c r="C63" s="2">
        <v>4.4534869079413397E-3</v>
      </c>
      <c r="D63" s="2">
        <v>2.4684251547957101E-2</v>
      </c>
      <c r="E63" s="12">
        <v>4704</v>
      </c>
      <c r="F63" s="2">
        <v>2004</v>
      </c>
      <c r="G63" s="2">
        <v>9</v>
      </c>
      <c r="H63" s="2">
        <v>19674</v>
      </c>
    </row>
    <row r="64" spans="1:8" x14ac:dyDescent="0.2">
      <c r="A64" s="390">
        <v>38261</v>
      </c>
      <c r="B64" s="2">
        <v>1064156</v>
      </c>
      <c r="C64" s="2">
        <v>3.0170930906587802E-3</v>
      </c>
      <c r="D64" s="2">
        <v>1.8558204843759401E-2</v>
      </c>
      <c r="E64" s="12">
        <v>3201</v>
      </c>
      <c r="F64" s="2">
        <v>2004</v>
      </c>
      <c r="G64" s="2">
        <v>10</v>
      </c>
      <c r="H64" s="2">
        <v>22875</v>
      </c>
    </row>
    <row r="65" spans="1:8" x14ac:dyDescent="0.2">
      <c r="A65" s="390">
        <v>38292</v>
      </c>
      <c r="B65" s="2">
        <v>1075523</v>
      </c>
      <c r="C65" s="2">
        <v>1.0681704562113E-2</v>
      </c>
      <c r="D65" s="2">
        <v>2.6974819364196299E-2</v>
      </c>
      <c r="E65" s="12">
        <v>11367</v>
      </c>
      <c r="F65" s="2">
        <v>2004</v>
      </c>
      <c r="G65" s="2">
        <v>11</v>
      </c>
      <c r="H65" s="2">
        <v>34242</v>
      </c>
    </row>
    <row r="66" spans="1:8" x14ac:dyDescent="0.2">
      <c r="A66" s="390">
        <v>38322</v>
      </c>
      <c r="B66" s="2">
        <v>1062895</v>
      </c>
      <c r="C66" s="2">
        <v>-1.1741264482489E-2</v>
      </c>
      <c r="D66" s="2">
        <v>2.0757125118003601E-2</v>
      </c>
      <c r="E66" s="12">
        <v>-12628</v>
      </c>
      <c r="F66" s="2">
        <v>2004</v>
      </c>
      <c r="G66" s="2">
        <v>12</v>
      </c>
      <c r="H66" s="2">
        <v>21614</v>
      </c>
    </row>
    <row r="67" spans="1:8" x14ac:dyDescent="0.2">
      <c r="A67" s="390">
        <v>38353</v>
      </c>
      <c r="B67" s="2">
        <v>1067563</v>
      </c>
      <c r="C67" s="2">
        <v>4.3917790562566497E-3</v>
      </c>
      <c r="D67" s="2">
        <v>2.5523706691591701E-2</v>
      </c>
      <c r="E67" s="12">
        <v>4668</v>
      </c>
      <c r="F67" s="2">
        <v>2005</v>
      </c>
      <c r="G67" s="2">
        <v>1</v>
      </c>
      <c r="H67" s="2">
        <v>4668</v>
      </c>
    </row>
    <row r="68" spans="1:8" x14ac:dyDescent="0.2">
      <c r="A68" s="390">
        <v>38384</v>
      </c>
      <c r="B68" s="2">
        <v>1073734</v>
      </c>
      <c r="C68" s="2">
        <v>5.7804551113143096E-3</v>
      </c>
      <c r="D68" s="2">
        <v>2.6895253688748798E-2</v>
      </c>
      <c r="E68" s="12">
        <v>6171</v>
      </c>
      <c r="F68" s="2">
        <v>2005</v>
      </c>
      <c r="G68" s="2">
        <v>2</v>
      </c>
      <c r="H68" s="2">
        <v>10839</v>
      </c>
    </row>
    <row r="69" spans="1:8" x14ac:dyDescent="0.2">
      <c r="A69" s="390">
        <v>38412</v>
      </c>
      <c r="B69" s="2">
        <v>1074159</v>
      </c>
      <c r="C69" s="2">
        <v>3.9581497838381301E-4</v>
      </c>
      <c r="D69" s="2">
        <v>1.6750231669258701E-2</v>
      </c>
      <c r="E69" s="12">
        <v>425</v>
      </c>
      <c r="F69" s="2">
        <v>2005</v>
      </c>
      <c r="G69" s="2">
        <v>3</v>
      </c>
      <c r="H69" s="2">
        <v>11264</v>
      </c>
    </row>
    <row r="70" spans="1:8" x14ac:dyDescent="0.2">
      <c r="A70" s="390">
        <v>38443</v>
      </c>
      <c r="B70" s="2">
        <v>1074608</v>
      </c>
      <c r="C70" s="2">
        <v>4.1800143181780502E-4</v>
      </c>
      <c r="D70" s="2">
        <v>1.5669702815329201E-2</v>
      </c>
      <c r="E70" s="12">
        <v>449</v>
      </c>
      <c r="F70" s="2">
        <v>2005</v>
      </c>
      <c r="G70" s="2">
        <v>4</v>
      </c>
      <c r="H70" s="2">
        <v>11713</v>
      </c>
    </row>
    <row r="71" spans="1:8" x14ac:dyDescent="0.2">
      <c r="A71" s="390">
        <v>38473</v>
      </c>
      <c r="B71" s="2">
        <v>1076803</v>
      </c>
      <c r="C71" s="2">
        <v>2.0426053035154101E-3</v>
      </c>
      <c r="D71" s="2">
        <v>2.1714213060218999E-2</v>
      </c>
      <c r="E71" s="12">
        <v>2195</v>
      </c>
      <c r="F71" s="2">
        <v>2005</v>
      </c>
      <c r="G71" s="2">
        <v>5</v>
      </c>
      <c r="H71" s="2">
        <v>13908</v>
      </c>
    </row>
    <row r="72" spans="1:8" x14ac:dyDescent="0.2">
      <c r="A72" s="390">
        <v>38504</v>
      </c>
      <c r="B72" s="2">
        <v>1077808</v>
      </c>
      <c r="C72" s="2">
        <v>9.3331835071031001E-4</v>
      </c>
      <c r="D72" s="2">
        <v>2.3663373201265402E-2</v>
      </c>
      <c r="E72" s="12">
        <v>1005</v>
      </c>
      <c r="F72" s="2">
        <v>2005</v>
      </c>
      <c r="G72" s="2">
        <v>6</v>
      </c>
      <c r="H72" s="2">
        <v>14913</v>
      </c>
    </row>
    <row r="73" spans="1:8" x14ac:dyDescent="0.2">
      <c r="A73" s="390">
        <v>38534</v>
      </c>
      <c r="B73" s="2">
        <v>1077279</v>
      </c>
      <c r="C73" s="2">
        <v>-4.9081097932102103E-4</v>
      </c>
      <c r="D73" s="2">
        <v>1.9607935928038299E-2</v>
      </c>
      <c r="E73" s="12">
        <v>-529</v>
      </c>
      <c r="F73" s="2">
        <v>2005</v>
      </c>
      <c r="G73" s="2">
        <v>7</v>
      </c>
      <c r="H73" s="2">
        <v>14384</v>
      </c>
    </row>
    <row r="74" spans="1:8" x14ac:dyDescent="0.2">
      <c r="A74" s="390">
        <v>38565</v>
      </c>
      <c r="B74" s="2">
        <v>1079119</v>
      </c>
      <c r="C74" s="2">
        <v>1.7080069322803499E-3</v>
      </c>
      <c r="D74" s="2">
        <v>2.1650157017602902E-2</v>
      </c>
      <c r="E74" s="12">
        <v>1840</v>
      </c>
      <c r="F74" s="2">
        <v>2005</v>
      </c>
      <c r="G74" s="2">
        <v>8</v>
      </c>
      <c r="H74" s="2">
        <v>16224</v>
      </c>
    </row>
    <row r="75" spans="1:8" x14ac:dyDescent="0.2">
      <c r="A75" s="390">
        <v>38596</v>
      </c>
      <c r="B75" s="2">
        <v>1088567</v>
      </c>
      <c r="C75" s="2">
        <v>8.7552901950571603E-3</v>
      </c>
      <c r="D75" s="2">
        <v>2.60256090032094E-2</v>
      </c>
      <c r="E75" s="12">
        <v>9448</v>
      </c>
      <c r="F75" s="2">
        <v>2005</v>
      </c>
      <c r="G75" s="2">
        <v>9</v>
      </c>
      <c r="H75" s="2">
        <v>25672</v>
      </c>
    </row>
    <row r="76" spans="1:8" x14ac:dyDescent="0.2">
      <c r="A76" s="390">
        <v>38626</v>
      </c>
      <c r="B76" s="2">
        <v>1099330</v>
      </c>
      <c r="C76" s="2">
        <v>9.8873105651742198E-3</v>
      </c>
      <c r="D76" s="2">
        <v>3.3053424497911897E-2</v>
      </c>
      <c r="E76" s="12">
        <v>10763</v>
      </c>
      <c r="F76" s="2">
        <v>2005</v>
      </c>
      <c r="G76" s="2">
        <v>10</v>
      </c>
      <c r="H76" s="2">
        <v>36435</v>
      </c>
    </row>
    <row r="77" spans="1:8" x14ac:dyDescent="0.2">
      <c r="A77" s="390">
        <v>38657</v>
      </c>
      <c r="B77" s="2">
        <v>1113239</v>
      </c>
      <c r="C77" s="2">
        <v>1.26522518261123E-2</v>
      </c>
      <c r="D77" s="2">
        <v>3.5067590372311899E-2</v>
      </c>
      <c r="E77" s="12">
        <v>13909</v>
      </c>
      <c r="F77" s="2">
        <v>2005</v>
      </c>
      <c r="G77" s="2">
        <v>11</v>
      </c>
      <c r="H77" s="2">
        <v>50344</v>
      </c>
    </row>
    <row r="78" spans="1:8" x14ac:dyDescent="0.2">
      <c r="A78" s="390">
        <v>38687</v>
      </c>
      <c r="B78" s="2">
        <v>1095746</v>
      </c>
      <c r="C78" s="2">
        <v>-1.57136068714804E-2</v>
      </c>
      <c r="D78" s="2">
        <v>3.0907098067071599E-2</v>
      </c>
      <c r="E78" s="12">
        <v>-17493</v>
      </c>
      <c r="F78" s="2">
        <v>2005</v>
      </c>
      <c r="G78" s="2">
        <v>12</v>
      </c>
      <c r="H78" s="2">
        <v>32851</v>
      </c>
    </row>
    <row r="79" spans="1:8" x14ac:dyDescent="0.2">
      <c r="A79" s="390">
        <v>38718</v>
      </c>
      <c r="B79" s="2">
        <v>1101257</v>
      </c>
      <c r="C79" s="2">
        <v>5.0294502558074798E-3</v>
      </c>
      <c r="D79" s="2">
        <v>3.15616033901511E-2</v>
      </c>
      <c r="E79" s="12">
        <v>5511</v>
      </c>
      <c r="F79" s="2">
        <v>2006</v>
      </c>
      <c r="G79" s="2">
        <v>1</v>
      </c>
      <c r="H79" s="2">
        <v>5511</v>
      </c>
    </row>
    <row r="80" spans="1:8" x14ac:dyDescent="0.2">
      <c r="A80" s="390">
        <v>38749</v>
      </c>
      <c r="B80" s="2">
        <v>1109025</v>
      </c>
      <c r="C80" s="2">
        <v>7.0537576605642603E-3</v>
      </c>
      <c r="D80" s="2">
        <v>3.2867544475633698E-2</v>
      </c>
      <c r="E80" s="12">
        <v>7768</v>
      </c>
      <c r="F80" s="2">
        <v>2006</v>
      </c>
      <c r="G80" s="2">
        <v>2</v>
      </c>
      <c r="H80" s="2">
        <v>13279</v>
      </c>
    </row>
    <row r="81" spans="1:8" x14ac:dyDescent="0.2">
      <c r="A81" s="390">
        <v>38777</v>
      </c>
      <c r="B81" s="2">
        <v>1119209</v>
      </c>
      <c r="C81" s="2">
        <v>9.1828407835712299E-3</v>
      </c>
      <c r="D81" s="2">
        <v>4.1939787312679E-2</v>
      </c>
      <c r="E81" s="12">
        <v>10184</v>
      </c>
      <c r="F81" s="2">
        <v>2006</v>
      </c>
      <c r="G81" s="2">
        <v>3</v>
      </c>
      <c r="H81" s="2">
        <v>23463</v>
      </c>
    </row>
    <row r="82" spans="1:8" x14ac:dyDescent="0.2">
      <c r="A82" s="390">
        <v>38808</v>
      </c>
      <c r="B82" s="2">
        <v>1116487</v>
      </c>
      <c r="C82" s="2">
        <v>-2.4320747956816401E-3</v>
      </c>
      <c r="D82" s="2">
        <v>3.8971420276044902E-2</v>
      </c>
      <c r="E82" s="12">
        <v>-2722</v>
      </c>
      <c r="F82" s="2">
        <v>2006</v>
      </c>
      <c r="G82" s="2">
        <v>4</v>
      </c>
      <c r="H82" s="2">
        <v>20741</v>
      </c>
    </row>
    <row r="83" spans="1:8" x14ac:dyDescent="0.2">
      <c r="A83" s="390">
        <v>38838</v>
      </c>
      <c r="B83" s="2">
        <v>1121279</v>
      </c>
      <c r="C83" s="2">
        <v>4.2920338526109001E-3</v>
      </c>
      <c r="D83" s="2">
        <v>4.1303748225069999E-2</v>
      </c>
      <c r="E83" s="12">
        <v>4792</v>
      </c>
      <c r="F83" s="2">
        <v>2006</v>
      </c>
      <c r="G83" s="2">
        <v>5</v>
      </c>
      <c r="H83" s="2">
        <v>25533</v>
      </c>
    </row>
    <row r="84" spans="1:8" x14ac:dyDescent="0.2">
      <c r="A84" s="390">
        <v>38869</v>
      </c>
      <c r="B84" s="2">
        <v>1129262</v>
      </c>
      <c r="C84" s="2">
        <v>7.1195483015378301E-3</v>
      </c>
      <c r="D84" s="2">
        <v>4.7739486068019601E-2</v>
      </c>
      <c r="E84" s="12">
        <v>7983</v>
      </c>
      <c r="F84" s="2">
        <v>2006</v>
      </c>
      <c r="G84" s="2">
        <v>6</v>
      </c>
      <c r="H84" s="2">
        <v>33516</v>
      </c>
    </row>
    <row r="85" spans="1:8" x14ac:dyDescent="0.2">
      <c r="A85" s="390">
        <v>38899</v>
      </c>
      <c r="B85" s="2">
        <v>1132219</v>
      </c>
      <c r="C85" s="2">
        <v>2.61852431056742E-3</v>
      </c>
      <c r="D85" s="2">
        <v>5.0998859162761E-2</v>
      </c>
      <c r="E85" s="12">
        <v>2957</v>
      </c>
      <c r="F85" s="2">
        <v>2006</v>
      </c>
      <c r="G85" s="2">
        <v>7</v>
      </c>
      <c r="H85" s="2">
        <v>36473</v>
      </c>
    </row>
    <row r="86" spans="1:8" x14ac:dyDescent="0.2">
      <c r="A86" s="390">
        <v>38930</v>
      </c>
      <c r="B86" s="2">
        <v>1138666</v>
      </c>
      <c r="C86" s="2">
        <v>5.6941280794615698E-3</v>
      </c>
      <c r="D86" s="2">
        <v>5.5181124602569298E-2</v>
      </c>
      <c r="E86" s="12">
        <v>6447</v>
      </c>
      <c r="F86" s="2">
        <v>2006</v>
      </c>
      <c r="G86" s="2">
        <v>8</v>
      </c>
      <c r="H86" s="2">
        <v>42920</v>
      </c>
    </row>
    <row r="87" spans="1:8" x14ac:dyDescent="0.2">
      <c r="A87" s="390">
        <v>38961</v>
      </c>
      <c r="B87" s="2">
        <v>1147420</v>
      </c>
      <c r="C87" s="2">
        <v>7.6879436112082802E-3</v>
      </c>
      <c r="D87" s="2">
        <v>5.4064655643612201E-2</v>
      </c>
      <c r="E87" s="12">
        <v>8754</v>
      </c>
      <c r="F87" s="2">
        <v>2006</v>
      </c>
      <c r="G87" s="2">
        <v>9</v>
      </c>
      <c r="H87" s="2">
        <v>51674</v>
      </c>
    </row>
    <row r="88" spans="1:8" x14ac:dyDescent="0.2">
      <c r="A88" s="390">
        <v>38991</v>
      </c>
      <c r="B88" s="2">
        <v>1157739</v>
      </c>
      <c r="C88" s="2">
        <v>8.9932195708632996E-3</v>
      </c>
      <c r="D88" s="2">
        <v>5.3131452793974597E-2</v>
      </c>
      <c r="E88" s="12">
        <v>10319</v>
      </c>
      <c r="F88" s="2">
        <v>2006</v>
      </c>
      <c r="G88" s="2">
        <v>10</v>
      </c>
      <c r="H88" s="2">
        <v>61993</v>
      </c>
    </row>
    <row r="89" spans="1:8" x14ac:dyDescent="0.2">
      <c r="A89" s="390">
        <v>39022</v>
      </c>
      <c r="B89" s="2">
        <v>1168371</v>
      </c>
      <c r="C89" s="2">
        <v>9.1834169877666998E-3</v>
      </c>
      <c r="D89" s="2">
        <v>4.9523956670580099E-2</v>
      </c>
      <c r="E89" s="12">
        <v>10632</v>
      </c>
      <c r="F89" s="2">
        <v>2006</v>
      </c>
      <c r="G89" s="2">
        <v>11</v>
      </c>
      <c r="H89" s="2">
        <v>72625</v>
      </c>
    </row>
    <row r="90" spans="1:8" x14ac:dyDescent="0.2">
      <c r="A90" s="390">
        <v>39052</v>
      </c>
      <c r="B90" s="2">
        <v>1147143</v>
      </c>
      <c r="C90" s="2">
        <v>-1.81688864239185E-2</v>
      </c>
      <c r="D90" s="2">
        <v>4.6905943530708601E-2</v>
      </c>
      <c r="E90" s="12">
        <v>-21228</v>
      </c>
      <c r="F90" s="2">
        <v>2006</v>
      </c>
      <c r="G90" s="2">
        <v>12</v>
      </c>
      <c r="H90" s="2">
        <v>51397</v>
      </c>
    </row>
    <row r="91" spans="1:8" x14ac:dyDescent="0.2">
      <c r="A91" s="390">
        <v>39083</v>
      </c>
      <c r="B91" s="2">
        <v>1159470</v>
      </c>
      <c r="C91" s="2">
        <v>1.07458268062481E-2</v>
      </c>
      <c r="D91" s="2">
        <v>5.2860503951393599E-2</v>
      </c>
      <c r="E91" s="12">
        <v>12327</v>
      </c>
      <c r="F91" s="2">
        <v>2007</v>
      </c>
      <c r="G91" s="2">
        <v>1</v>
      </c>
      <c r="H91" s="2">
        <v>12327</v>
      </c>
    </row>
    <row r="92" spans="1:8" x14ac:dyDescent="0.2">
      <c r="A92" s="390">
        <v>39114</v>
      </c>
      <c r="B92" s="2">
        <v>1167071</v>
      </c>
      <c r="C92" s="2">
        <v>6.5555814294462299E-3</v>
      </c>
      <c r="D92" s="2">
        <v>5.2339667726155802E-2</v>
      </c>
      <c r="E92" s="12">
        <v>7601</v>
      </c>
      <c r="F92" s="2">
        <v>2007</v>
      </c>
      <c r="G92" s="2">
        <v>2</v>
      </c>
      <c r="H92" s="2">
        <v>19928</v>
      </c>
    </row>
    <row r="93" spans="1:8" x14ac:dyDescent="0.2">
      <c r="A93" s="390">
        <v>39142</v>
      </c>
      <c r="B93" s="2">
        <v>1173248</v>
      </c>
      <c r="C93" s="2">
        <v>5.2927371171076496E-3</v>
      </c>
      <c r="D93" s="2">
        <v>4.8283207157912497E-2</v>
      </c>
      <c r="E93" s="12">
        <v>6177</v>
      </c>
      <c r="F93" s="2">
        <v>2007</v>
      </c>
      <c r="G93" s="2">
        <v>3</v>
      </c>
      <c r="H93" s="2">
        <v>26105</v>
      </c>
    </row>
    <row r="94" spans="1:8" x14ac:dyDescent="0.2">
      <c r="A94" s="390">
        <v>39173</v>
      </c>
      <c r="B94" s="2">
        <v>1175642</v>
      </c>
      <c r="C94" s="2">
        <v>2.0404893083132399E-3</v>
      </c>
      <c r="D94" s="2">
        <v>5.2983151617528999E-2</v>
      </c>
      <c r="E94" s="12">
        <v>2394</v>
      </c>
      <c r="F94" s="2">
        <v>2007</v>
      </c>
      <c r="G94" s="2">
        <v>4</v>
      </c>
      <c r="H94" s="2">
        <v>28499</v>
      </c>
    </row>
    <row r="95" spans="1:8" x14ac:dyDescent="0.2">
      <c r="A95" s="390">
        <v>39203</v>
      </c>
      <c r="B95" s="2">
        <v>1177550</v>
      </c>
      <c r="C95" s="2">
        <v>1.6229430387821901E-3</v>
      </c>
      <c r="D95" s="2">
        <v>5.0184655201783099E-2</v>
      </c>
      <c r="E95" s="12">
        <v>1908</v>
      </c>
      <c r="F95" s="2">
        <v>2007</v>
      </c>
      <c r="G95" s="2">
        <v>5</v>
      </c>
      <c r="H95" s="2">
        <v>30407</v>
      </c>
    </row>
    <row r="96" spans="1:8" x14ac:dyDescent="0.2">
      <c r="A96" s="390">
        <v>39234</v>
      </c>
      <c r="B96" s="2">
        <v>1181306</v>
      </c>
      <c r="C96" s="2">
        <v>3.1896734745871002E-3</v>
      </c>
      <c r="D96" s="2">
        <v>4.6086736293260697E-2</v>
      </c>
      <c r="E96" s="12">
        <v>3756</v>
      </c>
      <c r="F96" s="2">
        <v>2007</v>
      </c>
      <c r="G96" s="2">
        <v>6</v>
      </c>
      <c r="H96" s="2">
        <v>34163</v>
      </c>
    </row>
    <row r="97" spans="1:8" x14ac:dyDescent="0.2">
      <c r="A97" s="390">
        <v>39264</v>
      </c>
      <c r="B97" s="2">
        <v>1186605</v>
      </c>
      <c r="C97" s="2">
        <v>4.4857132698894499E-3</v>
      </c>
      <c r="D97" s="2">
        <v>4.80348766448895E-2</v>
      </c>
      <c r="E97" s="12">
        <v>5299</v>
      </c>
      <c r="F97" s="2">
        <v>2007</v>
      </c>
      <c r="G97" s="2">
        <v>7</v>
      </c>
      <c r="H97" s="2">
        <v>39462</v>
      </c>
    </row>
    <row r="98" spans="1:8" x14ac:dyDescent="0.2">
      <c r="A98" s="390">
        <v>39295</v>
      </c>
      <c r="B98" s="2">
        <v>1191437</v>
      </c>
      <c r="C98" s="2">
        <v>4.0721217254267002E-3</v>
      </c>
      <c r="D98" s="2">
        <v>4.6344582168959203E-2</v>
      </c>
      <c r="E98" s="12">
        <v>4832</v>
      </c>
      <c r="F98" s="2">
        <v>2007</v>
      </c>
      <c r="G98" s="2">
        <v>8</v>
      </c>
      <c r="H98" s="2">
        <v>44294</v>
      </c>
    </row>
    <row r="99" spans="1:8" x14ac:dyDescent="0.2">
      <c r="A99" s="390">
        <v>39326</v>
      </c>
      <c r="B99" s="2">
        <v>1196379</v>
      </c>
      <c r="C99" s="2">
        <v>4.1479322868098701E-3</v>
      </c>
      <c r="D99" s="2">
        <v>4.2668769936030401E-2</v>
      </c>
      <c r="E99" s="12">
        <v>4942</v>
      </c>
      <c r="F99" s="2">
        <v>2007</v>
      </c>
      <c r="G99" s="2">
        <v>9</v>
      </c>
      <c r="H99" s="2">
        <v>49236</v>
      </c>
    </row>
    <row r="100" spans="1:8" x14ac:dyDescent="0.2">
      <c r="A100" s="390">
        <v>39356</v>
      </c>
      <c r="B100" s="2">
        <v>1210081</v>
      </c>
      <c r="C100" s="2">
        <v>1.14528924362598E-2</v>
      </c>
      <c r="D100" s="2">
        <v>4.5210535362460801E-2</v>
      </c>
      <c r="E100" s="12">
        <v>13702</v>
      </c>
      <c r="F100" s="2">
        <v>2007</v>
      </c>
      <c r="G100" s="2">
        <v>10</v>
      </c>
      <c r="H100" s="2">
        <v>62938</v>
      </c>
    </row>
    <row r="101" spans="1:8" x14ac:dyDescent="0.2">
      <c r="A101" s="390">
        <v>39387</v>
      </c>
      <c r="B101" s="2">
        <v>1219614</v>
      </c>
      <c r="C101" s="2">
        <v>7.8779850274486307E-3</v>
      </c>
      <c r="D101" s="2">
        <v>4.38585004249505E-2</v>
      </c>
      <c r="E101" s="12">
        <v>9533</v>
      </c>
      <c r="F101" s="2">
        <v>2007</v>
      </c>
      <c r="G101" s="2">
        <v>11</v>
      </c>
      <c r="H101" s="2">
        <v>72471</v>
      </c>
    </row>
    <row r="102" spans="1:8" x14ac:dyDescent="0.2">
      <c r="A102" s="390">
        <v>39417</v>
      </c>
      <c r="B102" s="2">
        <v>1194386</v>
      </c>
      <c r="C102" s="2">
        <v>-2.0685233196732801E-2</v>
      </c>
      <c r="D102" s="2">
        <v>4.1183182916166398E-2</v>
      </c>
      <c r="E102" s="12">
        <v>-25228</v>
      </c>
      <c r="F102" s="2">
        <v>2007</v>
      </c>
      <c r="G102" s="2">
        <v>12</v>
      </c>
      <c r="H102" s="2">
        <v>47243</v>
      </c>
    </row>
    <row r="103" spans="1:8" x14ac:dyDescent="0.2">
      <c r="A103" s="390">
        <v>39448</v>
      </c>
      <c r="B103" s="2">
        <v>1206391</v>
      </c>
      <c r="C103" s="2">
        <v>1.00511894814574E-2</v>
      </c>
      <c r="D103" s="2">
        <v>4.0467627450473199E-2</v>
      </c>
      <c r="E103" s="12">
        <v>12005</v>
      </c>
      <c r="F103" s="2">
        <v>2008</v>
      </c>
      <c r="G103" s="2">
        <v>1</v>
      </c>
      <c r="H103" s="2">
        <v>12005</v>
      </c>
    </row>
    <row r="104" spans="1:8" x14ac:dyDescent="0.2">
      <c r="A104" s="390">
        <v>39479</v>
      </c>
      <c r="B104" s="2">
        <v>1214066</v>
      </c>
      <c r="C104" s="2">
        <v>6.3619506445256003E-3</v>
      </c>
      <c r="D104" s="2">
        <v>4.0267473015780597E-2</v>
      </c>
      <c r="E104" s="12">
        <v>7675</v>
      </c>
      <c r="F104" s="2">
        <v>2008</v>
      </c>
      <c r="G104" s="2">
        <v>2</v>
      </c>
      <c r="H104" s="2">
        <v>19680</v>
      </c>
    </row>
    <row r="105" spans="1:8" x14ac:dyDescent="0.2">
      <c r="A105" s="390">
        <v>39508</v>
      </c>
      <c r="B105" s="2">
        <v>1214015</v>
      </c>
      <c r="C105" s="2">
        <v>-4.2007600904780998E-5</v>
      </c>
      <c r="D105" s="2">
        <v>3.4747129336678999E-2</v>
      </c>
      <c r="E105" s="12">
        <v>-51</v>
      </c>
      <c r="F105" s="2">
        <v>2008</v>
      </c>
      <c r="G105" s="2">
        <v>3</v>
      </c>
      <c r="H105" s="2">
        <v>19629</v>
      </c>
    </row>
    <row r="106" spans="1:8" x14ac:dyDescent="0.2">
      <c r="A106" s="390">
        <v>39539</v>
      </c>
      <c r="B106" s="2">
        <v>1218746</v>
      </c>
      <c r="C106" s="2">
        <v>3.8969864458018302E-3</v>
      </c>
      <c r="D106" s="2">
        <v>3.66642226119855E-2</v>
      </c>
      <c r="E106" s="12">
        <v>4731</v>
      </c>
      <c r="F106" s="2">
        <v>2008</v>
      </c>
      <c r="G106" s="2">
        <v>4</v>
      </c>
      <c r="H106" s="2">
        <v>24360</v>
      </c>
    </row>
    <row r="107" spans="1:8" x14ac:dyDescent="0.2">
      <c r="A107" s="390">
        <v>39569</v>
      </c>
      <c r="B107" s="2">
        <v>1216016</v>
      </c>
      <c r="C107" s="2">
        <v>-2.2400073518189499E-3</v>
      </c>
      <c r="D107" s="2">
        <v>3.2666128826801297E-2</v>
      </c>
      <c r="E107" s="12">
        <v>-2730</v>
      </c>
      <c r="F107" s="2">
        <v>2008</v>
      </c>
      <c r="G107" s="2">
        <v>5</v>
      </c>
      <c r="H107" s="2">
        <v>21630</v>
      </c>
    </row>
    <row r="108" spans="1:8" x14ac:dyDescent="0.2">
      <c r="A108" s="390">
        <v>39600</v>
      </c>
      <c r="B108" s="2">
        <v>1219272</v>
      </c>
      <c r="C108" s="2">
        <v>2.6775963474163799E-3</v>
      </c>
      <c r="D108" s="2">
        <v>3.2139005473603002E-2</v>
      </c>
      <c r="E108" s="12">
        <v>3256</v>
      </c>
      <c r="F108" s="2">
        <v>2008</v>
      </c>
      <c r="G108" s="2">
        <v>6</v>
      </c>
      <c r="H108" s="2">
        <v>24886</v>
      </c>
    </row>
    <row r="109" spans="1:8" x14ac:dyDescent="0.2">
      <c r="A109" s="390">
        <v>39630</v>
      </c>
      <c r="B109" s="2">
        <v>1220144</v>
      </c>
      <c r="C109" s="2">
        <v>7.1518086202249098E-4</v>
      </c>
      <c r="D109" s="2">
        <v>2.82646710573442E-2</v>
      </c>
      <c r="E109" s="12">
        <v>872</v>
      </c>
      <c r="F109" s="2">
        <v>2008</v>
      </c>
      <c r="G109" s="2">
        <v>7</v>
      </c>
      <c r="H109" s="2">
        <v>25758</v>
      </c>
    </row>
    <row r="110" spans="1:8" x14ac:dyDescent="0.2">
      <c r="A110" s="390">
        <v>39661</v>
      </c>
      <c r="B110" s="2">
        <v>1222971</v>
      </c>
      <c r="C110" s="2">
        <v>2.3169396399114199E-3</v>
      </c>
      <c r="D110" s="2">
        <v>2.64671988531495E-2</v>
      </c>
      <c r="E110" s="12">
        <v>2827</v>
      </c>
      <c r="F110" s="2">
        <v>2008</v>
      </c>
      <c r="G110" s="2">
        <v>8</v>
      </c>
      <c r="H110" s="2">
        <v>28585</v>
      </c>
    </row>
    <row r="111" spans="1:8" x14ac:dyDescent="0.2">
      <c r="A111" s="390">
        <v>39692</v>
      </c>
      <c r="B111" s="2">
        <v>1226715</v>
      </c>
      <c r="C111" s="2">
        <v>3.0613972040221E-3</v>
      </c>
      <c r="D111" s="2">
        <v>2.5356513278818899E-2</v>
      </c>
      <c r="E111" s="12">
        <v>3744</v>
      </c>
      <c r="F111" s="2">
        <v>2008</v>
      </c>
      <c r="G111" s="2">
        <v>9</v>
      </c>
      <c r="H111" s="2">
        <v>32329</v>
      </c>
    </row>
    <row r="112" spans="1:8" x14ac:dyDescent="0.2">
      <c r="A112" s="390">
        <v>39722</v>
      </c>
      <c r="B112" s="2">
        <v>1228030</v>
      </c>
      <c r="C112" s="2">
        <v>1.0719686316706899E-3</v>
      </c>
      <c r="D112" s="2">
        <v>1.4832891351901099E-2</v>
      </c>
      <c r="E112" s="12">
        <v>1315</v>
      </c>
      <c r="F112" s="2">
        <v>2008</v>
      </c>
      <c r="G112" s="2">
        <v>10</v>
      </c>
      <c r="H112" s="2">
        <v>33644</v>
      </c>
    </row>
    <row r="113" spans="1:8" x14ac:dyDescent="0.2">
      <c r="A113" s="390">
        <v>39753</v>
      </c>
      <c r="B113" s="2">
        <v>1225338</v>
      </c>
      <c r="C113" s="2">
        <v>-2.1921288567868799E-3</v>
      </c>
      <c r="D113" s="2">
        <v>4.6932882043007104E-3</v>
      </c>
      <c r="E113" s="12">
        <v>-2692</v>
      </c>
      <c r="F113" s="2">
        <v>2008</v>
      </c>
      <c r="G113" s="2">
        <v>11</v>
      </c>
      <c r="H113" s="2">
        <v>30952</v>
      </c>
    </row>
    <row r="114" spans="1:8" x14ac:dyDescent="0.2">
      <c r="A114" s="390">
        <v>39783</v>
      </c>
      <c r="B114" s="2">
        <v>1204590</v>
      </c>
      <c r="C114" s="2">
        <v>-1.6932470877423202E-2</v>
      </c>
      <c r="D114" s="2">
        <v>8.54330174667162E-3</v>
      </c>
      <c r="E114" s="12">
        <v>-20748</v>
      </c>
      <c r="F114" s="2">
        <v>2008</v>
      </c>
      <c r="G114" s="2">
        <v>12</v>
      </c>
      <c r="H114" s="2">
        <v>10204</v>
      </c>
    </row>
    <row r="115" spans="1:8" x14ac:dyDescent="0.2">
      <c r="A115" s="390">
        <v>39814</v>
      </c>
      <c r="B115" s="2">
        <v>1200192</v>
      </c>
      <c r="C115" s="2">
        <v>-3.6510347919208601E-3</v>
      </c>
      <c r="D115" s="2">
        <v>-5.1384667160149196E-3</v>
      </c>
      <c r="E115" s="12">
        <v>-4398</v>
      </c>
      <c r="F115" s="2">
        <v>2009</v>
      </c>
      <c r="G115" s="2">
        <v>1</v>
      </c>
      <c r="H115" s="2">
        <v>-4398</v>
      </c>
    </row>
    <row r="116" spans="1:8" x14ac:dyDescent="0.2">
      <c r="A116" s="390">
        <v>39845</v>
      </c>
      <c r="B116" s="2">
        <v>1194715</v>
      </c>
      <c r="C116" s="2">
        <v>-4.563436516824E-3</v>
      </c>
      <c r="D116" s="2">
        <v>-1.59390016687725E-2</v>
      </c>
      <c r="E116" s="12">
        <v>-5477</v>
      </c>
      <c r="F116" s="2">
        <v>2009</v>
      </c>
      <c r="G116" s="2">
        <v>2</v>
      </c>
      <c r="H116" s="2">
        <v>-9875</v>
      </c>
    </row>
    <row r="117" spans="1:8" x14ac:dyDescent="0.2">
      <c r="A117" s="390">
        <v>39873</v>
      </c>
      <c r="B117" s="2">
        <v>1198805</v>
      </c>
      <c r="C117" s="2">
        <v>3.4234106042025899E-3</v>
      </c>
      <c r="D117" s="2">
        <v>-1.2528675510599101E-2</v>
      </c>
      <c r="E117" s="12">
        <v>4090</v>
      </c>
      <c r="F117" s="2">
        <v>2009</v>
      </c>
      <c r="G117" s="2">
        <v>3</v>
      </c>
      <c r="H117" s="2">
        <v>-5785</v>
      </c>
    </row>
    <row r="118" spans="1:8" x14ac:dyDescent="0.2">
      <c r="A118" s="390">
        <v>39904</v>
      </c>
      <c r="B118" s="2">
        <v>1193947</v>
      </c>
      <c r="C118" s="2">
        <v>-4.0523688172805503E-3</v>
      </c>
      <c r="D118" s="2">
        <v>-2.0347964218959499E-2</v>
      </c>
      <c r="E118" s="12">
        <v>-4858</v>
      </c>
      <c r="F118" s="2">
        <v>2009</v>
      </c>
      <c r="G118" s="2">
        <v>4</v>
      </c>
      <c r="H118" s="2">
        <v>-10643</v>
      </c>
    </row>
    <row r="119" spans="1:8" x14ac:dyDescent="0.2">
      <c r="A119" s="390">
        <v>39934</v>
      </c>
      <c r="B119" s="2">
        <v>1190262</v>
      </c>
      <c r="C119" s="2">
        <v>-3.0864016576950298E-3</v>
      </c>
      <c r="D119" s="2">
        <v>-2.11789976447678E-2</v>
      </c>
      <c r="E119" s="12">
        <v>-3685</v>
      </c>
      <c r="F119" s="2">
        <v>2009</v>
      </c>
      <c r="G119" s="2">
        <v>5</v>
      </c>
      <c r="H119" s="2">
        <v>-14328</v>
      </c>
    </row>
    <row r="120" spans="1:8" x14ac:dyDescent="0.2">
      <c r="A120" s="390">
        <v>39965</v>
      </c>
      <c r="B120" s="2">
        <v>1194763</v>
      </c>
      <c r="C120" s="2">
        <v>3.7815203711450999E-3</v>
      </c>
      <c r="D120" s="2">
        <v>-2.0101339159760898E-2</v>
      </c>
      <c r="E120" s="12">
        <v>4501</v>
      </c>
      <c r="F120" s="2">
        <v>2009</v>
      </c>
      <c r="G120" s="2">
        <v>6</v>
      </c>
      <c r="H120" s="2">
        <v>-9827</v>
      </c>
    </row>
    <row r="121" spans="1:8" x14ac:dyDescent="0.2">
      <c r="A121" s="390">
        <v>39995</v>
      </c>
      <c r="B121" s="2">
        <v>1198518</v>
      </c>
      <c r="C121" s="2">
        <v>3.1428827307173899E-3</v>
      </c>
      <c r="D121" s="2">
        <v>-1.7724137478854901E-2</v>
      </c>
      <c r="E121" s="12">
        <v>3755</v>
      </c>
      <c r="F121" s="2">
        <v>2009</v>
      </c>
      <c r="G121" s="2">
        <v>7</v>
      </c>
      <c r="H121" s="2">
        <v>-6072</v>
      </c>
    </row>
    <row r="122" spans="1:8" x14ac:dyDescent="0.2">
      <c r="A122" s="390">
        <v>40026</v>
      </c>
      <c r="B122" s="2">
        <v>1198986</v>
      </c>
      <c r="C122" s="2">
        <v>3.9048224557336502E-4</v>
      </c>
      <c r="D122" s="2">
        <v>-1.9612075838266001E-2</v>
      </c>
      <c r="E122" s="12">
        <v>468</v>
      </c>
      <c r="F122" s="2">
        <v>2009</v>
      </c>
      <c r="G122" s="2">
        <v>8</v>
      </c>
      <c r="H122" s="2">
        <v>-5604</v>
      </c>
    </row>
    <row r="123" spans="1:8" x14ac:dyDescent="0.2">
      <c r="A123" s="390">
        <v>40057</v>
      </c>
      <c r="B123" s="2">
        <v>1197731</v>
      </c>
      <c r="C123" s="2">
        <v>-1.0467178098826401E-3</v>
      </c>
      <c r="D123" s="2">
        <v>-2.3627329901403399E-2</v>
      </c>
      <c r="E123" s="12">
        <v>-1255</v>
      </c>
      <c r="F123" s="2">
        <v>2009</v>
      </c>
      <c r="G123" s="2">
        <v>9</v>
      </c>
      <c r="H123" s="2">
        <v>-6859</v>
      </c>
    </row>
    <row r="124" spans="1:8" x14ac:dyDescent="0.2">
      <c r="A124" s="390">
        <v>40087</v>
      </c>
      <c r="B124" s="2">
        <v>1210664</v>
      </c>
      <c r="C124" s="2">
        <v>1.07979170615105E-2</v>
      </c>
      <c r="D124" s="2">
        <v>-1.41413483383956E-2</v>
      </c>
      <c r="E124" s="12">
        <v>12933</v>
      </c>
      <c r="F124" s="2">
        <v>2009</v>
      </c>
      <c r="G124" s="2">
        <v>10</v>
      </c>
      <c r="H124" s="2">
        <v>6074</v>
      </c>
    </row>
    <row r="125" spans="1:8" x14ac:dyDescent="0.2">
      <c r="A125" s="390">
        <v>40118</v>
      </c>
      <c r="B125" s="2">
        <v>1221907</v>
      </c>
      <c r="C125" s="2">
        <v>9.2866393978841E-3</v>
      </c>
      <c r="D125" s="2">
        <v>-2.8000437430325499E-3</v>
      </c>
      <c r="E125" s="12">
        <v>11243</v>
      </c>
      <c r="F125" s="2">
        <v>2009</v>
      </c>
      <c r="G125" s="2">
        <v>11</v>
      </c>
      <c r="H125" s="2">
        <v>17317</v>
      </c>
    </row>
    <row r="126" spans="1:8" x14ac:dyDescent="0.2">
      <c r="A126" s="390">
        <v>40148</v>
      </c>
      <c r="B126" s="2">
        <v>1208019</v>
      </c>
      <c r="C126" s="2">
        <v>-1.1365840444485501E-2</v>
      </c>
      <c r="D126" s="2">
        <v>2.8466117102083901E-3</v>
      </c>
      <c r="E126" s="12">
        <v>-13888</v>
      </c>
      <c r="F126" s="2">
        <v>2009</v>
      </c>
      <c r="G126" s="2">
        <v>12</v>
      </c>
      <c r="H126" s="2">
        <v>3429</v>
      </c>
    </row>
    <row r="127" spans="1:8" x14ac:dyDescent="0.2">
      <c r="A127" s="390">
        <v>40179</v>
      </c>
      <c r="B127" s="2">
        <v>1207686</v>
      </c>
      <c r="C127" s="2">
        <v>-2.7565791597650201E-4</v>
      </c>
      <c r="D127" s="2">
        <v>6.24400095984634E-3</v>
      </c>
      <c r="E127" s="12">
        <v>-333</v>
      </c>
      <c r="F127" s="2">
        <v>2010</v>
      </c>
      <c r="G127" s="2">
        <v>1</v>
      </c>
      <c r="H127" s="2">
        <v>-333</v>
      </c>
    </row>
    <row r="128" spans="1:8" x14ac:dyDescent="0.2">
      <c r="A128" s="390">
        <v>40210</v>
      </c>
      <c r="B128" s="2">
        <v>1215559</v>
      </c>
      <c r="C128" s="2">
        <v>6.5190786346782702E-3</v>
      </c>
      <c r="D128" s="2">
        <v>1.7446838785819301E-2</v>
      </c>
      <c r="E128" s="12">
        <v>7873</v>
      </c>
      <c r="F128" s="2">
        <v>2010</v>
      </c>
      <c r="G128" s="2">
        <v>2</v>
      </c>
      <c r="H128" s="2">
        <v>7540</v>
      </c>
    </row>
    <row r="129" spans="1:8" x14ac:dyDescent="0.2">
      <c r="A129" s="390">
        <v>40238</v>
      </c>
      <c r="B129" s="2">
        <v>1226178</v>
      </c>
      <c r="C129" s="2">
        <v>8.7358984631762393E-3</v>
      </c>
      <c r="D129" s="2">
        <v>2.28335717652162E-2</v>
      </c>
      <c r="E129" s="12">
        <v>10619</v>
      </c>
      <c r="F129" s="2">
        <v>2010</v>
      </c>
      <c r="G129" s="2">
        <v>3</v>
      </c>
      <c r="H129" s="2">
        <v>18159</v>
      </c>
    </row>
    <row r="130" spans="1:8" x14ac:dyDescent="0.2">
      <c r="A130" s="390">
        <v>40269</v>
      </c>
      <c r="B130" s="2">
        <v>1232200</v>
      </c>
      <c r="C130" s="2">
        <v>4.9111956012912704E-3</v>
      </c>
      <c r="D130" s="2">
        <v>3.20391106137876E-2</v>
      </c>
      <c r="E130" s="12">
        <v>6022</v>
      </c>
      <c r="F130" s="2">
        <v>2010</v>
      </c>
      <c r="G130" s="2">
        <v>4</v>
      </c>
      <c r="H130" s="2">
        <v>24181</v>
      </c>
    </row>
    <row r="131" spans="1:8" x14ac:dyDescent="0.2">
      <c r="A131" s="390">
        <v>40299</v>
      </c>
      <c r="B131" s="2">
        <v>1233199</v>
      </c>
      <c r="C131" s="2">
        <v>8.1074500892719403E-4</v>
      </c>
      <c r="D131" s="2">
        <v>3.6073570356778502E-2</v>
      </c>
      <c r="E131" s="12">
        <v>999</v>
      </c>
      <c r="F131" s="2">
        <v>2010</v>
      </c>
      <c r="G131" s="2">
        <v>5</v>
      </c>
      <c r="H131" s="2">
        <v>25180</v>
      </c>
    </row>
    <row r="132" spans="1:8" x14ac:dyDescent="0.2">
      <c r="A132" s="390">
        <v>40330</v>
      </c>
      <c r="B132" s="2">
        <v>1236525</v>
      </c>
      <c r="C132" s="2">
        <v>2.6970505165833099E-3</v>
      </c>
      <c r="D132" s="2">
        <v>3.4954212676489002E-2</v>
      </c>
      <c r="E132" s="12">
        <v>3326</v>
      </c>
      <c r="F132" s="2">
        <v>2010</v>
      </c>
      <c r="G132" s="2">
        <v>6</v>
      </c>
      <c r="H132" s="2">
        <v>28506</v>
      </c>
    </row>
    <row r="133" spans="1:8" x14ac:dyDescent="0.2">
      <c r="A133" s="390">
        <v>40360</v>
      </c>
      <c r="B133" s="2">
        <v>1243416</v>
      </c>
      <c r="C133" s="2">
        <v>5.5728755989568101E-3</v>
      </c>
      <c r="D133" s="2">
        <v>3.7461264661857299E-2</v>
      </c>
      <c r="E133" s="12">
        <v>6891</v>
      </c>
      <c r="F133" s="2">
        <v>2010</v>
      </c>
      <c r="G133" s="2">
        <v>7</v>
      </c>
      <c r="H133" s="2">
        <v>35397</v>
      </c>
    </row>
    <row r="134" spans="1:8" x14ac:dyDescent="0.2">
      <c r="A134" s="390">
        <v>40391</v>
      </c>
      <c r="B134" s="2">
        <v>1251516</v>
      </c>
      <c r="C134" s="2">
        <v>6.5143121851416498E-3</v>
      </c>
      <c r="D134" s="2">
        <v>4.38120211578783E-2</v>
      </c>
      <c r="E134" s="12">
        <v>8100</v>
      </c>
      <c r="F134" s="2">
        <v>2010</v>
      </c>
      <c r="G134" s="2">
        <v>8</v>
      </c>
      <c r="H134" s="2">
        <v>43497</v>
      </c>
    </row>
    <row r="135" spans="1:8" x14ac:dyDescent="0.2">
      <c r="A135" s="390">
        <v>40422</v>
      </c>
      <c r="B135" s="2">
        <v>1256598</v>
      </c>
      <c r="C135" s="2">
        <v>4.0606752131016098E-3</v>
      </c>
      <c r="D135" s="2">
        <v>4.9148765457352403E-2</v>
      </c>
      <c r="E135" s="12">
        <v>5082</v>
      </c>
      <c r="F135" s="2">
        <v>2010</v>
      </c>
      <c r="G135" s="2">
        <v>9</v>
      </c>
      <c r="H135" s="2">
        <v>48579</v>
      </c>
    </row>
    <row r="136" spans="1:8" x14ac:dyDescent="0.2">
      <c r="A136" s="390">
        <v>40452</v>
      </c>
      <c r="B136" s="2">
        <v>1268034</v>
      </c>
      <c r="C136" s="2">
        <v>9.1007625350350008E-3</v>
      </c>
      <c r="D136" s="2">
        <v>4.7387218914579199E-2</v>
      </c>
      <c r="E136" s="12">
        <v>11436</v>
      </c>
      <c r="F136" s="2">
        <v>2010</v>
      </c>
      <c r="G136" s="2">
        <v>10</v>
      </c>
      <c r="H136" s="2">
        <v>60015</v>
      </c>
    </row>
    <row r="137" spans="1:8" x14ac:dyDescent="0.2">
      <c r="A137" s="390">
        <v>40483</v>
      </c>
      <c r="B137" s="2">
        <v>1277314</v>
      </c>
      <c r="C137" s="2">
        <v>7.3184157522589999E-3</v>
      </c>
      <c r="D137" s="2">
        <v>4.53446948090157E-2</v>
      </c>
      <c r="E137" s="12">
        <v>9280</v>
      </c>
      <c r="F137" s="2">
        <v>2010</v>
      </c>
      <c r="G137" s="2">
        <v>11</v>
      </c>
      <c r="H137" s="2">
        <v>69295</v>
      </c>
    </row>
    <row r="138" spans="1:8" x14ac:dyDescent="0.2">
      <c r="A138" s="390">
        <v>40513</v>
      </c>
      <c r="B138" s="2">
        <v>1263487</v>
      </c>
      <c r="C138" s="2">
        <v>-1.08250594607121E-2</v>
      </c>
      <c r="D138" s="2">
        <v>4.5916496346497998E-2</v>
      </c>
      <c r="E138" s="12">
        <v>-13827</v>
      </c>
      <c r="F138" s="2">
        <v>2010</v>
      </c>
      <c r="G138" s="2">
        <v>12</v>
      </c>
      <c r="H138" s="2">
        <v>55468</v>
      </c>
    </row>
    <row r="139" spans="1:8" x14ac:dyDescent="0.2">
      <c r="A139" s="390">
        <v>40544</v>
      </c>
      <c r="B139" s="2">
        <v>1264788</v>
      </c>
      <c r="C139" s="2">
        <v>1.02969005616993E-3</v>
      </c>
      <c r="D139" s="2">
        <v>4.7282157779422899E-2</v>
      </c>
      <c r="E139" s="12">
        <v>1301</v>
      </c>
      <c r="F139" s="2">
        <v>2011</v>
      </c>
      <c r="G139" s="2">
        <v>1</v>
      </c>
      <c r="H139" s="2">
        <v>1301</v>
      </c>
    </row>
    <row r="140" spans="1:8" x14ac:dyDescent="0.2">
      <c r="A140" s="390">
        <v>40575</v>
      </c>
      <c r="B140" s="2">
        <v>1274313</v>
      </c>
      <c r="C140" s="2">
        <v>7.5309063653354897E-3</v>
      </c>
      <c r="D140" s="2">
        <v>4.8334963584655298E-2</v>
      </c>
      <c r="E140" s="12">
        <v>9525</v>
      </c>
      <c r="F140" s="2">
        <v>2011</v>
      </c>
      <c r="G140" s="2">
        <v>2</v>
      </c>
      <c r="H140" s="2">
        <v>10826</v>
      </c>
    </row>
    <row r="141" spans="1:8" x14ac:dyDescent="0.2">
      <c r="A141" s="390">
        <v>40603</v>
      </c>
      <c r="B141" s="2">
        <v>1282251</v>
      </c>
      <c r="C141" s="2">
        <v>6.22923881338422E-3</v>
      </c>
      <c r="D141" s="2">
        <v>4.5729902183859097E-2</v>
      </c>
      <c r="E141" s="12">
        <v>7938</v>
      </c>
      <c r="F141" s="2">
        <v>2011</v>
      </c>
      <c r="G141" s="2">
        <v>3</v>
      </c>
      <c r="H141" s="2">
        <v>18764</v>
      </c>
    </row>
    <row r="142" spans="1:8" x14ac:dyDescent="0.2">
      <c r="A142" s="390">
        <v>40634</v>
      </c>
      <c r="B142" s="2">
        <v>1284045</v>
      </c>
      <c r="C142" s="2">
        <v>1.3991020478829599E-3</v>
      </c>
      <c r="D142" s="2">
        <v>4.2075150137964597E-2</v>
      </c>
      <c r="E142" s="12">
        <v>1794</v>
      </c>
      <c r="F142" s="2">
        <v>2011</v>
      </c>
      <c r="G142" s="2">
        <v>4</v>
      </c>
      <c r="H142" s="2">
        <v>20558</v>
      </c>
    </row>
    <row r="143" spans="1:8" x14ac:dyDescent="0.2">
      <c r="A143" s="390">
        <v>40664</v>
      </c>
      <c r="B143" s="2">
        <v>1285810</v>
      </c>
      <c r="C143" s="2">
        <v>1.3745624179837301E-3</v>
      </c>
      <c r="D143" s="2">
        <v>4.2662214289826701E-2</v>
      </c>
      <c r="E143" s="12">
        <v>1765</v>
      </c>
      <c r="F143" s="2">
        <v>2011</v>
      </c>
      <c r="G143" s="2">
        <v>5</v>
      </c>
      <c r="H143" s="2">
        <v>22323</v>
      </c>
    </row>
    <row r="144" spans="1:8" x14ac:dyDescent="0.2">
      <c r="A144" s="390">
        <v>40695</v>
      </c>
      <c r="B144" s="2">
        <v>1288822</v>
      </c>
      <c r="C144" s="2">
        <v>2.3424922811301498E-3</v>
      </c>
      <c r="D144" s="2">
        <v>4.2293524190776498E-2</v>
      </c>
      <c r="E144" s="12">
        <v>3012</v>
      </c>
      <c r="F144" s="2">
        <v>2011</v>
      </c>
      <c r="G144" s="2">
        <v>6</v>
      </c>
      <c r="H144" s="2">
        <v>25335</v>
      </c>
    </row>
    <row r="145" spans="1:8" x14ac:dyDescent="0.2">
      <c r="A145" s="390">
        <v>40725</v>
      </c>
      <c r="B145" s="2">
        <v>1294392</v>
      </c>
      <c r="C145" s="2">
        <v>4.3217760094100797E-3</v>
      </c>
      <c r="D145" s="2">
        <v>4.0996738018490998E-2</v>
      </c>
      <c r="E145" s="12">
        <v>5570</v>
      </c>
      <c r="F145" s="2">
        <v>2011</v>
      </c>
      <c r="G145" s="2">
        <v>7</v>
      </c>
      <c r="H145" s="2">
        <v>30905</v>
      </c>
    </row>
    <row r="146" spans="1:8" x14ac:dyDescent="0.2">
      <c r="A146" s="390">
        <v>40756</v>
      </c>
      <c r="B146" s="2">
        <v>1299060</v>
      </c>
      <c r="C146" s="2">
        <v>3.6063263679009202E-3</v>
      </c>
      <c r="D146" s="2">
        <v>3.7989126787032701E-2</v>
      </c>
      <c r="E146" s="12">
        <v>4668</v>
      </c>
      <c r="F146" s="2">
        <v>2011</v>
      </c>
      <c r="G146" s="2">
        <v>8</v>
      </c>
      <c r="H146" s="2">
        <v>35573</v>
      </c>
    </row>
    <row r="147" spans="1:8" x14ac:dyDescent="0.2">
      <c r="A147" s="390">
        <v>40787</v>
      </c>
      <c r="B147" s="2">
        <v>1307965</v>
      </c>
      <c r="C147" s="2">
        <v>6.8549566609701403E-3</v>
      </c>
      <c r="D147" s="2">
        <v>4.0877830459701503E-2</v>
      </c>
      <c r="E147" s="12">
        <v>8905</v>
      </c>
      <c r="F147" s="2">
        <v>2011</v>
      </c>
      <c r="G147" s="2">
        <v>9</v>
      </c>
      <c r="H147" s="2">
        <v>44478</v>
      </c>
    </row>
    <row r="148" spans="1:8" x14ac:dyDescent="0.2">
      <c r="A148" s="390">
        <v>40817</v>
      </c>
      <c r="B148" s="2">
        <v>1317875</v>
      </c>
      <c r="C148" s="2">
        <v>7.5766553386367201E-3</v>
      </c>
      <c r="D148" s="2">
        <v>3.9305728395295302E-2</v>
      </c>
      <c r="E148" s="12">
        <v>9910</v>
      </c>
      <c r="F148" s="2">
        <v>2011</v>
      </c>
      <c r="G148" s="2">
        <v>10</v>
      </c>
      <c r="H148" s="2">
        <v>54388</v>
      </c>
    </row>
    <row r="149" spans="1:8" x14ac:dyDescent="0.2">
      <c r="A149" s="390">
        <v>40848</v>
      </c>
      <c r="B149" s="2">
        <v>1325584</v>
      </c>
      <c r="C149" s="2">
        <v>5.8495684340320597E-3</v>
      </c>
      <c r="D149" s="2">
        <v>3.7790237952453301E-2</v>
      </c>
      <c r="E149" s="12">
        <v>7709</v>
      </c>
      <c r="F149" s="2">
        <v>2011</v>
      </c>
      <c r="G149" s="2">
        <v>11</v>
      </c>
      <c r="H149" s="2">
        <v>62097</v>
      </c>
    </row>
    <row r="150" spans="1:8" x14ac:dyDescent="0.2">
      <c r="A150" s="390">
        <v>40878</v>
      </c>
      <c r="B150" s="2">
        <v>1308282</v>
      </c>
      <c r="C150" s="2">
        <v>-1.3052360318169301E-2</v>
      </c>
      <c r="D150" s="2">
        <v>3.5453471226850802E-2</v>
      </c>
      <c r="E150" s="12">
        <v>-17302</v>
      </c>
      <c r="F150" s="2">
        <v>2011</v>
      </c>
      <c r="G150" s="2">
        <v>12</v>
      </c>
      <c r="H150" s="2">
        <v>44795</v>
      </c>
    </row>
    <row r="151" spans="1:8" x14ac:dyDescent="0.2">
      <c r="A151" s="390">
        <v>40909</v>
      </c>
      <c r="B151" s="2">
        <v>1307399</v>
      </c>
      <c r="C151" s="2">
        <v>-6.7493093996551202E-4</v>
      </c>
      <c r="D151" s="2">
        <v>3.3690231090111503E-2</v>
      </c>
      <c r="E151" s="12">
        <v>-883</v>
      </c>
      <c r="F151" s="2">
        <v>2012</v>
      </c>
      <c r="G151" s="2">
        <v>1</v>
      </c>
      <c r="H151" s="2">
        <v>-883</v>
      </c>
    </row>
    <row r="152" spans="1:8" x14ac:dyDescent="0.2">
      <c r="A152" s="390">
        <v>40940</v>
      </c>
      <c r="B152" s="2">
        <v>1316368</v>
      </c>
      <c r="C152" s="2">
        <v>6.8601857581349597E-3</v>
      </c>
      <c r="D152" s="2">
        <v>3.3002096031351701E-2</v>
      </c>
      <c r="E152" s="12">
        <v>8969</v>
      </c>
      <c r="F152" s="2">
        <v>2012</v>
      </c>
      <c r="G152" s="2">
        <v>2</v>
      </c>
      <c r="H152" s="2">
        <v>8086</v>
      </c>
    </row>
    <row r="153" spans="1:8" x14ac:dyDescent="0.2">
      <c r="A153" s="390">
        <v>40969</v>
      </c>
      <c r="B153" s="2">
        <v>1327266</v>
      </c>
      <c r="C153" s="2">
        <v>8.2788399596465095E-3</v>
      </c>
      <c r="D153" s="2">
        <v>3.5106231151311298E-2</v>
      </c>
      <c r="E153" s="12">
        <v>10898</v>
      </c>
      <c r="F153" s="2">
        <v>2012</v>
      </c>
      <c r="G153" s="2">
        <v>3</v>
      </c>
      <c r="H153" s="2">
        <v>18984</v>
      </c>
    </row>
    <row r="154" spans="1:8" x14ac:dyDescent="0.2">
      <c r="A154" s="390">
        <v>41000</v>
      </c>
      <c r="B154" s="2">
        <v>1325979</v>
      </c>
      <c r="C154" s="2">
        <v>-9.6966244897400699E-4</v>
      </c>
      <c r="D154" s="2">
        <v>3.2657733957921903E-2</v>
      </c>
      <c r="E154" s="12">
        <v>-1287</v>
      </c>
      <c r="F154" s="2">
        <v>2012</v>
      </c>
      <c r="G154" s="2">
        <v>4</v>
      </c>
      <c r="H154" s="2">
        <v>17697</v>
      </c>
    </row>
    <row r="155" spans="1:8" x14ac:dyDescent="0.2">
      <c r="A155" s="390">
        <v>41030</v>
      </c>
      <c r="B155" s="2">
        <v>1325783</v>
      </c>
      <c r="C155" s="2">
        <v>-1.4781531230889701E-4</v>
      </c>
      <c r="D155" s="2">
        <v>3.10877967973495E-2</v>
      </c>
      <c r="E155" s="12">
        <v>-196</v>
      </c>
      <c r="F155" s="2">
        <v>2012</v>
      </c>
      <c r="G155" s="2">
        <v>5</v>
      </c>
      <c r="H155" s="2">
        <v>17501</v>
      </c>
    </row>
    <row r="156" spans="1:8" x14ac:dyDescent="0.2">
      <c r="A156" s="390">
        <v>41061</v>
      </c>
      <c r="B156" s="2">
        <v>1328013</v>
      </c>
      <c r="C156" s="2">
        <v>1.68202488642555E-3</v>
      </c>
      <c r="D156" s="2">
        <v>3.0408388435330801E-2</v>
      </c>
      <c r="E156" s="12">
        <v>2230</v>
      </c>
      <c r="F156" s="2">
        <v>2012</v>
      </c>
      <c r="G156" s="2">
        <v>6</v>
      </c>
      <c r="H156" s="2">
        <v>19731</v>
      </c>
    </row>
    <row r="157" spans="1:8" x14ac:dyDescent="0.2">
      <c r="A157" s="390">
        <v>41091</v>
      </c>
      <c r="B157" s="2">
        <v>1334119</v>
      </c>
      <c r="C157" s="2">
        <v>4.5978465572249503E-3</v>
      </c>
      <c r="D157" s="2">
        <v>3.0691629738131901E-2</v>
      </c>
      <c r="E157" s="12">
        <v>6106</v>
      </c>
      <c r="F157" s="2">
        <v>2012</v>
      </c>
      <c r="G157" s="2">
        <v>7</v>
      </c>
      <c r="H157" s="2">
        <v>25837</v>
      </c>
    </row>
    <row r="158" spans="1:8" x14ac:dyDescent="0.2">
      <c r="A158" s="390">
        <v>41122</v>
      </c>
      <c r="B158" s="2">
        <v>1335671</v>
      </c>
      <c r="C158" s="2">
        <v>1.1633145169209799E-3</v>
      </c>
      <c r="D158" s="2">
        <v>2.81826859421428E-2</v>
      </c>
      <c r="E158" s="12">
        <v>1552</v>
      </c>
      <c r="F158" s="2">
        <v>2012</v>
      </c>
      <c r="G158" s="2">
        <v>8</v>
      </c>
      <c r="H158" s="2">
        <v>27389</v>
      </c>
    </row>
    <row r="159" spans="1:8" x14ac:dyDescent="0.2">
      <c r="A159" s="390">
        <v>41153</v>
      </c>
      <c r="B159" s="2">
        <v>1340225</v>
      </c>
      <c r="C159" s="2">
        <v>3.4095222551062702E-3</v>
      </c>
      <c r="D159" s="2">
        <v>2.4664268539295701E-2</v>
      </c>
      <c r="E159" s="12">
        <v>4554</v>
      </c>
      <c r="F159" s="2">
        <v>2012</v>
      </c>
      <c r="G159" s="2">
        <v>9</v>
      </c>
      <c r="H159" s="2">
        <v>31943</v>
      </c>
    </row>
    <row r="160" spans="1:8" x14ac:dyDescent="0.2">
      <c r="A160" s="390">
        <v>41183</v>
      </c>
      <c r="B160" s="2">
        <v>1349654</v>
      </c>
      <c r="C160" s="2">
        <v>7.0353858493910097E-3</v>
      </c>
      <c r="D160" s="2">
        <v>2.41138195959405E-2</v>
      </c>
      <c r="E160" s="12">
        <v>9429</v>
      </c>
      <c r="F160" s="2">
        <v>2012</v>
      </c>
      <c r="G160" s="2">
        <v>10</v>
      </c>
      <c r="H160" s="2">
        <v>41372</v>
      </c>
    </row>
    <row r="161" spans="1:8" x14ac:dyDescent="0.2">
      <c r="A161" s="390">
        <v>41214</v>
      </c>
      <c r="B161" s="2">
        <v>1358570</v>
      </c>
      <c r="C161" s="2">
        <v>6.6061375730372997E-3</v>
      </c>
      <c r="D161" s="2">
        <v>2.4884126543470698E-2</v>
      </c>
      <c r="E161" s="12">
        <v>8916</v>
      </c>
      <c r="F161" s="2">
        <v>2012</v>
      </c>
      <c r="G161" s="2">
        <v>11</v>
      </c>
      <c r="H161" s="2">
        <v>50288</v>
      </c>
    </row>
    <row r="162" spans="1:8" x14ac:dyDescent="0.2">
      <c r="A162" s="390">
        <v>41244</v>
      </c>
      <c r="B162" s="2">
        <v>1349657</v>
      </c>
      <c r="C162" s="2">
        <v>-6.5605747219502604E-3</v>
      </c>
      <c r="D162" s="2">
        <v>3.1625444667128202E-2</v>
      </c>
      <c r="E162" s="12">
        <v>-8913</v>
      </c>
      <c r="F162" s="2">
        <v>2012</v>
      </c>
      <c r="G162" s="2">
        <v>12</v>
      </c>
      <c r="H162" s="2">
        <v>41375</v>
      </c>
    </row>
    <row r="163" spans="1:8" x14ac:dyDescent="0.2">
      <c r="A163" s="390">
        <v>41275</v>
      </c>
      <c r="B163" s="2">
        <v>1353365</v>
      </c>
      <c r="C163" s="2">
        <v>2.7473647008091598E-3</v>
      </c>
      <c r="D163" s="2">
        <v>3.5158356400762002E-2</v>
      </c>
      <c r="E163" s="12">
        <v>3708</v>
      </c>
      <c r="F163" s="2">
        <v>2013</v>
      </c>
      <c r="G163" s="2">
        <v>1</v>
      </c>
      <c r="H163" s="2">
        <v>3708</v>
      </c>
    </row>
    <row r="164" spans="1:8" x14ac:dyDescent="0.2">
      <c r="A164" s="390">
        <v>41306</v>
      </c>
      <c r="B164" s="2">
        <v>1361492</v>
      </c>
      <c r="C164" s="2">
        <v>6.0050319019628899E-3</v>
      </c>
      <c r="D164" s="2">
        <v>3.4279168135354303E-2</v>
      </c>
      <c r="E164" s="12">
        <v>8127</v>
      </c>
      <c r="F164" s="2">
        <v>2013</v>
      </c>
      <c r="G164" s="2">
        <v>2</v>
      </c>
      <c r="H164" s="2">
        <v>11835</v>
      </c>
    </row>
    <row r="165" spans="1:8" x14ac:dyDescent="0.2">
      <c r="A165" s="390">
        <v>41334</v>
      </c>
      <c r="B165" s="2">
        <v>1368619</v>
      </c>
      <c r="C165" s="2">
        <v>5.2346984043976103E-3</v>
      </c>
      <c r="D165" s="2">
        <v>3.1156527779661301E-2</v>
      </c>
      <c r="E165" s="12">
        <v>7127</v>
      </c>
      <c r="F165" s="2">
        <v>2013</v>
      </c>
      <c r="G165" s="2">
        <v>3</v>
      </c>
      <c r="H165" s="2">
        <v>18962</v>
      </c>
    </row>
    <row r="166" spans="1:8" x14ac:dyDescent="0.2">
      <c r="A166" s="390">
        <v>41365</v>
      </c>
      <c r="B166" s="2">
        <v>1374487</v>
      </c>
      <c r="C166" s="2">
        <v>4.28753363792267E-3</v>
      </c>
      <c r="D166" s="2">
        <v>3.6582781476931302E-2</v>
      </c>
      <c r="E166" s="12">
        <v>5868</v>
      </c>
      <c r="F166" s="2">
        <v>2013</v>
      </c>
      <c r="G166" s="2">
        <v>4</v>
      </c>
      <c r="H166" s="2">
        <v>24830</v>
      </c>
    </row>
    <row r="167" spans="1:8" x14ac:dyDescent="0.2">
      <c r="A167" s="390">
        <v>41395</v>
      </c>
      <c r="B167" s="2">
        <v>1378318</v>
      </c>
      <c r="C167" s="2">
        <v>2.7872217052615799E-3</v>
      </c>
      <c r="D167" s="2">
        <v>3.9625640093439198E-2</v>
      </c>
      <c r="E167" s="12">
        <v>3831</v>
      </c>
      <c r="F167" s="2">
        <v>2013</v>
      </c>
      <c r="G167" s="2">
        <v>5</v>
      </c>
      <c r="H167" s="2">
        <v>28661</v>
      </c>
    </row>
    <row r="168" spans="1:8" x14ac:dyDescent="0.2">
      <c r="A168" s="390">
        <v>41426</v>
      </c>
      <c r="B168" s="2">
        <v>1380069</v>
      </c>
      <c r="C168" s="2">
        <v>1.2703889813525701E-3</v>
      </c>
      <c r="D168" s="2">
        <v>3.9198411461333502E-2</v>
      </c>
      <c r="E168" s="12">
        <v>1751</v>
      </c>
      <c r="F168" s="2">
        <v>2013</v>
      </c>
      <c r="G168" s="2">
        <v>6</v>
      </c>
      <c r="H168" s="2">
        <v>30412</v>
      </c>
    </row>
    <row r="169" spans="1:8" x14ac:dyDescent="0.2">
      <c r="A169" s="390">
        <v>41456</v>
      </c>
      <c r="B169" s="2">
        <v>1383564</v>
      </c>
      <c r="C169" s="2">
        <v>2.5324820715486602E-3</v>
      </c>
      <c r="D169" s="2">
        <v>3.70619112687849E-2</v>
      </c>
      <c r="E169" s="12">
        <v>3495</v>
      </c>
      <c r="F169" s="2">
        <v>2013</v>
      </c>
      <c r="G169" s="2">
        <v>7</v>
      </c>
      <c r="H169" s="2">
        <v>33907</v>
      </c>
    </row>
    <row r="170" spans="1:8" x14ac:dyDescent="0.2">
      <c r="A170" s="390">
        <v>41487</v>
      </c>
      <c r="B170" s="2">
        <v>1387421</v>
      </c>
      <c r="C170" s="2">
        <v>2.7877279258494698E-3</v>
      </c>
      <c r="D170" s="2">
        <v>3.8744571080752598E-2</v>
      </c>
      <c r="E170" s="12">
        <v>3857</v>
      </c>
      <c r="F170" s="2">
        <v>2013</v>
      </c>
      <c r="G170" s="2">
        <v>8</v>
      </c>
      <c r="H170" s="2">
        <v>37764</v>
      </c>
    </row>
    <row r="171" spans="1:8" x14ac:dyDescent="0.2">
      <c r="A171" s="390">
        <v>41518</v>
      </c>
      <c r="B171" s="2">
        <v>1391042</v>
      </c>
      <c r="C171" s="2">
        <v>2.60987832820758E-3</v>
      </c>
      <c r="D171" s="2">
        <v>3.7916767706915003E-2</v>
      </c>
      <c r="E171" s="12">
        <v>3621</v>
      </c>
      <c r="F171" s="2">
        <v>2013</v>
      </c>
      <c r="G171" s="2">
        <v>9</v>
      </c>
      <c r="H171" s="2">
        <v>41385</v>
      </c>
    </row>
    <row r="172" spans="1:8" x14ac:dyDescent="0.2">
      <c r="A172" s="390">
        <v>41548</v>
      </c>
      <c r="B172" s="2">
        <v>1403518</v>
      </c>
      <c r="C172" s="2">
        <v>8.9688161824013103E-3</v>
      </c>
      <c r="D172" s="2">
        <v>3.9909487913198503E-2</v>
      </c>
      <c r="E172" s="12">
        <v>12476</v>
      </c>
      <c r="F172" s="2">
        <v>2013</v>
      </c>
      <c r="G172" s="2">
        <v>10</v>
      </c>
      <c r="H172" s="2">
        <v>53861</v>
      </c>
    </row>
    <row r="173" spans="1:8" x14ac:dyDescent="0.2">
      <c r="A173" s="390">
        <v>41579</v>
      </c>
      <c r="B173" s="2">
        <v>1410118</v>
      </c>
      <c r="C173" s="2">
        <v>4.70246908126581E-3</v>
      </c>
      <c r="D173" s="2">
        <v>3.7942836953561501E-2</v>
      </c>
      <c r="E173" s="12">
        <v>6600</v>
      </c>
      <c r="F173" s="2">
        <v>2013</v>
      </c>
      <c r="G173" s="2">
        <v>11</v>
      </c>
      <c r="H173" s="2">
        <v>60461</v>
      </c>
    </row>
    <row r="174" spans="1:8" x14ac:dyDescent="0.2">
      <c r="A174" s="390">
        <v>41609</v>
      </c>
      <c r="B174" s="2">
        <v>1397248</v>
      </c>
      <c r="C174" s="2">
        <v>-9.1268957633332502E-3</v>
      </c>
      <c r="D174" s="2">
        <v>3.5261551638675601E-2</v>
      </c>
      <c r="E174" s="12">
        <v>-12870</v>
      </c>
      <c r="F174" s="2">
        <v>2013</v>
      </c>
      <c r="G174" s="2">
        <v>12</v>
      </c>
      <c r="H174" s="2">
        <v>47591</v>
      </c>
    </row>
    <row r="175" spans="1:8" x14ac:dyDescent="0.2">
      <c r="A175" s="390">
        <v>41640</v>
      </c>
      <c r="B175" s="2">
        <v>1396563</v>
      </c>
      <c r="C175" s="2">
        <v>-4.9024940454378595E-4</v>
      </c>
      <c r="D175" s="2">
        <v>3.1918957561337898E-2</v>
      </c>
      <c r="E175" s="12">
        <v>-685</v>
      </c>
      <c r="F175" s="2">
        <v>2014</v>
      </c>
      <c r="G175" s="2">
        <v>1</v>
      </c>
      <c r="H175" s="2">
        <v>-685</v>
      </c>
    </row>
    <row r="176" spans="1:8" x14ac:dyDescent="0.2">
      <c r="A176" s="390">
        <v>41671</v>
      </c>
      <c r="B176" s="2">
        <v>1402503</v>
      </c>
      <c r="C176" s="2">
        <v>4.2532989918821996E-3</v>
      </c>
      <c r="D176" s="2">
        <v>3.0122101341763401E-2</v>
      </c>
      <c r="E176" s="12">
        <v>5940</v>
      </c>
      <c r="F176" s="2">
        <v>2014</v>
      </c>
      <c r="G176" s="2">
        <v>2</v>
      </c>
      <c r="H176" s="2">
        <v>5255</v>
      </c>
    </row>
    <row r="177" spans="1:8" x14ac:dyDescent="0.2">
      <c r="A177" s="390">
        <v>41699</v>
      </c>
      <c r="B177" s="2">
        <v>1413343</v>
      </c>
      <c r="C177" s="2">
        <v>7.7290387257638003E-3</v>
      </c>
      <c r="D177" s="2">
        <v>3.2678196050178999E-2</v>
      </c>
      <c r="E177" s="12">
        <v>10840</v>
      </c>
      <c r="F177" s="2">
        <v>2014</v>
      </c>
      <c r="G177" s="2">
        <v>3</v>
      </c>
      <c r="H177" s="2">
        <v>16095</v>
      </c>
    </row>
    <row r="178" spans="1:8" x14ac:dyDescent="0.2">
      <c r="A178" s="390">
        <v>41730</v>
      </c>
      <c r="B178" s="2">
        <v>1415615</v>
      </c>
      <c r="C178" s="2">
        <v>1.6075361748704199E-3</v>
      </c>
      <c r="D178" s="2">
        <v>2.9922436516314901E-2</v>
      </c>
      <c r="E178" s="12">
        <v>2272</v>
      </c>
      <c r="F178" s="2">
        <v>2014</v>
      </c>
      <c r="G178" s="2">
        <v>4</v>
      </c>
      <c r="H178" s="2">
        <v>18367</v>
      </c>
    </row>
    <row r="179" spans="1:8" x14ac:dyDescent="0.2">
      <c r="A179" s="390">
        <v>41760</v>
      </c>
      <c r="B179" s="2">
        <v>1421309</v>
      </c>
      <c r="C179" s="2">
        <v>4.0222800690865599E-3</v>
      </c>
      <c r="D179" s="2">
        <v>3.11909153040155E-2</v>
      </c>
      <c r="E179" s="12">
        <v>5694</v>
      </c>
      <c r="F179" s="2">
        <v>2014</v>
      </c>
      <c r="G179" s="2">
        <v>5</v>
      </c>
      <c r="H179" s="2">
        <v>24061</v>
      </c>
    </row>
    <row r="180" spans="1:8" x14ac:dyDescent="0.2">
      <c r="A180" s="390">
        <v>41791</v>
      </c>
      <c r="B180" s="2">
        <v>1423620</v>
      </c>
      <c r="C180" s="2">
        <v>1.6259659229624899E-3</v>
      </c>
      <c r="D180" s="2">
        <v>3.1557117796284097E-2</v>
      </c>
      <c r="E180" s="12">
        <v>2311</v>
      </c>
      <c r="F180" s="2">
        <v>2014</v>
      </c>
      <c r="G180" s="2">
        <v>6</v>
      </c>
      <c r="H180" s="2">
        <v>26372</v>
      </c>
    </row>
    <row r="181" spans="1:8" x14ac:dyDescent="0.2">
      <c r="A181" s="390">
        <v>41821</v>
      </c>
      <c r="B181" s="2">
        <v>1433741</v>
      </c>
      <c r="C181" s="2">
        <v>7.1093409758222802E-3</v>
      </c>
      <c r="D181" s="2">
        <v>3.6266482793712501E-2</v>
      </c>
      <c r="E181" s="12">
        <v>10121</v>
      </c>
      <c r="F181" s="2">
        <v>2014</v>
      </c>
      <c r="G181" s="2">
        <v>7</v>
      </c>
      <c r="H181" s="2">
        <v>36493</v>
      </c>
    </row>
    <row r="182" spans="1:8" x14ac:dyDescent="0.2">
      <c r="A182" s="390">
        <v>41852</v>
      </c>
      <c r="B182" s="2">
        <v>1435303</v>
      </c>
      <c r="C182" s="2">
        <v>1.08945757985568E-3</v>
      </c>
      <c r="D182" s="2">
        <v>3.4511514529475901E-2</v>
      </c>
      <c r="E182" s="12">
        <v>1562</v>
      </c>
      <c r="F182" s="2">
        <v>2014</v>
      </c>
      <c r="G182" s="2">
        <v>8</v>
      </c>
      <c r="H182" s="2">
        <v>38055</v>
      </c>
    </row>
    <row r="183" spans="1:8" x14ac:dyDescent="0.2">
      <c r="A183" s="390">
        <v>41883</v>
      </c>
      <c r="B183" s="2">
        <v>1447119</v>
      </c>
      <c r="C183" s="2">
        <v>8.2324080699336406E-3</v>
      </c>
      <c r="D183" s="2">
        <v>4.03129452597406E-2</v>
      </c>
      <c r="E183" s="12">
        <v>11816</v>
      </c>
      <c r="F183" s="2">
        <v>2014</v>
      </c>
      <c r="G183" s="2">
        <v>9</v>
      </c>
      <c r="H183" s="2">
        <v>49871</v>
      </c>
    </row>
    <row r="184" spans="1:8" x14ac:dyDescent="0.2">
      <c r="A184" s="390">
        <v>41913</v>
      </c>
      <c r="B184" s="2">
        <v>1463050</v>
      </c>
      <c r="C184" s="2">
        <v>1.1008769838555E-2</v>
      </c>
      <c r="D184" s="2">
        <v>4.2416271113017399E-2</v>
      </c>
      <c r="E184" s="12">
        <v>15931</v>
      </c>
      <c r="F184" s="2">
        <v>2014</v>
      </c>
      <c r="G184" s="2">
        <v>10</v>
      </c>
      <c r="H184" s="2">
        <v>65802</v>
      </c>
    </row>
    <row r="185" spans="1:8" x14ac:dyDescent="0.2">
      <c r="A185" s="390">
        <v>41944</v>
      </c>
      <c r="B185" s="2">
        <v>1477172</v>
      </c>
      <c r="C185" s="2">
        <v>9.6524383992344608E-3</v>
      </c>
      <c r="D185" s="2">
        <v>4.7552048835629399E-2</v>
      </c>
      <c r="E185" s="12">
        <v>14122</v>
      </c>
      <c r="F185" s="2">
        <v>2014</v>
      </c>
      <c r="G185" s="2">
        <v>11</v>
      </c>
      <c r="H185" s="2">
        <v>79924</v>
      </c>
    </row>
    <row r="186" spans="1:8" x14ac:dyDescent="0.2">
      <c r="A186" s="390">
        <v>41974</v>
      </c>
      <c r="B186" s="2">
        <v>1463340</v>
      </c>
      <c r="C186" s="2">
        <v>-9.3638384697245503E-3</v>
      </c>
      <c r="D186" s="2">
        <v>4.7301552766581198E-2</v>
      </c>
      <c r="E186" s="12">
        <v>-13832</v>
      </c>
      <c r="F186" s="2">
        <v>2014</v>
      </c>
      <c r="G186" s="2">
        <v>12</v>
      </c>
      <c r="H186" s="2">
        <v>66092</v>
      </c>
    </row>
    <row r="187" spans="1:8" x14ac:dyDescent="0.2">
      <c r="A187" s="390">
        <v>42005</v>
      </c>
      <c r="B187" s="2">
        <v>1466848</v>
      </c>
      <c r="C187" s="2">
        <v>2.3972555933686702E-3</v>
      </c>
      <c r="D187" s="2">
        <v>5.03271245192662E-2</v>
      </c>
      <c r="E187" s="12">
        <v>3508</v>
      </c>
      <c r="F187" s="2">
        <v>2015</v>
      </c>
      <c r="G187" s="2">
        <v>1</v>
      </c>
      <c r="H187" s="2">
        <v>3508</v>
      </c>
    </row>
    <row r="188" spans="1:8" x14ac:dyDescent="0.2">
      <c r="A188" s="390">
        <v>42036</v>
      </c>
      <c r="B188" s="2">
        <v>1479593</v>
      </c>
      <c r="C188" s="2">
        <v>8.6886984881868693E-3</v>
      </c>
      <c r="D188" s="2">
        <v>5.4966014332946199E-2</v>
      </c>
      <c r="E188" s="12">
        <v>12745</v>
      </c>
      <c r="F188" s="2">
        <v>2015</v>
      </c>
      <c r="G188" s="2">
        <v>2</v>
      </c>
      <c r="H188" s="2">
        <v>16253</v>
      </c>
    </row>
    <row r="189" spans="1:8" x14ac:dyDescent="0.2">
      <c r="A189" s="390">
        <v>42064</v>
      </c>
      <c r="B189" s="2">
        <v>1493885</v>
      </c>
      <c r="C189" s="2">
        <v>9.6594130953579996E-3</v>
      </c>
      <c r="D189" s="2">
        <v>5.6986874382227E-2</v>
      </c>
      <c r="E189" s="12">
        <v>14292</v>
      </c>
      <c r="F189" s="2">
        <v>2015</v>
      </c>
      <c r="G189" s="2">
        <v>3</v>
      </c>
      <c r="H189" s="2">
        <v>30545</v>
      </c>
    </row>
    <row r="190" spans="1:8" x14ac:dyDescent="0.2">
      <c r="A190" s="390">
        <v>42095</v>
      </c>
      <c r="B190" s="2">
        <v>1496860</v>
      </c>
      <c r="C190" s="2">
        <v>1.9914518185804001E-3</v>
      </c>
      <c r="D190" s="2">
        <v>5.7392016897249702E-2</v>
      </c>
      <c r="E190" s="12">
        <v>2975</v>
      </c>
      <c r="F190" s="2">
        <v>2015</v>
      </c>
      <c r="G190" s="2">
        <v>4</v>
      </c>
      <c r="H190" s="2">
        <v>33520</v>
      </c>
    </row>
    <row r="191" spans="1:8" x14ac:dyDescent="0.2">
      <c r="A191" s="390">
        <v>42125</v>
      </c>
      <c r="B191" s="2">
        <v>1496590</v>
      </c>
      <c r="C191" s="2">
        <v>-1.8037759042266501E-4</v>
      </c>
      <c r="D191" s="2">
        <v>5.2965963066441003E-2</v>
      </c>
      <c r="E191" s="12">
        <v>-270</v>
      </c>
      <c r="F191" s="2">
        <v>2015</v>
      </c>
      <c r="G191" s="2">
        <v>5</v>
      </c>
      <c r="H191" s="2">
        <v>33250</v>
      </c>
    </row>
    <row r="192" spans="1:8" x14ac:dyDescent="0.2">
      <c r="A192" s="390">
        <v>42156</v>
      </c>
      <c r="B192" s="2">
        <v>1494289</v>
      </c>
      <c r="C192" s="2">
        <v>-1.5374952391770101E-3</v>
      </c>
      <c r="D192" s="2">
        <v>4.9640353465109997E-2</v>
      </c>
      <c r="E192" s="12">
        <v>-2301</v>
      </c>
      <c r="F192" s="2">
        <v>2015</v>
      </c>
      <c r="G192" s="2">
        <v>6</v>
      </c>
      <c r="H192" s="2">
        <v>30949</v>
      </c>
    </row>
    <row r="193" spans="1:8" x14ac:dyDescent="0.2">
      <c r="A193" s="390">
        <v>42186</v>
      </c>
      <c r="B193" s="2">
        <v>1498787</v>
      </c>
      <c r="C193" s="2">
        <v>3.0101272243856498E-3</v>
      </c>
      <c r="D193" s="2">
        <v>4.5368026721702301E-2</v>
      </c>
      <c r="E193" s="12">
        <v>4498</v>
      </c>
      <c r="F193" s="2">
        <v>2015</v>
      </c>
      <c r="G193" s="2">
        <v>7</v>
      </c>
      <c r="H193" s="2">
        <v>35447</v>
      </c>
    </row>
    <row r="194" spans="1:8" x14ac:dyDescent="0.2">
      <c r="A194" s="390">
        <v>42217</v>
      </c>
      <c r="B194" s="2">
        <v>1505250</v>
      </c>
      <c r="C194" s="2">
        <v>4.3121537616752602E-3</v>
      </c>
      <c r="D194" s="2">
        <v>4.8733263986767902E-2</v>
      </c>
      <c r="E194" s="12">
        <v>6463</v>
      </c>
      <c r="F194" s="2">
        <v>2015</v>
      </c>
      <c r="G194" s="2">
        <v>8</v>
      </c>
      <c r="H194" s="2">
        <v>41910</v>
      </c>
    </row>
    <row r="195" spans="1:8" x14ac:dyDescent="0.2">
      <c r="A195" s="390">
        <v>42248</v>
      </c>
      <c r="B195" s="2">
        <v>1517710</v>
      </c>
      <c r="C195" s="2">
        <v>8.2776947350937692E-3</v>
      </c>
      <c r="D195" s="2">
        <v>4.87803698244582E-2</v>
      </c>
      <c r="E195" s="12">
        <v>12460</v>
      </c>
      <c r="F195" s="2">
        <v>2015</v>
      </c>
      <c r="G195" s="2">
        <v>9</v>
      </c>
      <c r="H195" s="2">
        <v>54370</v>
      </c>
    </row>
    <row r="196" spans="1:8" x14ac:dyDescent="0.2">
      <c r="A196" s="390">
        <v>42278</v>
      </c>
      <c r="B196" s="2">
        <v>1530447</v>
      </c>
      <c r="C196" s="2">
        <v>8.3922488485943508E-3</v>
      </c>
      <c r="D196" s="2">
        <v>4.60660948019549E-2</v>
      </c>
      <c r="E196" s="12">
        <v>12737</v>
      </c>
      <c r="F196" s="2">
        <v>2015</v>
      </c>
      <c r="G196" s="2">
        <v>10</v>
      </c>
      <c r="H196" s="2">
        <v>67107</v>
      </c>
    </row>
    <row r="197" spans="1:8" x14ac:dyDescent="0.2">
      <c r="A197" s="390">
        <v>42309</v>
      </c>
      <c r="B197" s="2">
        <v>1548821</v>
      </c>
      <c r="C197" s="2">
        <v>1.20056427958628E-2</v>
      </c>
      <c r="D197" s="2">
        <v>4.8504168776554203E-2</v>
      </c>
      <c r="E197" s="12">
        <v>18374</v>
      </c>
      <c r="F197" s="2">
        <v>2015</v>
      </c>
      <c r="G197" s="2">
        <v>11</v>
      </c>
      <c r="H197" s="2">
        <v>85481</v>
      </c>
    </row>
    <row r="198" spans="1:8" x14ac:dyDescent="0.2">
      <c r="A198" s="390">
        <v>42339</v>
      </c>
      <c r="B198" s="2">
        <v>1535255</v>
      </c>
      <c r="C198" s="2">
        <v>-8.7589204950088203E-3</v>
      </c>
      <c r="D198" s="2">
        <v>4.9144423032241299E-2</v>
      </c>
      <c r="E198" s="12">
        <v>-13566</v>
      </c>
      <c r="F198" s="2">
        <v>2015</v>
      </c>
      <c r="G198" s="2">
        <v>12</v>
      </c>
      <c r="H198" s="2">
        <v>71915</v>
      </c>
    </row>
    <row r="199" spans="1:8" x14ac:dyDescent="0.2">
      <c r="A199" s="390">
        <v>42370</v>
      </c>
      <c r="B199" s="2">
        <v>1539143</v>
      </c>
      <c r="C199" s="2">
        <v>2.5324783179341299E-3</v>
      </c>
      <c r="D199" s="2">
        <v>4.9285951918671897E-2</v>
      </c>
      <c r="E199" s="12">
        <v>3888</v>
      </c>
      <c r="F199" s="2">
        <v>2016</v>
      </c>
      <c r="G199" s="2">
        <v>1</v>
      </c>
      <c r="H199" s="2">
        <v>3888</v>
      </c>
    </row>
    <row r="200" spans="1:8" x14ac:dyDescent="0.2">
      <c r="A200" s="390">
        <v>42401</v>
      </c>
      <c r="B200" s="2">
        <v>1552349</v>
      </c>
      <c r="C200" s="2">
        <v>8.5800994449507506E-3</v>
      </c>
      <c r="D200" s="2">
        <v>4.9172982029517497E-2</v>
      </c>
      <c r="E200" s="12">
        <v>13206</v>
      </c>
      <c r="F200" s="2">
        <v>2016</v>
      </c>
      <c r="G200" s="2">
        <v>2</v>
      </c>
      <c r="H200" s="2">
        <v>17094</v>
      </c>
    </row>
    <row r="201" spans="1:8" x14ac:dyDescent="0.2">
      <c r="A201" s="390">
        <v>42430</v>
      </c>
      <c r="B201" s="2">
        <v>1559149</v>
      </c>
      <c r="C201" s="2">
        <v>4.3804582603526E-3</v>
      </c>
      <c r="D201" s="2">
        <v>4.3687432432884601E-2</v>
      </c>
      <c r="E201" s="12">
        <v>6800</v>
      </c>
      <c r="F201" s="2">
        <v>2016</v>
      </c>
      <c r="G201" s="2">
        <v>3</v>
      </c>
      <c r="H201" s="2">
        <v>23894</v>
      </c>
    </row>
    <row r="202" spans="1:8" x14ac:dyDescent="0.2">
      <c r="A202" s="390">
        <v>42461</v>
      </c>
      <c r="B202" s="2">
        <v>1569657</v>
      </c>
      <c r="C202" s="2">
        <v>6.7395739598974398E-3</v>
      </c>
      <c r="D202" s="2">
        <v>4.8633138703686497E-2</v>
      </c>
      <c r="E202" s="12">
        <v>10508</v>
      </c>
      <c r="F202" s="2">
        <v>2016</v>
      </c>
      <c r="G202" s="2">
        <v>4</v>
      </c>
      <c r="H202" s="2">
        <v>34402</v>
      </c>
    </row>
    <row r="203" spans="1:8" x14ac:dyDescent="0.2">
      <c r="A203" s="390">
        <v>42491</v>
      </c>
      <c r="B203" s="2">
        <v>1571236</v>
      </c>
      <c r="C203" s="2">
        <v>1.0059522558112401E-3</v>
      </c>
      <c r="D203" s="2">
        <v>4.9877387928557698E-2</v>
      </c>
      <c r="E203" s="12">
        <v>1579</v>
      </c>
      <c r="F203" s="2">
        <v>2016</v>
      </c>
      <c r="G203" s="2">
        <v>5</v>
      </c>
      <c r="H203" s="2">
        <v>35981</v>
      </c>
    </row>
    <row r="204" spans="1:8" x14ac:dyDescent="0.2">
      <c r="A204" s="390">
        <v>42522</v>
      </c>
      <c r="B204" s="2">
        <v>1576839</v>
      </c>
      <c r="C204" s="2">
        <v>3.5659824494855799E-3</v>
      </c>
      <c r="D204" s="2">
        <v>5.5243664378175697E-2</v>
      </c>
      <c r="E204" s="12">
        <v>5603</v>
      </c>
      <c r="F204" s="2">
        <v>2016</v>
      </c>
      <c r="G204" s="2">
        <v>6</v>
      </c>
      <c r="H204" s="2">
        <v>41584</v>
      </c>
    </row>
    <row r="205" spans="1:8" x14ac:dyDescent="0.2">
      <c r="A205" s="390">
        <v>42552</v>
      </c>
      <c r="B205" s="2">
        <v>1582329</v>
      </c>
      <c r="C205" s="2">
        <v>3.4816490459710402E-3</v>
      </c>
      <c r="D205" s="2">
        <v>5.5739741537656803E-2</v>
      </c>
      <c r="E205" s="12">
        <v>5490</v>
      </c>
      <c r="F205" s="2">
        <v>2016</v>
      </c>
      <c r="G205" s="2">
        <v>7</v>
      </c>
      <c r="H205" s="2">
        <v>47074</v>
      </c>
    </row>
    <row r="206" spans="1:8" x14ac:dyDescent="0.2">
      <c r="A206" s="390">
        <v>42583</v>
      </c>
      <c r="B206" s="2">
        <v>1592063</v>
      </c>
      <c r="C206" s="2">
        <v>6.1516915887909196E-3</v>
      </c>
      <c r="D206" s="2">
        <v>5.7673476166749699E-2</v>
      </c>
      <c r="E206" s="12">
        <v>9734</v>
      </c>
      <c r="F206" s="2">
        <v>2016</v>
      </c>
      <c r="G206" s="2">
        <v>8</v>
      </c>
      <c r="H206" s="2">
        <v>56808</v>
      </c>
    </row>
    <row r="207" spans="1:8" x14ac:dyDescent="0.2">
      <c r="A207" s="390">
        <v>42614</v>
      </c>
      <c r="B207" s="2">
        <v>1608623</v>
      </c>
      <c r="C207" s="2">
        <v>1.0401598429207799E-2</v>
      </c>
      <c r="D207" s="2">
        <v>5.9901430444551297E-2</v>
      </c>
      <c r="E207" s="12">
        <v>16560</v>
      </c>
      <c r="F207" s="2">
        <v>2016</v>
      </c>
      <c r="G207" s="2">
        <v>9</v>
      </c>
      <c r="H207" s="2">
        <v>73368</v>
      </c>
    </row>
    <row r="208" spans="1:8" x14ac:dyDescent="0.2">
      <c r="A208" s="390">
        <v>42644</v>
      </c>
      <c r="B208" s="2">
        <v>1627392</v>
      </c>
      <c r="C208" s="2">
        <v>1.16677431567247E-2</v>
      </c>
      <c r="D208" s="2">
        <v>6.3344238644004E-2</v>
      </c>
      <c r="E208" s="12">
        <v>18769</v>
      </c>
      <c r="F208" s="2">
        <v>2016</v>
      </c>
      <c r="G208" s="2">
        <v>10</v>
      </c>
      <c r="H208" s="2">
        <v>92137</v>
      </c>
    </row>
    <row r="209" spans="1:8" x14ac:dyDescent="0.2">
      <c r="A209" s="390">
        <v>42675</v>
      </c>
      <c r="B209" s="2">
        <v>1643345</v>
      </c>
      <c r="C209" s="2">
        <v>9.8028010460908793E-3</v>
      </c>
      <c r="D209" s="2">
        <v>6.1029647712679498E-2</v>
      </c>
      <c r="E209" s="12">
        <v>15953</v>
      </c>
      <c r="F209" s="2">
        <v>2016</v>
      </c>
      <c r="G209" s="2">
        <v>11</v>
      </c>
      <c r="H209" s="2">
        <v>108090</v>
      </c>
    </row>
    <row r="210" spans="1:8" x14ac:dyDescent="0.2">
      <c r="A210" s="390">
        <v>42705</v>
      </c>
      <c r="B210" s="2">
        <v>1624237</v>
      </c>
      <c r="C210" s="2">
        <v>-1.16275036586961E-2</v>
      </c>
      <c r="D210" s="2">
        <v>5.7959101256794397E-2</v>
      </c>
      <c r="E210" s="12">
        <v>-19108</v>
      </c>
      <c r="F210" s="2">
        <v>2016</v>
      </c>
      <c r="G210" s="2">
        <v>12</v>
      </c>
      <c r="H210" s="2">
        <v>88982</v>
      </c>
    </row>
    <row r="211" spans="1:8" x14ac:dyDescent="0.2">
      <c r="A211" s="390">
        <v>42736</v>
      </c>
      <c r="B211" s="2">
        <v>1635012</v>
      </c>
      <c r="C211" s="2">
        <v>6.6338840945010498E-3</v>
      </c>
      <c r="D211" s="2">
        <v>6.2287259858245798E-2</v>
      </c>
      <c r="E211" s="12">
        <v>10775</v>
      </c>
      <c r="F211" s="2">
        <v>2017</v>
      </c>
      <c r="G211" s="2">
        <v>1</v>
      </c>
      <c r="H211" s="2">
        <v>10775</v>
      </c>
    </row>
    <row r="212" spans="1:8" x14ac:dyDescent="0.2">
      <c r="A212" s="390">
        <v>42767</v>
      </c>
      <c r="B212" s="2">
        <v>1640265</v>
      </c>
      <c r="C212" s="2">
        <v>3.2128204563637301E-3</v>
      </c>
      <c r="D212" s="2">
        <v>5.6634171826051898E-2</v>
      </c>
      <c r="E212" s="12">
        <v>5253</v>
      </c>
      <c r="F212" s="2">
        <v>2017</v>
      </c>
      <c r="G212" s="2">
        <v>2</v>
      </c>
      <c r="H212" s="2">
        <v>16028</v>
      </c>
    </row>
    <row r="213" spans="1:8" x14ac:dyDescent="0.2">
      <c r="A213" s="390">
        <v>42795</v>
      </c>
      <c r="B213" s="2">
        <v>1661636</v>
      </c>
      <c r="C213" s="2">
        <v>1.3028992266493501E-2</v>
      </c>
      <c r="D213" s="2">
        <v>6.5732652876665507E-2</v>
      </c>
      <c r="E213" s="12">
        <v>21371</v>
      </c>
      <c r="F213" s="2">
        <v>2017</v>
      </c>
      <c r="G213" s="2">
        <v>3</v>
      </c>
      <c r="H213" s="2">
        <v>37399</v>
      </c>
    </row>
    <row r="214" spans="1:8" x14ac:dyDescent="0.2">
      <c r="A214" s="390">
        <v>42826</v>
      </c>
      <c r="B214" s="2">
        <v>1662463</v>
      </c>
      <c r="C214" s="2">
        <v>4.9770226451517597E-4</v>
      </c>
      <c r="D214" s="2">
        <v>5.9125019032820497E-2</v>
      </c>
      <c r="E214" s="12">
        <v>827</v>
      </c>
      <c r="F214" s="2">
        <v>2017</v>
      </c>
      <c r="G214" s="2">
        <v>4</v>
      </c>
      <c r="H214" s="2">
        <v>38226</v>
      </c>
    </row>
    <row r="215" spans="1:8" x14ac:dyDescent="0.2">
      <c r="A215" s="390">
        <v>42856</v>
      </c>
      <c r="B215" s="2">
        <v>1664615</v>
      </c>
      <c r="C215" s="2">
        <v>1.2944648993691299E-3</v>
      </c>
      <c r="D215" s="2">
        <v>5.9430282911033097E-2</v>
      </c>
      <c r="E215" s="12">
        <v>2152</v>
      </c>
      <c r="F215" s="2">
        <v>2017</v>
      </c>
      <c r="G215" s="2">
        <v>5</v>
      </c>
      <c r="H215" s="2">
        <v>40378</v>
      </c>
    </row>
    <row r="216" spans="1:8" x14ac:dyDescent="0.2">
      <c r="A216" s="390">
        <v>42887</v>
      </c>
      <c r="B216" s="2">
        <v>1672581</v>
      </c>
      <c r="C216" s="2">
        <v>4.7854909393463298E-3</v>
      </c>
      <c r="D216" s="2">
        <v>6.0717676313180903E-2</v>
      </c>
      <c r="E216" s="12">
        <v>7966</v>
      </c>
      <c r="F216" s="2">
        <v>2017</v>
      </c>
      <c r="G216" s="2">
        <v>6</v>
      </c>
      <c r="H216" s="2">
        <v>48344</v>
      </c>
    </row>
    <row r="217" spans="1:8" x14ac:dyDescent="0.2">
      <c r="A217" s="390">
        <v>42917</v>
      </c>
      <c r="B217" s="2">
        <v>1675221</v>
      </c>
      <c r="C217" s="2">
        <v>1.5783988936859401E-3</v>
      </c>
      <c r="D217" s="2">
        <v>5.8705869638994199E-2</v>
      </c>
      <c r="E217" s="12">
        <v>2640</v>
      </c>
      <c r="F217" s="2">
        <v>2017</v>
      </c>
      <c r="G217" s="2">
        <v>7</v>
      </c>
      <c r="H217" s="2">
        <v>50984</v>
      </c>
    </row>
    <row r="218" spans="1:8" x14ac:dyDescent="0.2">
      <c r="A218" s="390">
        <v>42948</v>
      </c>
      <c r="B218" s="2">
        <v>1694618</v>
      </c>
      <c r="C218" s="2">
        <v>1.15787708009869E-2</v>
      </c>
      <c r="D218" s="2">
        <v>6.4416420706969499E-2</v>
      </c>
      <c r="E218" s="12">
        <v>19397</v>
      </c>
      <c r="F218" s="2">
        <v>2017</v>
      </c>
      <c r="G218" s="2">
        <v>8</v>
      </c>
      <c r="H218" s="2">
        <v>70381</v>
      </c>
    </row>
    <row r="219" spans="1:8" x14ac:dyDescent="0.2">
      <c r="A219" s="390">
        <v>42979</v>
      </c>
      <c r="B219" s="2">
        <v>1708982</v>
      </c>
      <c r="C219" s="2">
        <v>8.4762465641223805E-3</v>
      </c>
      <c r="D219" s="2">
        <v>6.2388141907706099E-2</v>
      </c>
      <c r="E219" s="12">
        <v>14364</v>
      </c>
      <c r="F219" s="2">
        <v>2017</v>
      </c>
      <c r="G219" s="2">
        <v>9</v>
      </c>
      <c r="H219" s="2">
        <v>84745</v>
      </c>
    </row>
    <row r="220" spans="1:8" x14ac:dyDescent="0.2">
      <c r="A220" s="390">
        <v>43009</v>
      </c>
      <c r="B220" s="2">
        <v>1728026</v>
      </c>
      <c r="C220" s="2">
        <v>1.11434760576765E-2</v>
      </c>
      <c r="D220" s="2">
        <v>6.1837590451470699E-2</v>
      </c>
      <c r="E220" s="12">
        <v>19044</v>
      </c>
      <c r="F220" s="2">
        <v>2017</v>
      </c>
      <c r="G220" s="2">
        <v>10</v>
      </c>
      <c r="H220" s="2">
        <v>103789</v>
      </c>
    </row>
    <row r="221" spans="1:8" x14ac:dyDescent="0.2">
      <c r="A221" s="390">
        <v>43040</v>
      </c>
      <c r="B221" s="2">
        <v>1740013</v>
      </c>
      <c r="C221" s="2">
        <v>6.9368169228936098E-3</v>
      </c>
      <c r="D221" s="2">
        <v>5.8823923156732197E-2</v>
      </c>
      <c r="E221" s="12">
        <v>11987</v>
      </c>
      <c r="F221" s="2">
        <v>2017</v>
      </c>
      <c r="G221" s="2">
        <v>11</v>
      </c>
      <c r="H221" s="2">
        <v>115776</v>
      </c>
    </row>
    <row r="222" spans="1:8" x14ac:dyDescent="0.2">
      <c r="A222" s="390">
        <v>43070</v>
      </c>
      <c r="B222" s="2">
        <v>1717868</v>
      </c>
      <c r="C222" s="2">
        <v>-1.27269164080958E-2</v>
      </c>
      <c r="D222" s="2">
        <v>5.7646144004846599E-2</v>
      </c>
      <c r="E222" s="12">
        <v>-22145</v>
      </c>
      <c r="F222" s="2">
        <v>2017</v>
      </c>
      <c r="G222" s="2">
        <v>12</v>
      </c>
      <c r="H222" s="2">
        <v>93631</v>
      </c>
    </row>
    <row r="223" spans="1:8" x14ac:dyDescent="0.2">
      <c r="A223" s="390">
        <v>43101</v>
      </c>
      <c r="B223" s="2">
        <v>1723991</v>
      </c>
      <c r="C223" s="2">
        <v>3.5643017973441301E-3</v>
      </c>
      <c r="D223" s="2">
        <v>5.4421007307591703E-2</v>
      </c>
      <c r="E223" s="12">
        <v>6123</v>
      </c>
      <c r="F223" s="2">
        <v>2018</v>
      </c>
      <c r="G223" s="2">
        <v>1</v>
      </c>
      <c r="H223" s="2">
        <v>6123</v>
      </c>
    </row>
    <row r="224" spans="1:8" x14ac:dyDescent="0.2">
      <c r="A224" s="390">
        <v>43132</v>
      </c>
      <c r="B224" s="2">
        <v>1738722</v>
      </c>
      <c r="C224" s="2">
        <v>8.5447081800311703E-3</v>
      </c>
      <c r="D224" s="2">
        <v>6.00250569267771E-2</v>
      </c>
      <c r="E224" s="12">
        <v>14731</v>
      </c>
      <c r="F224" s="2">
        <v>2018</v>
      </c>
      <c r="G224" s="2">
        <v>2</v>
      </c>
      <c r="H224" s="2">
        <v>20854</v>
      </c>
    </row>
    <row r="225" spans="1:8" x14ac:dyDescent="0.2">
      <c r="A225" s="390">
        <v>43160</v>
      </c>
      <c r="B225" s="2">
        <v>1743804</v>
      </c>
      <c r="C225" s="2">
        <v>2.9228364281350702E-3</v>
      </c>
      <c r="D225" s="2">
        <v>4.9450060061288999E-2</v>
      </c>
      <c r="E225" s="12">
        <v>5082</v>
      </c>
      <c r="F225" s="2">
        <v>2018</v>
      </c>
      <c r="G225" s="2">
        <v>3</v>
      </c>
      <c r="H225" s="2">
        <v>25936</v>
      </c>
    </row>
    <row r="226" spans="1:8" x14ac:dyDescent="0.2">
      <c r="A226" s="390">
        <v>43191</v>
      </c>
      <c r="B226" s="2">
        <v>1749012</v>
      </c>
      <c r="C226" s="2">
        <v>2.9865741792081098E-3</v>
      </c>
      <c r="D226" s="2">
        <v>5.2060707516498099E-2</v>
      </c>
      <c r="E226" s="12">
        <v>5208</v>
      </c>
      <c r="F226" s="2">
        <v>2018</v>
      </c>
      <c r="G226" s="2">
        <v>4</v>
      </c>
      <c r="H226" s="2">
        <v>31144</v>
      </c>
    </row>
    <row r="227" spans="1:8" x14ac:dyDescent="0.2">
      <c r="A227" s="390">
        <v>43221</v>
      </c>
      <c r="B227" s="2">
        <v>1752923</v>
      </c>
      <c r="C227" s="2">
        <v>2.2361195920896902E-3</v>
      </c>
      <c r="D227" s="2">
        <v>5.3050104678859601E-2</v>
      </c>
      <c r="E227" s="12">
        <v>3911</v>
      </c>
      <c r="F227" s="2">
        <v>2018</v>
      </c>
      <c r="G227" s="2">
        <v>5</v>
      </c>
      <c r="H227" s="2">
        <v>35055</v>
      </c>
    </row>
    <row r="228" spans="1:8" x14ac:dyDescent="0.2">
      <c r="A228" s="390">
        <v>43252</v>
      </c>
      <c r="B228" s="2">
        <v>1755753</v>
      </c>
      <c r="C228" s="2">
        <v>1.6144462706006999E-3</v>
      </c>
      <c r="D228" s="2">
        <v>4.9726739691530603E-2</v>
      </c>
      <c r="E228" s="12">
        <v>2830</v>
      </c>
      <c r="F228" s="2">
        <v>2018</v>
      </c>
      <c r="G228" s="2">
        <v>6</v>
      </c>
      <c r="H228" s="2">
        <v>37885</v>
      </c>
    </row>
    <row r="229" spans="1:8" x14ac:dyDescent="0.2">
      <c r="A229" s="390">
        <v>43282</v>
      </c>
      <c r="B229" s="2">
        <v>1750450</v>
      </c>
      <c r="C229" s="2">
        <v>-3.0203565080053601E-3</v>
      </c>
      <c r="D229" s="2">
        <v>4.4906910789680898E-2</v>
      </c>
      <c r="E229" s="12">
        <v>-5303</v>
      </c>
      <c r="F229" s="2">
        <v>2018</v>
      </c>
      <c r="G229" s="2">
        <v>7</v>
      </c>
      <c r="H229" s="2">
        <v>32582</v>
      </c>
    </row>
    <row r="230" spans="1:8" x14ac:dyDescent="0.2">
      <c r="A230" s="390">
        <v>43313</v>
      </c>
      <c r="B230" s="2">
        <v>1766168</v>
      </c>
      <c r="C230" s="2">
        <v>8.9794052957810101E-3</v>
      </c>
      <c r="D230" s="2">
        <v>4.2221904877677498E-2</v>
      </c>
      <c r="E230" s="12">
        <v>15718</v>
      </c>
      <c r="F230" s="2">
        <v>2018</v>
      </c>
      <c r="G230" s="2">
        <v>8</v>
      </c>
      <c r="H230" s="2">
        <v>48300</v>
      </c>
    </row>
    <row r="231" spans="1:8" x14ac:dyDescent="0.2">
      <c r="A231" s="390">
        <v>43344</v>
      </c>
      <c r="B231" s="2">
        <v>1774072</v>
      </c>
      <c r="C231" s="2">
        <v>4.4752254598656701E-3</v>
      </c>
      <c r="D231" s="2">
        <v>3.8087001501478701E-2</v>
      </c>
      <c r="E231" s="12">
        <v>7904</v>
      </c>
      <c r="F231" s="2">
        <v>2018</v>
      </c>
      <c r="G231" s="2">
        <v>9</v>
      </c>
      <c r="H231" s="2">
        <v>56204</v>
      </c>
    </row>
    <row r="232" spans="1:8" x14ac:dyDescent="0.2">
      <c r="A232" s="390">
        <v>43374</v>
      </c>
      <c r="B232" s="2">
        <v>1782918</v>
      </c>
      <c r="C232" s="2">
        <v>4.9862688774751102E-3</v>
      </c>
      <c r="D232" s="2">
        <v>3.1765725747181901E-2</v>
      </c>
      <c r="E232" s="12">
        <v>8846</v>
      </c>
      <c r="F232" s="2">
        <v>2018</v>
      </c>
      <c r="G232" s="2">
        <v>10</v>
      </c>
      <c r="H232" s="2">
        <v>65050</v>
      </c>
    </row>
    <row r="233" spans="1:8" x14ac:dyDescent="0.2">
      <c r="A233" s="390">
        <v>43405</v>
      </c>
      <c r="B233" s="2">
        <v>1792036</v>
      </c>
      <c r="C233" s="2">
        <v>5.11408825307735E-3</v>
      </c>
      <c r="D233" s="2">
        <v>2.9898052485814799E-2</v>
      </c>
      <c r="E233" s="12">
        <v>9118</v>
      </c>
      <c r="F233" s="2">
        <v>2018</v>
      </c>
      <c r="G233" s="2">
        <v>11</v>
      </c>
      <c r="H233" s="2">
        <v>74168</v>
      </c>
    </row>
    <row r="234" spans="1:8" x14ac:dyDescent="0.2">
      <c r="A234" s="390">
        <v>43435</v>
      </c>
      <c r="B234" s="2">
        <v>1761000</v>
      </c>
      <c r="C234" s="2">
        <v>-1.73188485052755E-2</v>
      </c>
      <c r="D234" s="2">
        <v>2.5107866262134199E-2</v>
      </c>
      <c r="E234" s="12">
        <v>-31036</v>
      </c>
      <c r="F234" s="2">
        <v>2018</v>
      </c>
      <c r="G234" s="2">
        <v>12</v>
      </c>
      <c r="H234" s="2">
        <v>43132</v>
      </c>
    </row>
    <row r="235" spans="1:8" x14ac:dyDescent="0.2">
      <c r="A235" s="390">
        <v>43466</v>
      </c>
      <c r="B235" s="2">
        <v>1778570</v>
      </c>
      <c r="C235" s="2">
        <v>9.9772856331630192E-3</v>
      </c>
      <c r="D235" s="2">
        <v>3.1658517938898803E-2</v>
      </c>
      <c r="E235" s="12">
        <v>17570</v>
      </c>
      <c r="F235" s="2">
        <v>2019</v>
      </c>
      <c r="G235" s="2">
        <v>1</v>
      </c>
      <c r="H235" s="2">
        <v>17570</v>
      </c>
    </row>
    <row r="236" spans="1:8" x14ac:dyDescent="0.2">
      <c r="A236" s="390">
        <v>43497</v>
      </c>
      <c r="B236" s="2">
        <v>1792233</v>
      </c>
      <c r="C236" s="2">
        <v>7.6820142024209802E-3</v>
      </c>
      <c r="D236" s="2">
        <v>3.07760527559897E-2</v>
      </c>
      <c r="E236" s="12">
        <v>13663</v>
      </c>
      <c r="F236" s="2">
        <v>2019</v>
      </c>
      <c r="G236" s="2">
        <v>2</v>
      </c>
      <c r="H236" s="2">
        <v>31233</v>
      </c>
    </row>
    <row r="237" spans="1:8" x14ac:dyDescent="0.2">
      <c r="A237" s="390">
        <v>43525</v>
      </c>
      <c r="B237" s="2">
        <v>1796144</v>
      </c>
      <c r="C237" s="2">
        <v>2.1821939446489101E-3</v>
      </c>
      <c r="D237" s="2">
        <v>3.0014841117465E-2</v>
      </c>
      <c r="E237" s="12">
        <v>3911</v>
      </c>
      <c r="F237" s="2">
        <v>2019</v>
      </c>
      <c r="G237" s="2">
        <v>3</v>
      </c>
      <c r="H237" s="2">
        <v>35144</v>
      </c>
    </row>
    <row r="238" spans="1:8" x14ac:dyDescent="0.2">
      <c r="A238" s="390">
        <v>43556</v>
      </c>
      <c r="B238" s="2">
        <v>1798713</v>
      </c>
      <c r="C238" s="2">
        <v>1.43028621313213E-3</v>
      </c>
      <c r="D238" s="2">
        <v>2.8416614637292399E-2</v>
      </c>
      <c r="E238" s="12">
        <v>2569</v>
      </c>
      <c r="F238" s="2">
        <v>2019</v>
      </c>
      <c r="G238" s="2">
        <v>4</v>
      </c>
      <c r="H238" s="2">
        <v>37713</v>
      </c>
    </row>
    <row r="239" spans="1:8" x14ac:dyDescent="0.2">
      <c r="A239" s="390">
        <v>43586</v>
      </c>
      <c r="B239" s="2">
        <v>1798861</v>
      </c>
      <c r="C239" s="2">
        <v>8.2281053175314894E-5</v>
      </c>
      <c r="D239" s="2">
        <v>2.6206513349416899E-2</v>
      </c>
      <c r="E239" s="12">
        <v>148</v>
      </c>
      <c r="F239" s="2">
        <v>2019</v>
      </c>
      <c r="G239" s="2">
        <v>5</v>
      </c>
      <c r="H239" s="2">
        <v>37861</v>
      </c>
    </row>
    <row r="240" spans="1:8" x14ac:dyDescent="0.2">
      <c r="A240" s="390">
        <v>43617</v>
      </c>
      <c r="B240" s="2">
        <v>1796535</v>
      </c>
      <c r="C240" s="2">
        <v>-1.2930404294717601E-3</v>
      </c>
      <c r="D240" s="2">
        <v>2.3227640790020002E-2</v>
      </c>
      <c r="E240" s="12">
        <v>-2326</v>
      </c>
      <c r="F240" s="2">
        <v>2019</v>
      </c>
      <c r="G240" s="2">
        <v>6</v>
      </c>
      <c r="H240" s="2">
        <v>35535</v>
      </c>
    </row>
    <row r="241" spans="1:9" x14ac:dyDescent="0.2">
      <c r="A241" s="390">
        <v>43647</v>
      </c>
      <c r="B241" s="2">
        <v>1792119</v>
      </c>
      <c r="C241" s="2">
        <v>-2.45806510866753E-3</v>
      </c>
      <c r="D241" s="2">
        <v>2.38047359250479E-2</v>
      </c>
      <c r="E241" s="12">
        <v>-4416</v>
      </c>
      <c r="F241" s="2">
        <v>2019</v>
      </c>
      <c r="G241" s="2">
        <v>7</v>
      </c>
      <c r="H241" s="2">
        <v>31119</v>
      </c>
    </row>
    <row r="242" spans="1:9" x14ac:dyDescent="0.2">
      <c r="A242" s="390">
        <v>43678</v>
      </c>
      <c r="B242" s="2">
        <v>1800138</v>
      </c>
      <c r="C242" s="2">
        <v>4.4745912520318702E-3</v>
      </c>
      <c r="D242" s="2">
        <v>1.9233730879508502E-2</v>
      </c>
      <c r="E242" s="12">
        <v>8019</v>
      </c>
      <c r="F242" s="2">
        <v>2019</v>
      </c>
      <c r="G242" s="2">
        <v>8</v>
      </c>
      <c r="H242" s="2">
        <v>39138</v>
      </c>
    </row>
    <row r="243" spans="1:9" x14ac:dyDescent="0.2">
      <c r="A243" s="390">
        <v>43709</v>
      </c>
      <c r="B243" s="2">
        <v>1815615</v>
      </c>
      <c r="C243" s="2">
        <v>8.5976741783129196E-3</v>
      </c>
      <c r="D243" s="2">
        <v>2.3416749714780399E-2</v>
      </c>
      <c r="E243" s="12">
        <v>15477</v>
      </c>
      <c r="F243" s="2">
        <v>2019</v>
      </c>
      <c r="G243" s="2">
        <v>9</v>
      </c>
      <c r="H243" s="2">
        <v>54615</v>
      </c>
    </row>
    <row r="244" spans="1:9" x14ac:dyDescent="0.2">
      <c r="A244" s="390">
        <v>43739</v>
      </c>
      <c r="B244" s="2">
        <v>1828691</v>
      </c>
      <c r="C244" s="2">
        <v>7.2019673774450501E-3</v>
      </c>
      <c r="D244" s="2">
        <v>2.5673081992553699E-2</v>
      </c>
      <c r="E244" s="12">
        <v>13076</v>
      </c>
      <c r="F244" s="2">
        <v>2019</v>
      </c>
      <c r="G244" s="2">
        <v>10</v>
      </c>
      <c r="H244" s="2">
        <v>67691</v>
      </c>
    </row>
    <row r="245" spans="1:9" x14ac:dyDescent="0.2">
      <c r="A245" s="390">
        <v>43770</v>
      </c>
      <c r="B245" s="2">
        <v>1840150</v>
      </c>
      <c r="C245" s="2">
        <v>6.2662308722467603E-3</v>
      </c>
      <c r="D245" s="2">
        <v>2.6848790984109701E-2</v>
      </c>
      <c r="E245" s="12">
        <v>11459</v>
      </c>
      <c r="F245" s="2">
        <v>2019</v>
      </c>
      <c r="G245" s="2">
        <v>11</v>
      </c>
      <c r="H245" s="2">
        <v>79150</v>
      </c>
    </row>
    <row r="246" spans="1:9" x14ac:dyDescent="0.2">
      <c r="A246" s="390">
        <v>43800</v>
      </c>
      <c r="B246" s="2">
        <v>1812699</v>
      </c>
      <c r="C246" s="2">
        <v>-1.4917805613672799E-2</v>
      </c>
      <c r="D246" s="2">
        <v>2.9357751277682999E-2</v>
      </c>
      <c r="E246" s="12">
        <v>-27451</v>
      </c>
      <c r="F246" s="2">
        <v>2019</v>
      </c>
      <c r="G246" s="2">
        <v>12</v>
      </c>
      <c r="H246" s="2">
        <v>51699</v>
      </c>
      <c r="I246" s="2" t="str">
        <f t="shared" ref="I246" si="0">IF(G246&lt;=11,H246/H245-1,"")</f>
        <v/>
      </c>
    </row>
    <row r="247" spans="1:9" x14ac:dyDescent="0.2">
      <c r="A247" s="393">
        <v>43831</v>
      </c>
      <c r="B247" s="2">
        <v>1822293</v>
      </c>
      <c r="C247" s="2">
        <v>5.2926602817124904E-3</v>
      </c>
      <c r="D247" s="2">
        <v>2.4583232596973901E-2</v>
      </c>
      <c r="E247" s="12">
        <v>9594</v>
      </c>
      <c r="F247" s="2">
        <v>2020</v>
      </c>
      <c r="G247" s="2">
        <v>1</v>
      </c>
      <c r="H247" s="2">
        <v>9594</v>
      </c>
      <c r="I247" s="389">
        <f>B247/$B$246-1</f>
        <v>5.2926602817124913E-3</v>
      </c>
    </row>
    <row r="248" spans="1:9" x14ac:dyDescent="0.2">
      <c r="A248" s="393">
        <v>43862</v>
      </c>
      <c r="B248" s="2">
        <v>1837966</v>
      </c>
      <c r="C248" s="2">
        <v>8.6007025214935896E-3</v>
      </c>
      <c r="D248" s="2">
        <v>2.5517329499010501E-2</v>
      </c>
      <c r="E248" s="12">
        <v>15673</v>
      </c>
      <c r="F248" s="2">
        <v>2020</v>
      </c>
      <c r="G248" s="2">
        <v>2</v>
      </c>
      <c r="H248" s="2">
        <v>25267</v>
      </c>
      <c r="I248" s="389">
        <f t="shared" ref="I248:I253" si="1">B248/$B$246-1</f>
        <v>1.3938883399836399E-2</v>
      </c>
    </row>
    <row r="249" spans="1:9" x14ac:dyDescent="0.2">
      <c r="A249" s="393">
        <v>43891</v>
      </c>
      <c r="B249" s="2">
        <v>1831940</v>
      </c>
      <c r="C249" s="2">
        <v>-3.2786243053462001E-3</v>
      </c>
      <c r="D249" s="2">
        <v>1.9929359784070799E-2</v>
      </c>
      <c r="E249" s="12">
        <v>-6026</v>
      </c>
      <c r="F249" s="2">
        <v>2020</v>
      </c>
      <c r="G249" s="2">
        <v>3</v>
      </c>
      <c r="H249" s="2">
        <v>19241</v>
      </c>
      <c r="I249" s="389">
        <f t="shared" si="1"/>
        <v>1.0614558732586099E-2</v>
      </c>
    </row>
    <row r="250" spans="1:9" x14ac:dyDescent="0.2">
      <c r="A250" s="393">
        <v>43922</v>
      </c>
      <c r="B250" s="2">
        <v>1793795</v>
      </c>
      <c r="C250" s="2">
        <v>-2.08221884996234E-2</v>
      </c>
      <c r="D250" s="2">
        <v>-2.7341771588907898E-3</v>
      </c>
      <c r="E250" s="12">
        <v>-38145</v>
      </c>
      <c r="F250" s="2">
        <v>2020</v>
      </c>
      <c r="G250" s="2">
        <v>4</v>
      </c>
      <c r="H250" s="2">
        <v>-18904</v>
      </c>
      <c r="I250" s="389">
        <f t="shared" si="1"/>
        <v>-1.0428648109807481E-2</v>
      </c>
    </row>
    <row r="251" spans="1:9" x14ac:dyDescent="0.2">
      <c r="A251" s="393">
        <v>43952</v>
      </c>
      <c r="B251" s="2">
        <v>1770324</v>
      </c>
      <c r="C251" s="2">
        <v>-1.30845497952664E-2</v>
      </c>
      <c r="D251" s="2">
        <v>-1.5863927229507999E-2</v>
      </c>
      <c r="E251" s="12">
        <v>-23471</v>
      </c>
      <c r="F251" s="2">
        <v>2020</v>
      </c>
      <c r="G251" s="2">
        <v>5</v>
      </c>
      <c r="H251" s="2">
        <v>-42375</v>
      </c>
      <c r="I251" s="389">
        <f t="shared" si="1"/>
        <v>-2.3376743739583872E-2</v>
      </c>
    </row>
    <row r="252" spans="1:9" x14ac:dyDescent="0.2">
      <c r="A252" s="393">
        <v>43983</v>
      </c>
      <c r="B252" s="2">
        <v>1755765</v>
      </c>
      <c r="C252" s="2">
        <v>-8.2239183335931498E-3</v>
      </c>
      <c r="D252" s="2">
        <v>-2.2693685344287701E-2</v>
      </c>
      <c r="E252" s="12">
        <v>-14559</v>
      </c>
      <c r="F252" s="2">
        <v>2020</v>
      </c>
      <c r="G252" s="2">
        <v>6</v>
      </c>
      <c r="H252" s="2">
        <v>-56934</v>
      </c>
      <c r="I252" s="389">
        <f t="shared" si="1"/>
        <v>-3.1408413641757393E-2</v>
      </c>
    </row>
    <row r="253" spans="1:9" x14ac:dyDescent="0.2">
      <c r="A253" s="393">
        <v>44013</v>
      </c>
      <c r="B253" s="2">
        <v>1742635</v>
      </c>
      <c r="C253" s="2">
        <v>-7.4782217437983096E-3</v>
      </c>
      <c r="D253" s="2">
        <v>-2.7612005675962299E-2</v>
      </c>
      <c r="E253" s="12">
        <v>-13130</v>
      </c>
      <c r="F253" s="2">
        <v>2020</v>
      </c>
      <c r="G253" s="2">
        <v>7</v>
      </c>
      <c r="H253" s="2">
        <v>-70064</v>
      </c>
      <c r="I253" s="389">
        <f t="shared" si="1"/>
        <v>-3.8651756303721641E-2</v>
      </c>
    </row>
    <row r="254" spans="1:9" x14ac:dyDescent="0.2">
      <c r="A254" s="393">
        <v>44044</v>
      </c>
      <c r="B254" s="2">
        <v>1758496</v>
      </c>
      <c r="C254" s="389">
        <v>9.10173386853819E-3</v>
      </c>
      <c r="D254" s="389">
        <v>-2.31326709396724E-2</v>
      </c>
      <c r="E254" s="12">
        <v>15861</v>
      </c>
      <c r="F254" s="2">
        <v>2020</v>
      </c>
      <c r="G254" s="2">
        <v>8</v>
      </c>
      <c r="H254" s="12">
        <v>-54203</v>
      </c>
      <c r="I254" s="389">
        <f>B254/$B$246-1</f>
        <v>-2.9901820434611648E-2</v>
      </c>
    </row>
    <row r="255" spans="1:9" x14ac:dyDescent="0.2">
      <c r="A255" s="393">
        <v>44075</v>
      </c>
      <c r="B255" s="2">
        <v>1769661</v>
      </c>
      <c r="C255" s="2">
        <v>6.3491756591997897E-3</v>
      </c>
      <c r="D255" s="2">
        <v>-2.53104320023794E-2</v>
      </c>
      <c r="E255" s="12">
        <v>11165</v>
      </c>
      <c r="F255" s="2">
        <v>2020</v>
      </c>
      <c r="G255" s="2">
        <v>9</v>
      </c>
      <c r="H255" s="12">
        <v>-43038</v>
      </c>
      <c r="I255" s="389">
        <f t="shared" ref="I255:I260" si="2">B255/$B$246-1</f>
        <v>-2.3742496685881131E-2</v>
      </c>
    </row>
    <row r="256" spans="1:9" x14ac:dyDescent="0.2">
      <c r="A256" s="393">
        <v>44105</v>
      </c>
      <c r="B256" s="2">
        <v>1788334</v>
      </c>
      <c r="C256" s="2">
        <v>1.0551738440300201E-2</v>
      </c>
      <c r="D256" s="2">
        <v>-2.2068791282945002E-2</v>
      </c>
      <c r="E256" s="12">
        <v>18673</v>
      </c>
      <c r="F256" s="2">
        <v>2020</v>
      </c>
      <c r="G256" s="2">
        <v>10</v>
      </c>
      <c r="H256" s="2">
        <v>-24365</v>
      </c>
      <c r="I256" s="389">
        <f t="shared" si="2"/>
        <v>-1.3441282860530035E-2</v>
      </c>
    </row>
    <row r="257" spans="1:9" x14ac:dyDescent="0.2">
      <c r="A257" s="393">
        <v>44136</v>
      </c>
      <c r="B257" s="2">
        <v>1805269</v>
      </c>
      <c r="C257" s="14">
        <v>9.4697075602208098E-3</v>
      </c>
      <c r="D257" s="14">
        <v>-1.8955519930440399E-2</v>
      </c>
      <c r="E257" s="12">
        <v>16935</v>
      </c>
      <c r="F257" s="2">
        <v>2020</v>
      </c>
      <c r="G257" s="2">
        <v>11</v>
      </c>
      <c r="H257" s="2">
        <v>-7430</v>
      </c>
      <c r="I257" s="389">
        <f t="shared" si="2"/>
        <v>-4.0988603182326999E-3</v>
      </c>
    </row>
    <row r="258" spans="1:9" x14ac:dyDescent="0.2">
      <c r="A258" s="393">
        <v>44166</v>
      </c>
      <c r="B258" s="2">
        <v>1780367</v>
      </c>
      <c r="C258" s="2">
        <v>-1.37940661474827E-2</v>
      </c>
      <c r="D258" s="2">
        <v>-1.7836386515356399E-2</v>
      </c>
      <c r="E258" s="12">
        <v>-24902</v>
      </c>
      <c r="F258" s="2">
        <v>2020</v>
      </c>
      <c r="G258" s="2">
        <v>12</v>
      </c>
      <c r="H258" s="2">
        <v>-32332</v>
      </c>
      <c r="I258" s="389">
        <f t="shared" si="2"/>
        <v>-1.7836386515356351E-2</v>
      </c>
    </row>
    <row r="259" spans="1:9" x14ac:dyDescent="0.2">
      <c r="A259" s="393">
        <v>44197</v>
      </c>
      <c r="B259" s="2">
        <v>1787122</v>
      </c>
      <c r="C259" s="2">
        <v>3.7941615408507699E-3</v>
      </c>
      <c r="D259" s="2">
        <v>-1.9300408880459901E-2</v>
      </c>
      <c r="E259" s="12">
        <v>6755</v>
      </c>
      <c r="F259" s="2">
        <v>2021</v>
      </c>
      <c r="G259" s="2">
        <v>1</v>
      </c>
      <c r="H259" s="2">
        <v>6755</v>
      </c>
      <c r="I259" s="389">
        <f t="shared" si="2"/>
        <v>-1.4109899106249824E-2</v>
      </c>
    </row>
    <row r="260" spans="1:9" x14ac:dyDescent="0.2">
      <c r="A260" s="393">
        <v>44228</v>
      </c>
      <c r="B260" s="2">
        <v>1800733</v>
      </c>
      <c r="C260" s="2">
        <v>7.6161560318770399E-3</v>
      </c>
      <c r="D260" s="2">
        <v>-2.02577196749015E-2</v>
      </c>
      <c r="E260" s="12">
        <v>13611</v>
      </c>
      <c r="F260" s="2">
        <v>2021</v>
      </c>
      <c r="G260" s="2">
        <v>2</v>
      </c>
      <c r="H260" s="2">
        <v>20366</v>
      </c>
      <c r="I260" s="389">
        <f t="shared" si="2"/>
        <v>-6.6012062675601113E-3</v>
      </c>
    </row>
    <row r="261" spans="1:9" x14ac:dyDescent="0.2">
      <c r="A261" s="393"/>
    </row>
  </sheetData>
  <mergeCells count="1">
    <mergeCell ref="H1:I1"/>
  </mergeCells>
  <hyperlinks>
    <hyperlink ref="H1:I1" location="Index!A1" display="Regresar al Índice" xr:uid="{AB56AA4C-49B8-4DC0-9A2A-02459CA6FA98}"/>
  </hyperlinks>
  <pageMargins left="0.7" right="0.7" top="0.75" bottom="0.75" header="0.3" footer="0.3"/>
  <pageSetup paperSize="9" orientation="portrait" horizontalDpi="300" verticalDpi="300"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70F24-8274-44F2-88AE-667351967E36}">
  <sheetPr codeName="Hoja105"/>
  <dimension ref="A1:I39"/>
  <sheetViews>
    <sheetView workbookViewId="0">
      <selection activeCell="A9" sqref="A9"/>
    </sheetView>
  </sheetViews>
  <sheetFormatPr baseColWidth="10" defaultColWidth="9.140625" defaultRowHeight="12.75" x14ac:dyDescent="0.2"/>
  <cols>
    <col min="1" max="1" width="60.7109375" style="2" customWidth="1"/>
    <col min="2" max="2" width="23.7109375" style="2" customWidth="1"/>
    <col min="3" max="3" width="20.7109375" style="2" customWidth="1"/>
    <col min="4" max="4" width="8.42578125" style="2" bestFit="1" customWidth="1"/>
    <col min="5" max="5" width="4.7109375" style="2" customWidth="1"/>
    <col min="6" max="8" width="3.7109375" style="2" customWidth="1"/>
    <col min="9" max="10" width="9.140625" style="2" customWidth="1"/>
    <col min="11" max="16384" width="9.140625" style="2"/>
  </cols>
  <sheetData>
    <row r="1" spans="1:9" ht="15" x14ac:dyDescent="0.25">
      <c r="A1" t="s">
        <v>1369</v>
      </c>
      <c r="B1" s="2" t="s">
        <v>55</v>
      </c>
      <c r="C1" s="2" t="s">
        <v>55</v>
      </c>
      <c r="D1" s="2" t="s">
        <v>55</v>
      </c>
      <c r="E1" s="2" t="s">
        <v>55</v>
      </c>
      <c r="F1" s="2" t="s">
        <v>55</v>
      </c>
      <c r="G1" s="2" t="s">
        <v>55</v>
      </c>
      <c r="H1" s="568" t="s">
        <v>39</v>
      </c>
      <c r="I1" s="568"/>
    </row>
    <row r="2" spans="1:9" x14ac:dyDescent="0.2">
      <c r="A2" s="2" t="s">
        <v>154</v>
      </c>
      <c r="B2" s="2" t="s">
        <v>55</v>
      </c>
      <c r="C2" s="2" t="s">
        <v>55</v>
      </c>
      <c r="D2" s="2" t="s">
        <v>55</v>
      </c>
      <c r="E2" s="2" t="s">
        <v>55</v>
      </c>
      <c r="F2" s="2" t="s">
        <v>55</v>
      </c>
      <c r="G2" s="2" t="s">
        <v>55</v>
      </c>
      <c r="H2" s="2" t="s">
        <v>55</v>
      </c>
    </row>
    <row r="6" spans="1:9" x14ac:dyDescent="0.2">
      <c r="A6" s="2" t="s">
        <v>55</v>
      </c>
      <c r="B6" s="2" t="s">
        <v>1129</v>
      </c>
      <c r="C6" s="2" t="s">
        <v>1130</v>
      </c>
      <c r="D6" s="2" t="s">
        <v>1131</v>
      </c>
    </row>
    <row r="7" spans="1:9" x14ac:dyDescent="0.2">
      <c r="A7" s="2" t="s">
        <v>9</v>
      </c>
      <c r="B7" s="2">
        <v>3217900</v>
      </c>
      <c r="C7" s="2">
        <v>3216913</v>
      </c>
      <c r="D7" s="12">
        <v>-987</v>
      </c>
    </row>
    <row r="8" spans="1:9" x14ac:dyDescent="0.2">
      <c r="A8" s="2" t="s">
        <v>5</v>
      </c>
      <c r="B8" s="2">
        <v>167720</v>
      </c>
      <c r="C8" s="2">
        <v>167746</v>
      </c>
      <c r="D8" s="12">
        <v>26</v>
      </c>
      <c r="E8" s="2">
        <f>_xlfn.RANK.EQ(D8,$D$8:$D$39,0)</f>
        <v>32</v>
      </c>
    </row>
    <row r="9" spans="1:9" x14ac:dyDescent="0.2">
      <c r="A9" s="2" t="s">
        <v>15</v>
      </c>
      <c r="B9" s="2">
        <v>142961</v>
      </c>
      <c r="C9" s="2">
        <v>143318</v>
      </c>
      <c r="D9" s="12">
        <v>357</v>
      </c>
      <c r="E9" s="2">
        <f t="shared" ref="E9:E39" si="0">_xlfn.RANK.EQ(D9,$D$8:$D$39,0)</f>
        <v>31</v>
      </c>
    </row>
    <row r="10" spans="1:9" x14ac:dyDescent="0.2">
      <c r="A10" s="2" t="s">
        <v>18</v>
      </c>
      <c r="B10" s="2">
        <v>205548</v>
      </c>
      <c r="C10" s="2">
        <v>206050</v>
      </c>
      <c r="D10" s="12">
        <v>502</v>
      </c>
      <c r="E10" s="2">
        <f t="shared" si="0"/>
        <v>30</v>
      </c>
    </row>
    <row r="11" spans="1:9" x14ac:dyDescent="0.2">
      <c r="A11" s="2" t="s">
        <v>11</v>
      </c>
      <c r="B11" s="2">
        <v>136513</v>
      </c>
      <c r="C11" s="2">
        <v>137020</v>
      </c>
      <c r="D11" s="12">
        <v>507</v>
      </c>
      <c r="E11" s="2">
        <f t="shared" si="0"/>
        <v>29</v>
      </c>
    </row>
    <row r="12" spans="1:9" x14ac:dyDescent="0.2">
      <c r="A12" s="2" t="s">
        <v>12</v>
      </c>
      <c r="B12" s="2">
        <v>241106</v>
      </c>
      <c r="C12" s="2">
        <v>241978</v>
      </c>
      <c r="D12" s="12">
        <v>872</v>
      </c>
      <c r="E12" s="2">
        <f t="shared" si="0"/>
        <v>28</v>
      </c>
    </row>
    <row r="13" spans="1:9" x14ac:dyDescent="0.2">
      <c r="A13" s="2" t="s">
        <v>24</v>
      </c>
      <c r="B13" s="2">
        <v>362807</v>
      </c>
      <c r="C13" s="2">
        <v>363772</v>
      </c>
      <c r="D13" s="12">
        <v>965</v>
      </c>
      <c r="E13" s="2">
        <f t="shared" si="0"/>
        <v>27</v>
      </c>
    </row>
    <row r="14" spans="1:9" x14ac:dyDescent="0.2">
      <c r="A14" s="2" t="s">
        <v>6</v>
      </c>
      <c r="B14" s="2">
        <v>126216</v>
      </c>
      <c r="C14" s="2">
        <v>127199</v>
      </c>
      <c r="D14" s="12">
        <v>983</v>
      </c>
      <c r="E14" s="2">
        <f t="shared" si="0"/>
        <v>26</v>
      </c>
    </row>
    <row r="15" spans="1:9" x14ac:dyDescent="0.2">
      <c r="A15" s="2" t="s">
        <v>21</v>
      </c>
      <c r="B15" s="2">
        <v>207314</v>
      </c>
      <c r="C15" s="2">
        <v>208345</v>
      </c>
      <c r="D15" s="12">
        <v>1031</v>
      </c>
      <c r="E15" s="2">
        <f t="shared" si="0"/>
        <v>25</v>
      </c>
    </row>
    <row r="16" spans="1:9" x14ac:dyDescent="0.2">
      <c r="A16" s="2" t="s">
        <v>16</v>
      </c>
      <c r="B16" s="2">
        <v>221013</v>
      </c>
      <c r="C16" s="2">
        <v>222065</v>
      </c>
      <c r="D16" s="12">
        <v>1052</v>
      </c>
      <c r="E16" s="2">
        <f t="shared" si="0"/>
        <v>24</v>
      </c>
    </row>
    <row r="17" spans="1:5" x14ac:dyDescent="0.2">
      <c r="A17" s="2" t="s">
        <v>19</v>
      </c>
      <c r="B17" s="2">
        <v>150458</v>
      </c>
      <c r="C17" s="2">
        <v>151811</v>
      </c>
      <c r="D17" s="12">
        <v>1353</v>
      </c>
      <c r="E17" s="2">
        <f t="shared" si="0"/>
        <v>23</v>
      </c>
    </row>
    <row r="18" spans="1:5" x14ac:dyDescent="0.2">
      <c r="A18" s="2" t="s">
        <v>33</v>
      </c>
      <c r="B18" s="2">
        <v>186492</v>
      </c>
      <c r="C18" s="2">
        <v>187902</v>
      </c>
      <c r="D18" s="12">
        <v>1410</v>
      </c>
      <c r="E18" s="2">
        <f t="shared" si="0"/>
        <v>22</v>
      </c>
    </row>
    <row r="19" spans="1:5" x14ac:dyDescent="0.2">
      <c r="A19" s="2" t="s">
        <v>31</v>
      </c>
      <c r="B19" s="2">
        <v>721627</v>
      </c>
      <c r="C19" s="2">
        <v>723182</v>
      </c>
      <c r="D19" s="12">
        <v>1555</v>
      </c>
      <c r="E19" s="2">
        <f t="shared" si="0"/>
        <v>21</v>
      </c>
    </row>
    <row r="20" spans="1:5" x14ac:dyDescent="0.2">
      <c r="A20" s="2" t="s">
        <v>3</v>
      </c>
      <c r="B20" s="2">
        <v>328665</v>
      </c>
      <c r="C20" s="2">
        <v>330675</v>
      </c>
      <c r="D20" s="12">
        <v>2010</v>
      </c>
      <c r="E20" s="2">
        <f t="shared" si="0"/>
        <v>20</v>
      </c>
    </row>
    <row r="21" spans="1:5" x14ac:dyDescent="0.2">
      <c r="A21" s="2" t="s">
        <v>30</v>
      </c>
      <c r="B21" s="2">
        <v>99545</v>
      </c>
      <c r="C21" s="2">
        <v>101686</v>
      </c>
      <c r="D21" s="12">
        <v>2141</v>
      </c>
      <c r="E21" s="2">
        <f t="shared" si="0"/>
        <v>19</v>
      </c>
    </row>
    <row r="22" spans="1:5" x14ac:dyDescent="0.2">
      <c r="A22" s="2" t="s">
        <v>8</v>
      </c>
      <c r="B22" s="2">
        <v>913562</v>
      </c>
      <c r="C22" s="2">
        <v>915962</v>
      </c>
      <c r="D22" s="12">
        <v>2400</v>
      </c>
      <c r="E22" s="2">
        <f t="shared" si="0"/>
        <v>18</v>
      </c>
    </row>
    <row r="23" spans="1:5" x14ac:dyDescent="0.2">
      <c r="A23" s="2" t="s">
        <v>17</v>
      </c>
      <c r="B23" s="2">
        <v>458944</v>
      </c>
      <c r="C23" s="2">
        <v>462035</v>
      </c>
      <c r="D23" s="12">
        <v>3091</v>
      </c>
      <c r="E23" s="2">
        <f t="shared" si="0"/>
        <v>17</v>
      </c>
    </row>
    <row r="24" spans="1:5" x14ac:dyDescent="0.2">
      <c r="A24" s="2" t="s">
        <v>25</v>
      </c>
      <c r="B24" s="2">
        <v>444131</v>
      </c>
      <c r="C24" s="2">
        <v>447419</v>
      </c>
      <c r="D24" s="12">
        <v>3288</v>
      </c>
      <c r="E24" s="2">
        <f t="shared" si="0"/>
        <v>16</v>
      </c>
    </row>
    <row r="25" spans="1:5" x14ac:dyDescent="0.2">
      <c r="A25" s="2" t="s">
        <v>22</v>
      </c>
      <c r="B25" s="2">
        <v>586200</v>
      </c>
      <c r="C25" s="2">
        <v>589535</v>
      </c>
      <c r="D25" s="12">
        <v>3335</v>
      </c>
      <c r="E25" s="2">
        <f t="shared" si="0"/>
        <v>15</v>
      </c>
    </row>
    <row r="26" spans="1:5" x14ac:dyDescent="0.2">
      <c r="A26" s="2" t="s">
        <v>10</v>
      </c>
      <c r="B26" s="2">
        <v>763001</v>
      </c>
      <c r="C26" s="2">
        <v>766489</v>
      </c>
      <c r="D26" s="12">
        <v>3488</v>
      </c>
      <c r="E26" s="2">
        <f t="shared" si="0"/>
        <v>14</v>
      </c>
    </row>
    <row r="27" spans="1:5" x14ac:dyDescent="0.2">
      <c r="A27" s="2" t="s">
        <v>32</v>
      </c>
      <c r="B27" s="2">
        <v>364457</v>
      </c>
      <c r="C27" s="2">
        <v>368320</v>
      </c>
      <c r="D27" s="12">
        <v>3863</v>
      </c>
      <c r="E27" s="2">
        <f t="shared" si="0"/>
        <v>13</v>
      </c>
    </row>
    <row r="28" spans="1:5" x14ac:dyDescent="0.2">
      <c r="A28" s="2" t="s">
        <v>28</v>
      </c>
      <c r="B28" s="2">
        <v>175361</v>
      </c>
      <c r="C28" s="2">
        <v>179307</v>
      </c>
      <c r="D28" s="12">
        <v>3946</v>
      </c>
      <c r="E28" s="2">
        <f t="shared" si="0"/>
        <v>12</v>
      </c>
    </row>
    <row r="29" spans="1:5" x14ac:dyDescent="0.2">
      <c r="A29" s="2" t="s">
        <v>26</v>
      </c>
      <c r="B29" s="2">
        <v>577248</v>
      </c>
      <c r="C29" s="2">
        <v>581325</v>
      </c>
      <c r="D29" s="12">
        <v>4077</v>
      </c>
      <c r="E29" s="2">
        <f t="shared" si="0"/>
        <v>11</v>
      </c>
    </row>
    <row r="30" spans="1:5" x14ac:dyDescent="0.2">
      <c r="A30" s="2" t="s">
        <v>7</v>
      </c>
      <c r="B30" s="2">
        <v>218863</v>
      </c>
      <c r="C30" s="2">
        <v>223027</v>
      </c>
      <c r="D30" s="12">
        <v>4164</v>
      </c>
      <c r="E30" s="2">
        <f t="shared" si="0"/>
        <v>10</v>
      </c>
    </row>
    <row r="31" spans="1:5" x14ac:dyDescent="0.2">
      <c r="A31" s="2" t="s">
        <v>29</v>
      </c>
      <c r="B31" s="2">
        <v>677274</v>
      </c>
      <c r="C31" s="2">
        <v>682804</v>
      </c>
      <c r="D31" s="12">
        <v>5530</v>
      </c>
      <c r="E31" s="2">
        <f t="shared" si="0"/>
        <v>9</v>
      </c>
    </row>
    <row r="32" spans="1:5" x14ac:dyDescent="0.2">
      <c r="A32" s="2" t="s">
        <v>23</v>
      </c>
      <c r="B32" s="2">
        <v>600127</v>
      </c>
      <c r="C32" s="2">
        <v>606706</v>
      </c>
      <c r="D32" s="12">
        <v>6579</v>
      </c>
      <c r="E32" s="2">
        <f t="shared" si="0"/>
        <v>8</v>
      </c>
    </row>
    <row r="33" spans="1:5" x14ac:dyDescent="0.2">
      <c r="A33" s="2" t="s">
        <v>4</v>
      </c>
      <c r="B33" s="2">
        <v>964088</v>
      </c>
      <c r="C33" s="2">
        <v>970897</v>
      </c>
      <c r="D33" s="12">
        <v>6809</v>
      </c>
      <c r="E33" s="2">
        <f t="shared" si="0"/>
        <v>7</v>
      </c>
    </row>
    <row r="34" spans="1:5" x14ac:dyDescent="0.2">
      <c r="A34" s="2" t="s">
        <v>20</v>
      </c>
      <c r="B34" s="2">
        <v>1619270</v>
      </c>
      <c r="C34" s="2">
        <v>1626135</v>
      </c>
      <c r="D34" s="12">
        <v>6865</v>
      </c>
      <c r="E34" s="2">
        <f t="shared" si="0"/>
        <v>6</v>
      </c>
    </row>
    <row r="35" spans="1:5" x14ac:dyDescent="0.2">
      <c r="A35" s="2" t="s">
        <v>14</v>
      </c>
      <c r="B35" s="2">
        <v>977981</v>
      </c>
      <c r="C35" s="2">
        <v>985130</v>
      </c>
      <c r="D35" s="12">
        <v>7149</v>
      </c>
      <c r="E35" s="2">
        <f t="shared" si="0"/>
        <v>5</v>
      </c>
    </row>
    <row r="36" spans="1:5" x14ac:dyDescent="0.2">
      <c r="A36" s="2" t="s">
        <v>13</v>
      </c>
      <c r="B36" s="2">
        <v>1594259</v>
      </c>
      <c r="C36" s="2">
        <v>1603856</v>
      </c>
      <c r="D36" s="12">
        <v>9597</v>
      </c>
      <c r="E36" s="2">
        <f t="shared" si="0"/>
        <v>4</v>
      </c>
    </row>
    <row r="37" spans="1:5" x14ac:dyDescent="0.2">
      <c r="A37" s="2" t="s">
        <v>0</v>
      </c>
      <c r="B37" s="2">
        <v>1787122</v>
      </c>
      <c r="C37" s="2">
        <v>1800733</v>
      </c>
      <c r="D37" s="12">
        <v>13611</v>
      </c>
      <c r="E37" s="2">
        <f t="shared" si="0"/>
        <v>3</v>
      </c>
    </row>
    <row r="38" spans="1:5" x14ac:dyDescent="0.2">
      <c r="A38" s="2" t="s">
        <v>27</v>
      </c>
      <c r="B38" s="2">
        <v>583878</v>
      </c>
      <c r="C38" s="2">
        <v>597596</v>
      </c>
      <c r="D38" s="12">
        <v>13718</v>
      </c>
      <c r="E38" s="2">
        <f t="shared" si="0"/>
        <v>2</v>
      </c>
    </row>
    <row r="39" spans="1:5" x14ac:dyDescent="0.2">
      <c r="A39" s="2" t="s">
        <v>1</v>
      </c>
      <c r="B39" s="2">
        <v>19821651</v>
      </c>
      <c r="C39" s="2">
        <v>19936938</v>
      </c>
      <c r="D39" s="12">
        <v>115287</v>
      </c>
      <c r="E39" s="2">
        <f t="shared" si="0"/>
        <v>1</v>
      </c>
    </row>
  </sheetData>
  <mergeCells count="1">
    <mergeCell ref="H1:I1"/>
  </mergeCells>
  <hyperlinks>
    <hyperlink ref="H1:I1" location="Index!A1" display="Regresar al Índice" xr:uid="{5C9C1350-F8F3-4FDF-9C30-43AE1106FD7F}"/>
  </hyperlink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7BC82-C53A-49D5-811D-96F3293084ED}">
  <sheetPr codeName="Hoja106"/>
  <dimension ref="A1:I39"/>
  <sheetViews>
    <sheetView zoomScaleNormal="100" workbookViewId="0">
      <selection activeCell="A9" sqref="A9"/>
    </sheetView>
  </sheetViews>
  <sheetFormatPr baseColWidth="10" defaultColWidth="9.140625" defaultRowHeight="12.75" x14ac:dyDescent="0.2"/>
  <cols>
    <col min="1" max="1" width="60.7109375" style="2" customWidth="1"/>
    <col min="2" max="2" width="23.7109375" style="2" customWidth="1"/>
    <col min="3" max="3" width="20.7109375" style="2" customWidth="1"/>
    <col min="4" max="4" width="11.7109375" style="2" customWidth="1"/>
    <col min="5" max="5" width="4.7109375" style="2" customWidth="1"/>
    <col min="6" max="8" width="3.7109375" style="2" customWidth="1"/>
    <col min="9" max="10" width="9.140625" style="2" customWidth="1"/>
    <col min="11" max="25" width="9" style="2" customWidth="1"/>
    <col min="26" max="16384" width="9.140625" style="2"/>
  </cols>
  <sheetData>
    <row r="1" spans="1:9" ht="15" x14ac:dyDescent="0.25">
      <c r="A1" t="s">
        <v>1370</v>
      </c>
      <c r="B1" s="2" t="s">
        <v>55</v>
      </c>
      <c r="C1" s="2" t="s">
        <v>55</v>
      </c>
      <c r="D1" s="2" t="s">
        <v>55</v>
      </c>
      <c r="E1" s="2" t="s">
        <v>55</v>
      </c>
      <c r="F1" s="2" t="s">
        <v>55</v>
      </c>
      <c r="G1" s="2" t="s">
        <v>55</v>
      </c>
      <c r="H1" s="568" t="s">
        <v>39</v>
      </c>
      <c r="I1" s="568"/>
    </row>
    <row r="2" spans="1:9" x14ac:dyDescent="0.2">
      <c r="A2" s="2" t="s">
        <v>154</v>
      </c>
      <c r="B2" s="2" t="s">
        <v>55</v>
      </c>
      <c r="C2" s="2" t="s">
        <v>55</v>
      </c>
      <c r="D2" s="2" t="s">
        <v>55</v>
      </c>
      <c r="E2" s="2" t="s">
        <v>55</v>
      </c>
      <c r="F2" s="2" t="s">
        <v>55</v>
      </c>
      <c r="G2" s="2" t="s">
        <v>55</v>
      </c>
      <c r="H2" s="2" t="s">
        <v>55</v>
      </c>
    </row>
    <row r="6" spans="1:9" x14ac:dyDescent="0.2">
      <c r="A6" s="2" t="s">
        <v>55</v>
      </c>
      <c r="B6" s="2" t="s">
        <v>1129</v>
      </c>
      <c r="C6" s="2" t="s">
        <v>1130</v>
      </c>
      <c r="D6" s="2" t="s">
        <v>1132</v>
      </c>
    </row>
    <row r="7" spans="1:9" x14ac:dyDescent="0.2">
      <c r="A7" s="2" t="s">
        <v>9</v>
      </c>
      <c r="B7" s="2">
        <v>3217900</v>
      </c>
      <c r="C7" s="2">
        <v>3216913</v>
      </c>
      <c r="D7" s="389">
        <v>-3.0672177507073999E-4</v>
      </c>
      <c r="E7" s="2">
        <f>_xlfn.RANK.EQ(D7,$D$7:$D$39,0)</f>
        <v>33</v>
      </c>
    </row>
    <row r="8" spans="1:9" x14ac:dyDescent="0.2">
      <c r="A8" s="2" t="s">
        <v>5</v>
      </c>
      <c r="B8" s="2">
        <v>167720</v>
      </c>
      <c r="C8" s="2">
        <v>167746</v>
      </c>
      <c r="D8" s="389">
        <v>1.55020271881634E-4</v>
      </c>
      <c r="E8" s="2">
        <f t="shared" ref="E8:E39" si="0">_xlfn.RANK.EQ(D8,$D$7:$D$39,0)</f>
        <v>32</v>
      </c>
    </row>
    <row r="9" spans="1:9" x14ac:dyDescent="0.2">
      <c r="A9" s="2" t="s">
        <v>31</v>
      </c>
      <c r="B9" s="2">
        <v>721627</v>
      </c>
      <c r="C9" s="2">
        <v>723182</v>
      </c>
      <c r="D9" s="389">
        <v>2.1548528533439399E-3</v>
      </c>
      <c r="E9" s="2">
        <f t="shared" si="0"/>
        <v>31</v>
      </c>
    </row>
    <row r="10" spans="1:9" x14ac:dyDescent="0.2">
      <c r="A10" s="2" t="s">
        <v>18</v>
      </c>
      <c r="B10" s="2">
        <v>205548</v>
      </c>
      <c r="C10" s="2">
        <v>206050</v>
      </c>
      <c r="D10" s="389">
        <v>2.4422519314224499E-3</v>
      </c>
      <c r="E10" s="2">
        <f t="shared" si="0"/>
        <v>30</v>
      </c>
    </row>
    <row r="11" spans="1:9" x14ac:dyDescent="0.2">
      <c r="A11" s="2" t="s">
        <v>15</v>
      </c>
      <c r="B11" s="2">
        <v>142961</v>
      </c>
      <c r="C11" s="2">
        <v>143318</v>
      </c>
      <c r="D11" s="389">
        <v>2.4971845468344501E-3</v>
      </c>
      <c r="E11" s="2">
        <f t="shared" si="0"/>
        <v>29</v>
      </c>
    </row>
    <row r="12" spans="1:9" x14ac:dyDescent="0.2">
      <c r="A12" s="2" t="s">
        <v>8</v>
      </c>
      <c r="B12" s="2">
        <v>913562</v>
      </c>
      <c r="C12" s="2">
        <v>915962</v>
      </c>
      <c r="D12" s="389">
        <v>2.6270794976148699E-3</v>
      </c>
      <c r="E12" s="2">
        <f t="shared" si="0"/>
        <v>28</v>
      </c>
    </row>
    <row r="13" spans="1:9" x14ac:dyDescent="0.2">
      <c r="A13" s="2" t="s">
        <v>24</v>
      </c>
      <c r="B13" s="2">
        <v>362807</v>
      </c>
      <c r="C13" s="2">
        <v>363772</v>
      </c>
      <c r="D13" s="389">
        <v>2.6598163761999399E-3</v>
      </c>
      <c r="E13" s="2">
        <f t="shared" si="0"/>
        <v>27</v>
      </c>
    </row>
    <row r="14" spans="1:9" x14ac:dyDescent="0.2">
      <c r="A14" s="2" t="s">
        <v>12</v>
      </c>
      <c r="B14" s="2">
        <v>241106</v>
      </c>
      <c r="C14" s="2">
        <v>241978</v>
      </c>
      <c r="D14" s="389">
        <v>3.6166665284149699E-3</v>
      </c>
      <c r="E14" s="2">
        <f t="shared" si="0"/>
        <v>26</v>
      </c>
    </row>
    <row r="15" spans="1:9" x14ac:dyDescent="0.2">
      <c r="A15" s="2" t="s">
        <v>11</v>
      </c>
      <c r="B15" s="2">
        <v>136513</v>
      </c>
      <c r="C15" s="2">
        <v>137020</v>
      </c>
      <c r="D15" s="389">
        <v>3.71393200647563E-3</v>
      </c>
      <c r="E15" s="2">
        <f t="shared" si="0"/>
        <v>25</v>
      </c>
    </row>
    <row r="16" spans="1:9" x14ac:dyDescent="0.2">
      <c r="A16" s="2" t="s">
        <v>20</v>
      </c>
      <c r="B16" s="2">
        <v>1619270</v>
      </c>
      <c r="C16" s="2">
        <v>1626135</v>
      </c>
      <c r="D16" s="389">
        <v>4.2395647421369399E-3</v>
      </c>
      <c r="E16" s="2">
        <f t="shared" si="0"/>
        <v>24</v>
      </c>
    </row>
    <row r="17" spans="1:5" x14ac:dyDescent="0.2">
      <c r="A17" s="2" t="s">
        <v>10</v>
      </c>
      <c r="B17" s="2">
        <v>763001</v>
      </c>
      <c r="C17" s="2">
        <v>766489</v>
      </c>
      <c r="D17" s="389">
        <v>4.5714225800490603E-3</v>
      </c>
      <c r="E17" s="2">
        <f t="shared" si="0"/>
        <v>23</v>
      </c>
    </row>
    <row r="18" spans="1:5" x14ac:dyDescent="0.2">
      <c r="A18" s="2" t="s">
        <v>16</v>
      </c>
      <c r="B18" s="2">
        <v>221013</v>
      </c>
      <c r="C18" s="2">
        <v>222065</v>
      </c>
      <c r="D18" s="389">
        <v>4.7599010012986404E-3</v>
      </c>
      <c r="E18" s="2">
        <f t="shared" si="0"/>
        <v>22</v>
      </c>
    </row>
    <row r="19" spans="1:5" x14ac:dyDescent="0.2">
      <c r="A19" s="2" t="s">
        <v>21</v>
      </c>
      <c r="B19" s="2">
        <v>207314</v>
      </c>
      <c r="C19" s="2">
        <v>208345</v>
      </c>
      <c r="D19" s="389">
        <v>4.9731325429058799E-3</v>
      </c>
      <c r="E19" s="2">
        <f t="shared" si="0"/>
        <v>21</v>
      </c>
    </row>
    <row r="20" spans="1:5" x14ac:dyDescent="0.2">
      <c r="A20" s="2" t="s">
        <v>22</v>
      </c>
      <c r="B20" s="2">
        <v>586200</v>
      </c>
      <c r="C20" s="2">
        <v>589535</v>
      </c>
      <c r="D20" s="389">
        <v>5.6891845786422E-3</v>
      </c>
      <c r="E20" s="2">
        <f t="shared" si="0"/>
        <v>20</v>
      </c>
    </row>
    <row r="21" spans="1:5" x14ac:dyDescent="0.2">
      <c r="A21" s="2" t="s">
        <v>1</v>
      </c>
      <c r="B21" s="2">
        <v>19821651</v>
      </c>
      <c r="C21" s="2">
        <v>19936938</v>
      </c>
      <c r="D21" s="389">
        <v>5.8162158137080597E-3</v>
      </c>
      <c r="E21" s="2">
        <f t="shared" si="0"/>
        <v>19</v>
      </c>
    </row>
    <row r="22" spans="1:5" x14ac:dyDescent="0.2">
      <c r="A22" s="2" t="s">
        <v>13</v>
      </c>
      <c r="B22" s="2">
        <v>1594259</v>
      </c>
      <c r="C22" s="2">
        <v>1603856</v>
      </c>
      <c r="D22" s="389">
        <v>6.0197245240578602E-3</v>
      </c>
      <c r="E22" s="2">
        <f t="shared" si="0"/>
        <v>18</v>
      </c>
    </row>
    <row r="23" spans="1:5" x14ac:dyDescent="0.2">
      <c r="A23" s="2" t="s">
        <v>3</v>
      </c>
      <c r="B23" s="2">
        <v>328665</v>
      </c>
      <c r="C23" s="2">
        <v>330675</v>
      </c>
      <c r="D23" s="389">
        <v>6.1156496736798297E-3</v>
      </c>
      <c r="E23" s="2">
        <f t="shared" si="0"/>
        <v>17</v>
      </c>
    </row>
    <row r="24" spans="1:5" x14ac:dyDescent="0.2">
      <c r="A24" s="2" t="s">
        <v>17</v>
      </c>
      <c r="B24" s="2">
        <v>458944</v>
      </c>
      <c r="C24" s="2">
        <v>462035</v>
      </c>
      <c r="D24" s="389">
        <v>6.7350264956072001E-3</v>
      </c>
      <c r="E24" s="2">
        <f t="shared" si="0"/>
        <v>16</v>
      </c>
    </row>
    <row r="25" spans="1:5" x14ac:dyDescent="0.2">
      <c r="A25" s="2" t="s">
        <v>4</v>
      </c>
      <c r="B25" s="2">
        <v>964088</v>
      </c>
      <c r="C25" s="2">
        <v>970897</v>
      </c>
      <c r="D25" s="389">
        <v>7.0626332865879604E-3</v>
      </c>
      <c r="E25" s="2">
        <f t="shared" si="0"/>
        <v>15</v>
      </c>
    </row>
    <row r="26" spans="1:5" x14ac:dyDescent="0.2">
      <c r="A26" s="2" t="s">
        <v>26</v>
      </c>
      <c r="B26" s="2">
        <v>577248</v>
      </c>
      <c r="C26" s="2">
        <v>581325</v>
      </c>
      <c r="D26" s="389">
        <v>7.0628222185264997E-3</v>
      </c>
      <c r="E26" s="2">
        <f t="shared" si="0"/>
        <v>14</v>
      </c>
    </row>
    <row r="27" spans="1:5" x14ac:dyDescent="0.2">
      <c r="A27" s="2" t="s">
        <v>14</v>
      </c>
      <c r="B27" s="2">
        <v>977981</v>
      </c>
      <c r="C27" s="2">
        <v>985130</v>
      </c>
      <c r="D27" s="389">
        <v>7.3099579644184702E-3</v>
      </c>
      <c r="E27" s="2">
        <f t="shared" si="0"/>
        <v>13</v>
      </c>
    </row>
    <row r="28" spans="1:5" x14ac:dyDescent="0.2">
      <c r="A28" s="2" t="s">
        <v>25</v>
      </c>
      <c r="B28" s="2">
        <v>444131</v>
      </c>
      <c r="C28" s="2">
        <v>447419</v>
      </c>
      <c r="D28" s="389">
        <v>7.4032211216961104E-3</v>
      </c>
      <c r="E28" s="2">
        <f t="shared" si="0"/>
        <v>12</v>
      </c>
    </row>
    <row r="29" spans="1:5" x14ac:dyDescent="0.2">
      <c r="A29" s="2" t="s">
        <v>33</v>
      </c>
      <c r="B29" s="2">
        <v>186492</v>
      </c>
      <c r="C29" s="2">
        <v>187902</v>
      </c>
      <c r="D29" s="389">
        <v>7.5606460330737103E-3</v>
      </c>
      <c r="E29" s="2">
        <f t="shared" si="0"/>
        <v>11</v>
      </c>
    </row>
    <row r="30" spans="1:5" x14ac:dyDescent="0.2">
      <c r="A30" s="2" t="s">
        <v>0</v>
      </c>
      <c r="B30" s="2">
        <v>1787122</v>
      </c>
      <c r="C30" s="2">
        <v>1800733</v>
      </c>
      <c r="D30" s="389">
        <v>7.6161560318770399E-3</v>
      </c>
      <c r="E30" s="2">
        <f t="shared" si="0"/>
        <v>10</v>
      </c>
    </row>
    <row r="31" spans="1:5" x14ac:dyDescent="0.2">
      <c r="A31" s="2" t="s">
        <v>6</v>
      </c>
      <c r="B31" s="2">
        <v>126216</v>
      </c>
      <c r="C31" s="2">
        <v>127199</v>
      </c>
      <c r="D31" s="389">
        <v>7.7882360398047199E-3</v>
      </c>
      <c r="E31" s="2">
        <f t="shared" si="0"/>
        <v>9</v>
      </c>
    </row>
    <row r="32" spans="1:5" x14ac:dyDescent="0.2">
      <c r="A32" s="2" t="s">
        <v>29</v>
      </c>
      <c r="B32" s="2">
        <v>677274</v>
      </c>
      <c r="C32" s="2">
        <v>682804</v>
      </c>
      <c r="D32" s="389">
        <v>8.1650853273564899E-3</v>
      </c>
      <c r="E32" s="2">
        <f t="shared" si="0"/>
        <v>8</v>
      </c>
    </row>
    <row r="33" spans="1:5" x14ac:dyDescent="0.2">
      <c r="A33" s="2" t="s">
        <v>19</v>
      </c>
      <c r="B33" s="2">
        <v>150458</v>
      </c>
      <c r="C33" s="2">
        <v>151811</v>
      </c>
      <c r="D33" s="389">
        <v>8.9925427694106403E-3</v>
      </c>
      <c r="E33" s="2">
        <f t="shared" si="0"/>
        <v>7</v>
      </c>
    </row>
    <row r="34" spans="1:5" x14ac:dyDescent="0.2">
      <c r="A34" s="2" t="s">
        <v>32</v>
      </c>
      <c r="B34" s="2">
        <v>364457</v>
      </c>
      <c r="C34" s="2">
        <v>368320</v>
      </c>
      <c r="D34" s="389">
        <v>1.0599329962108099E-2</v>
      </c>
      <c r="E34" s="2">
        <f>_xlfn.RANK.EQ(D34,$D$7:$D$39,0)</f>
        <v>6</v>
      </c>
    </row>
    <row r="35" spans="1:5" x14ac:dyDescent="0.2">
      <c r="A35" s="2" t="s">
        <v>23</v>
      </c>
      <c r="B35" s="2">
        <v>600127</v>
      </c>
      <c r="C35" s="2">
        <v>606706</v>
      </c>
      <c r="D35" s="389">
        <v>1.09626795661586E-2</v>
      </c>
      <c r="E35" s="2">
        <f t="shared" si="0"/>
        <v>5</v>
      </c>
    </row>
    <row r="36" spans="1:5" x14ac:dyDescent="0.2">
      <c r="A36" s="2" t="s">
        <v>7</v>
      </c>
      <c r="B36" s="2">
        <v>218863</v>
      </c>
      <c r="C36" s="2">
        <v>223027</v>
      </c>
      <c r="D36" s="389">
        <v>1.9025600489804201E-2</v>
      </c>
      <c r="E36" s="2">
        <f t="shared" si="0"/>
        <v>4</v>
      </c>
    </row>
    <row r="37" spans="1:5" x14ac:dyDescent="0.2">
      <c r="A37" s="2" t="s">
        <v>30</v>
      </c>
      <c r="B37" s="2">
        <v>99545</v>
      </c>
      <c r="C37" s="2">
        <v>101686</v>
      </c>
      <c r="D37" s="389">
        <v>2.1507860766487599E-2</v>
      </c>
      <c r="E37" s="2">
        <f t="shared" si="0"/>
        <v>3</v>
      </c>
    </row>
    <row r="38" spans="1:5" x14ac:dyDescent="0.2">
      <c r="A38" s="2" t="s">
        <v>28</v>
      </c>
      <c r="B38" s="2">
        <v>175361</v>
      </c>
      <c r="C38" s="2">
        <v>179307</v>
      </c>
      <c r="D38" s="389">
        <v>2.25021527021401E-2</v>
      </c>
      <c r="E38" s="2">
        <f t="shared" si="0"/>
        <v>2</v>
      </c>
    </row>
    <row r="39" spans="1:5" x14ac:dyDescent="0.2">
      <c r="A39" s="2" t="s">
        <v>27</v>
      </c>
      <c r="B39" s="2">
        <v>583878</v>
      </c>
      <c r="C39" s="2">
        <v>597596</v>
      </c>
      <c r="D39" s="389">
        <v>2.34946341530251E-2</v>
      </c>
      <c r="E39" s="2">
        <f t="shared" si="0"/>
        <v>1</v>
      </c>
    </row>
  </sheetData>
  <mergeCells count="1">
    <mergeCell ref="H1:I1"/>
  </mergeCells>
  <hyperlinks>
    <hyperlink ref="H1:I1" location="Index!A1" display="Regresar al Índice" xr:uid="{7976BA73-725A-41B9-A559-00E0D9DCC260}"/>
  </hyperlink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175D9-B69E-4973-8489-D868F2D5EFEE}">
  <sheetPr codeName="Hoja107"/>
  <dimension ref="A1:Q74"/>
  <sheetViews>
    <sheetView topLeftCell="F1" workbookViewId="0">
      <selection activeCell="A9" sqref="A9"/>
    </sheetView>
  </sheetViews>
  <sheetFormatPr baseColWidth="10" defaultColWidth="9.140625" defaultRowHeight="12.75" x14ac:dyDescent="0.2"/>
  <cols>
    <col min="1" max="1" width="60.7109375" style="2" customWidth="1"/>
    <col min="2" max="2" width="19.85546875" style="2" customWidth="1"/>
    <col min="3" max="3" width="11.28515625" style="2" bestFit="1" customWidth="1"/>
    <col min="4" max="5" width="12" style="2" bestFit="1" customWidth="1"/>
    <col min="6" max="6" width="17.28515625" style="2" bestFit="1" customWidth="1"/>
    <col min="7" max="7" width="9.7109375" style="2" customWidth="1"/>
    <col min="8" max="8" width="14.42578125" style="2" bestFit="1" customWidth="1"/>
    <col min="9" max="10" width="9.7109375" style="2" customWidth="1"/>
    <col min="11" max="11" width="9.140625" style="2" bestFit="1" customWidth="1"/>
    <col min="12" max="17" width="9.28515625" style="2" bestFit="1" customWidth="1"/>
    <col min="18" max="16384" width="9.140625" style="2"/>
  </cols>
  <sheetData>
    <row r="1" spans="1:17" ht="15" x14ac:dyDescent="0.25">
      <c r="A1" t="s">
        <v>1371</v>
      </c>
      <c r="B1" s="2" t="s">
        <v>55</v>
      </c>
      <c r="C1" s="2" t="s">
        <v>55</v>
      </c>
      <c r="D1" s="2" t="s">
        <v>55</v>
      </c>
      <c r="E1" s="2" t="s">
        <v>55</v>
      </c>
      <c r="F1" s="2" t="s">
        <v>55</v>
      </c>
      <c r="G1" s="2" t="s">
        <v>55</v>
      </c>
      <c r="H1" s="568" t="s">
        <v>39</v>
      </c>
      <c r="I1" s="568"/>
    </row>
    <row r="2" spans="1:17" x14ac:dyDescent="0.2">
      <c r="A2" s="2" t="s">
        <v>154</v>
      </c>
      <c r="B2" s="2" t="s">
        <v>55</v>
      </c>
      <c r="C2" s="2" t="s">
        <v>55</v>
      </c>
      <c r="D2" s="2" t="s">
        <v>55</v>
      </c>
      <c r="E2" s="2" t="s">
        <v>55</v>
      </c>
      <c r="F2" s="2" t="s">
        <v>55</v>
      </c>
      <c r="G2" s="2" t="s">
        <v>55</v>
      </c>
      <c r="H2" s="2" t="s">
        <v>55</v>
      </c>
    </row>
    <row r="6" spans="1:17" x14ac:dyDescent="0.2">
      <c r="A6" s="2" t="s">
        <v>2</v>
      </c>
      <c r="B6" s="2" t="s">
        <v>1146</v>
      </c>
      <c r="C6" s="2" t="s">
        <v>1147</v>
      </c>
      <c r="D6" s="2" t="s">
        <v>1148</v>
      </c>
      <c r="E6" s="2" t="s">
        <v>1149</v>
      </c>
      <c r="F6" s="2" t="s">
        <v>1150</v>
      </c>
      <c r="G6" s="2" t="s">
        <v>684</v>
      </c>
      <c r="H6" s="2" t="s">
        <v>702</v>
      </c>
      <c r="I6" s="2" t="s">
        <v>1151</v>
      </c>
      <c r="J6" s="2" t="s">
        <v>1152</v>
      </c>
      <c r="K6" s="2" t="s">
        <v>1153</v>
      </c>
      <c r="L6" s="2" t="s">
        <v>1154</v>
      </c>
      <c r="M6" s="2" t="s">
        <v>1155</v>
      </c>
      <c r="N6" s="2" t="s">
        <v>1156</v>
      </c>
      <c r="O6" s="2" t="s">
        <v>1157</v>
      </c>
      <c r="P6" s="2" t="s">
        <v>1158</v>
      </c>
      <c r="Q6" s="2" t="s">
        <v>1159</v>
      </c>
    </row>
    <row r="7" spans="1:17" x14ac:dyDescent="0.2">
      <c r="A7" s="2" t="s">
        <v>9</v>
      </c>
      <c r="B7" s="12">
        <v>3257082</v>
      </c>
      <c r="C7" s="12">
        <v>3251617</v>
      </c>
      <c r="D7" s="12">
        <v>3248637</v>
      </c>
      <c r="E7" s="12">
        <v>3285539</v>
      </c>
      <c r="F7" s="12">
        <v>3309725</v>
      </c>
      <c r="G7" s="12">
        <v>3246669</v>
      </c>
      <c r="H7" s="12">
        <v>3217900</v>
      </c>
      <c r="I7" s="12">
        <v>3216913</v>
      </c>
      <c r="J7" s="12">
        <v>-5465</v>
      </c>
      <c r="K7" s="12">
        <v>-2980</v>
      </c>
      <c r="L7" s="2">
        <v>36902</v>
      </c>
      <c r="M7" s="12">
        <v>24186</v>
      </c>
      <c r="N7" s="2">
        <v>-63056</v>
      </c>
      <c r="O7" s="12">
        <v>-28769</v>
      </c>
      <c r="P7" s="2">
        <v>-987</v>
      </c>
      <c r="Q7" s="12">
        <v>-40169</v>
      </c>
    </row>
    <row r="8" spans="1:17" x14ac:dyDescent="0.2">
      <c r="A8" s="2" t="s">
        <v>15</v>
      </c>
      <c r="B8" s="12">
        <v>143693</v>
      </c>
      <c r="C8" s="12">
        <v>144572</v>
      </c>
      <c r="D8" s="12">
        <v>144513</v>
      </c>
      <c r="E8" s="12">
        <v>147179</v>
      </c>
      <c r="F8" s="12">
        <v>147726</v>
      </c>
      <c r="G8" s="12">
        <v>146771</v>
      </c>
      <c r="H8" s="12">
        <v>142961</v>
      </c>
      <c r="I8" s="12">
        <v>143318</v>
      </c>
      <c r="J8" s="12">
        <v>879</v>
      </c>
      <c r="K8" s="12">
        <v>-59</v>
      </c>
      <c r="L8" s="2">
        <v>2666</v>
      </c>
      <c r="M8" s="12">
        <v>547</v>
      </c>
      <c r="N8" s="2">
        <v>-955</v>
      </c>
      <c r="O8" s="12">
        <v>-3810</v>
      </c>
      <c r="P8" s="2">
        <v>357</v>
      </c>
      <c r="Q8" s="12">
        <v>-375</v>
      </c>
    </row>
    <row r="9" spans="1:17" x14ac:dyDescent="0.2">
      <c r="A9" s="2" t="s">
        <v>11</v>
      </c>
      <c r="B9" s="12">
        <v>134809</v>
      </c>
      <c r="C9" s="12">
        <v>134682</v>
      </c>
      <c r="D9" s="12">
        <v>134409</v>
      </c>
      <c r="E9" s="12">
        <v>135757</v>
      </c>
      <c r="F9" s="12">
        <v>136547</v>
      </c>
      <c r="G9" s="12">
        <v>135945</v>
      </c>
      <c r="H9" s="12">
        <v>136513</v>
      </c>
      <c r="I9" s="12">
        <v>137020</v>
      </c>
      <c r="J9" s="12">
        <v>-127</v>
      </c>
      <c r="K9" s="12">
        <v>-273</v>
      </c>
      <c r="L9" s="2">
        <v>1348</v>
      </c>
      <c r="M9" s="12">
        <v>790</v>
      </c>
      <c r="N9" s="2">
        <v>-602</v>
      </c>
      <c r="O9" s="12">
        <v>568</v>
      </c>
      <c r="P9" s="2">
        <v>507</v>
      </c>
      <c r="Q9" s="12">
        <v>2211</v>
      </c>
    </row>
    <row r="10" spans="1:17" x14ac:dyDescent="0.2">
      <c r="A10" s="2" t="s">
        <v>5</v>
      </c>
      <c r="B10" s="12">
        <v>165477</v>
      </c>
      <c r="C10" s="12">
        <v>168295</v>
      </c>
      <c r="D10" s="12">
        <v>172085</v>
      </c>
      <c r="E10" s="12">
        <v>175792</v>
      </c>
      <c r="F10" s="12">
        <v>178292</v>
      </c>
      <c r="G10" s="12">
        <v>170112</v>
      </c>
      <c r="H10" s="12">
        <v>167720</v>
      </c>
      <c r="I10" s="12">
        <v>167746</v>
      </c>
      <c r="J10" s="12">
        <v>2818</v>
      </c>
      <c r="K10" s="12">
        <v>3790</v>
      </c>
      <c r="L10" s="2">
        <v>3707</v>
      </c>
      <c r="M10" s="12">
        <v>2500</v>
      </c>
      <c r="N10" s="2">
        <v>-8180</v>
      </c>
      <c r="O10" s="12">
        <v>-2392</v>
      </c>
      <c r="P10" s="2">
        <v>26</v>
      </c>
      <c r="Q10" s="12">
        <v>2269</v>
      </c>
    </row>
    <row r="11" spans="1:17" x14ac:dyDescent="0.2">
      <c r="A11" s="2" t="s">
        <v>22</v>
      </c>
      <c r="B11" s="12">
        <v>587165</v>
      </c>
      <c r="C11" s="12">
        <v>586731</v>
      </c>
      <c r="D11" s="12">
        <v>584849</v>
      </c>
      <c r="E11" s="12">
        <v>591153</v>
      </c>
      <c r="F11" s="12">
        <v>595897</v>
      </c>
      <c r="G11" s="12">
        <v>590229</v>
      </c>
      <c r="H11" s="12">
        <v>586200</v>
      </c>
      <c r="I11" s="12">
        <v>589535</v>
      </c>
      <c r="J11" s="12">
        <v>-434</v>
      </c>
      <c r="K11" s="12">
        <v>-1882</v>
      </c>
      <c r="L11" s="2">
        <v>6304</v>
      </c>
      <c r="M11" s="12">
        <v>4744</v>
      </c>
      <c r="N11" s="2">
        <v>-5668</v>
      </c>
      <c r="O11" s="12">
        <v>-4029</v>
      </c>
      <c r="P11" s="2">
        <v>3335</v>
      </c>
      <c r="Q11" s="12">
        <v>2370</v>
      </c>
    </row>
    <row r="12" spans="1:17" x14ac:dyDescent="0.2">
      <c r="A12" s="2" t="s">
        <v>30</v>
      </c>
      <c r="B12" s="12">
        <v>99092</v>
      </c>
      <c r="C12" s="12">
        <v>99667</v>
      </c>
      <c r="D12" s="12">
        <v>99807</v>
      </c>
      <c r="E12" s="12">
        <v>100615</v>
      </c>
      <c r="F12" s="12">
        <v>101238</v>
      </c>
      <c r="G12" s="12">
        <v>99057</v>
      </c>
      <c r="H12" s="12">
        <v>99545</v>
      </c>
      <c r="I12" s="12">
        <v>101686</v>
      </c>
      <c r="J12" s="12">
        <v>575</v>
      </c>
      <c r="K12" s="12">
        <v>140</v>
      </c>
      <c r="L12" s="2">
        <v>808</v>
      </c>
      <c r="M12" s="12">
        <v>623</v>
      </c>
      <c r="N12" s="2">
        <v>-2181</v>
      </c>
      <c r="O12" s="12">
        <v>488</v>
      </c>
      <c r="P12" s="2">
        <v>2141</v>
      </c>
      <c r="Q12" s="12">
        <v>2594</v>
      </c>
    </row>
    <row r="13" spans="1:17" x14ac:dyDescent="0.2">
      <c r="A13" s="2" t="s">
        <v>7</v>
      </c>
      <c r="B13" s="12">
        <v>220197</v>
      </c>
      <c r="C13" s="12">
        <v>218178</v>
      </c>
      <c r="D13" s="12">
        <v>219083</v>
      </c>
      <c r="E13" s="12">
        <v>221374</v>
      </c>
      <c r="F13" s="12">
        <v>222218</v>
      </c>
      <c r="G13" s="12">
        <v>221463</v>
      </c>
      <c r="H13" s="12">
        <v>218863</v>
      </c>
      <c r="I13" s="12">
        <v>223027</v>
      </c>
      <c r="J13" s="12">
        <v>-2019</v>
      </c>
      <c r="K13" s="12">
        <v>905</v>
      </c>
      <c r="L13" s="2">
        <v>2291</v>
      </c>
      <c r="M13" s="12">
        <v>844</v>
      </c>
      <c r="N13" s="2">
        <v>-755</v>
      </c>
      <c r="O13" s="12">
        <v>-2600</v>
      </c>
      <c r="P13" s="2">
        <v>4164</v>
      </c>
      <c r="Q13" s="12">
        <v>2830</v>
      </c>
    </row>
    <row r="14" spans="1:17" x14ac:dyDescent="0.2">
      <c r="A14" s="2" t="s">
        <v>6</v>
      </c>
      <c r="B14" s="12">
        <v>124251</v>
      </c>
      <c r="C14" s="12">
        <v>123878</v>
      </c>
      <c r="D14" s="12">
        <v>124417</v>
      </c>
      <c r="E14" s="12">
        <v>125428</v>
      </c>
      <c r="F14" s="12">
        <v>126613</v>
      </c>
      <c r="G14" s="12">
        <v>125731</v>
      </c>
      <c r="H14" s="12">
        <v>126216</v>
      </c>
      <c r="I14" s="12">
        <v>127199</v>
      </c>
      <c r="J14" s="12">
        <v>-373</v>
      </c>
      <c r="K14" s="12">
        <v>539</v>
      </c>
      <c r="L14" s="2">
        <v>1011</v>
      </c>
      <c r="M14" s="12">
        <v>1185</v>
      </c>
      <c r="N14" s="2">
        <v>-882</v>
      </c>
      <c r="O14" s="12">
        <v>485</v>
      </c>
      <c r="P14" s="2">
        <v>983</v>
      </c>
      <c r="Q14" s="12">
        <v>2948</v>
      </c>
    </row>
    <row r="15" spans="1:17" x14ac:dyDescent="0.2">
      <c r="A15" s="2" t="s">
        <v>16</v>
      </c>
      <c r="B15" s="12">
        <v>217327</v>
      </c>
      <c r="C15" s="12">
        <v>218985</v>
      </c>
      <c r="D15" s="12">
        <v>219672</v>
      </c>
      <c r="E15" s="12">
        <v>222262</v>
      </c>
      <c r="F15" s="12">
        <v>224121</v>
      </c>
      <c r="G15" s="12">
        <v>218499</v>
      </c>
      <c r="H15" s="12">
        <v>221013</v>
      </c>
      <c r="I15" s="12">
        <v>222065</v>
      </c>
      <c r="J15" s="12">
        <v>1658</v>
      </c>
      <c r="K15" s="12">
        <v>687</v>
      </c>
      <c r="L15" s="2">
        <v>2590</v>
      </c>
      <c r="M15" s="12">
        <v>1859</v>
      </c>
      <c r="N15" s="2">
        <v>-5622</v>
      </c>
      <c r="O15" s="12">
        <v>2514</v>
      </c>
      <c r="P15" s="2">
        <v>1052</v>
      </c>
      <c r="Q15" s="12">
        <v>4738</v>
      </c>
    </row>
    <row r="16" spans="1:17" x14ac:dyDescent="0.2">
      <c r="A16" s="2" t="s">
        <v>33</v>
      </c>
      <c r="B16" s="12">
        <v>183163</v>
      </c>
      <c r="C16" s="12">
        <v>184855</v>
      </c>
      <c r="D16" s="12">
        <v>186449</v>
      </c>
      <c r="E16" s="12">
        <v>187704</v>
      </c>
      <c r="F16" s="12">
        <v>187900</v>
      </c>
      <c r="G16" s="12">
        <v>187080</v>
      </c>
      <c r="H16" s="12">
        <v>186492</v>
      </c>
      <c r="I16" s="12">
        <v>187902</v>
      </c>
      <c r="J16" s="12">
        <v>1692</v>
      </c>
      <c r="K16" s="12">
        <v>1594</v>
      </c>
      <c r="L16" s="2">
        <v>1255</v>
      </c>
      <c r="M16" s="12">
        <v>196</v>
      </c>
      <c r="N16" s="2">
        <v>-820</v>
      </c>
      <c r="O16" s="12">
        <v>-588</v>
      </c>
      <c r="P16" s="2">
        <v>1410</v>
      </c>
      <c r="Q16" s="12">
        <v>4739</v>
      </c>
    </row>
    <row r="17" spans="1:17" x14ac:dyDescent="0.2">
      <c r="A17" s="2" t="s">
        <v>21</v>
      </c>
      <c r="B17" s="12">
        <v>202951</v>
      </c>
      <c r="C17" s="12">
        <v>203438</v>
      </c>
      <c r="D17" s="12">
        <v>204970</v>
      </c>
      <c r="E17" s="12">
        <v>207378</v>
      </c>
      <c r="F17" s="12">
        <v>210352</v>
      </c>
      <c r="G17" s="12">
        <v>208539</v>
      </c>
      <c r="H17" s="12">
        <v>207314</v>
      </c>
      <c r="I17" s="12">
        <v>208345</v>
      </c>
      <c r="J17" s="12">
        <v>487</v>
      </c>
      <c r="K17" s="12">
        <v>1532</v>
      </c>
      <c r="L17" s="2">
        <v>2408</v>
      </c>
      <c r="M17" s="12">
        <v>2974</v>
      </c>
      <c r="N17" s="2">
        <v>-1813</v>
      </c>
      <c r="O17" s="12">
        <v>-1225</v>
      </c>
      <c r="P17" s="2">
        <v>1031</v>
      </c>
      <c r="Q17" s="12">
        <v>5394</v>
      </c>
    </row>
    <row r="18" spans="1:17" x14ac:dyDescent="0.2">
      <c r="A18" s="2" t="s">
        <v>12</v>
      </c>
      <c r="B18" s="12">
        <v>236303</v>
      </c>
      <c r="C18" s="12">
        <v>236944</v>
      </c>
      <c r="D18" s="12">
        <v>238074</v>
      </c>
      <c r="E18" s="12">
        <v>241199</v>
      </c>
      <c r="F18" s="12">
        <v>243874</v>
      </c>
      <c r="G18" s="12">
        <v>239136</v>
      </c>
      <c r="H18" s="12">
        <v>241106</v>
      </c>
      <c r="I18" s="12">
        <v>241978</v>
      </c>
      <c r="J18" s="12">
        <v>641</v>
      </c>
      <c r="K18" s="12">
        <v>1130</v>
      </c>
      <c r="L18" s="2">
        <v>3125</v>
      </c>
      <c r="M18" s="12">
        <v>2675</v>
      </c>
      <c r="N18" s="2">
        <v>-4738</v>
      </c>
      <c r="O18" s="12">
        <v>1970</v>
      </c>
      <c r="P18" s="2">
        <v>872</v>
      </c>
      <c r="Q18" s="12">
        <v>5675</v>
      </c>
    </row>
    <row r="19" spans="1:17" x14ac:dyDescent="0.2">
      <c r="A19" s="2" t="s">
        <v>18</v>
      </c>
      <c r="B19" s="12">
        <v>200339</v>
      </c>
      <c r="C19" s="12">
        <v>201939</v>
      </c>
      <c r="D19" s="12">
        <v>203232</v>
      </c>
      <c r="E19" s="12">
        <v>205095</v>
      </c>
      <c r="F19" s="12">
        <v>207126</v>
      </c>
      <c r="G19" s="12">
        <v>205308</v>
      </c>
      <c r="H19" s="12">
        <v>205548</v>
      </c>
      <c r="I19" s="12">
        <v>206050</v>
      </c>
      <c r="J19" s="12">
        <v>1600</v>
      </c>
      <c r="K19" s="12">
        <v>1293</v>
      </c>
      <c r="L19" s="2">
        <v>1863</v>
      </c>
      <c r="M19" s="12">
        <v>2031</v>
      </c>
      <c r="N19" s="2">
        <v>-1818</v>
      </c>
      <c r="O19" s="12">
        <v>240</v>
      </c>
      <c r="P19" s="2">
        <v>502</v>
      </c>
      <c r="Q19" s="12">
        <v>5711</v>
      </c>
    </row>
    <row r="20" spans="1:17" x14ac:dyDescent="0.2">
      <c r="A20" s="2" t="s">
        <v>19</v>
      </c>
      <c r="B20" s="12">
        <v>145580</v>
      </c>
      <c r="C20" s="12">
        <v>143936</v>
      </c>
      <c r="D20" s="12">
        <v>147502</v>
      </c>
      <c r="E20" s="12">
        <v>147839</v>
      </c>
      <c r="F20" s="12">
        <v>149959</v>
      </c>
      <c r="G20" s="12">
        <v>149477</v>
      </c>
      <c r="H20" s="12">
        <v>150458</v>
      </c>
      <c r="I20" s="12">
        <v>151811</v>
      </c>
      <c r="J20" s="12">
        <v>-1644</v>
      </c>
      <c r="K20" s="12">
        <v>3566</v>
      </c>
      <c r="L20" s="2">
        <v>337</v>
      </c>
      <c r="M20" s="12">
        <v>2120</v>
      </c>
      <c r="N20" s="2">
        <v>-482</v>
      </c>
      <c r="O20" s="12">
        <v>981</v>
      </c>
      <c r="P20" s="2">
        <v>1353</v>
      </c>
      <c r="Q20" s="12">
        <v>6231</v>
      </c>
    </row>
    <row r="21" spans="1:17" x14ac:dyDescent="0.2">
      <c r="A21" s="2" t="s">
        <v>24</v>
      </c>
      <c r="B21" s="12">
        <v>356370</v>
      </c>
      <c r="C21" s="12">
        <v>356310</v>
      </c>
      <c r="D21" s="12">
        <v>358177</v>
      </c>
      <c r="E21" s="12">
        <v>361787</v>
      </c>
      <c r="F21" s="12">
        <v>370055</v>
      </c>
      <c r="G21" s="12">
        <v>365783</v>
      </c>
      <c r="H21" s="12">
        <v>362807</v>
      </c>
      <c r="I21" s="12">
        <v>363772</v>
      </c>
      <c r="J21" s="12">
        <v>-60</v>
      </c>
      <c r="K21" s="12">
        <v>1867</v>
      </c>
      <c r="L21" s="2">
        <v>3610</v>
      </c>
      <c r="M21" s="12">
        <v>8268</v>
      </c>
      <c r="N21" s="2">
        <v>-4272</v>
      </c>
      <c r="O21" s="12">
        <v>-2976</v>
      </c>
      <c r="P21" s="2">
        <v>965</v>
      </c>
      <c r="Q21" s="12">
        <v>7402</v>
      </c>
    </row>
    <row r="22" spans="1:17" x14ac:dyDescent="0.2">
      <c r="A22" s="2" t="s">
        <v>32</v>
      </c>
      <c r="B22" s="12">
        <v>360408</v>
      </c>
      <c r="C22" s="12">
        <v>360933</v>
      </c>
      <c r="D22" s="12">
        <v>362982</v>
      </c>
      <c r="E22" s="12">
        <v>364040</v>
      </c>
      <c r="F22" s="12">
        <v>367448</v>
      </c>
      <c r="G22" s="12">
        <v>364449</v>
      </c>
      <c r="H22" s="12">
        <v>364457</v>
      </c>
      <c r="I22" s="12">
        <v>368320</v>
      </c>
      <c r="J22" s="12">
        <v>525</v>
      </c>
      <c r="K22" s="12">
        <v>2049</v>
      </c>
      <c r="L22" s="2">
        <v>1058</v>
      </c>
      <c r="M22" s="12">
        <v>3408</v>
      </c>
      <c r="N22" s="2">
        <v>-2999</v>
      </c>
      <c r="O22" s="12">
        <v>8</v>
      </c>
      <c r="P22" s="2">
        <v>3863</v>
      </c>
      <c r="Q22" s="12">
        <v>7912</v>
      </c>
    </row>
    <row r="23" spans="1:17" x14ac:dyDescent="0.2">
      <c r="A23" s="2" t="s">
        <v>3</v>
      </c>
      <c r="B23" s="12">
        <v>321750</v>
      </c>
      <c r="C23" s="12">
        <v>323153</v>
      </c>
      <c r="D23" s="12">
        <v>326308</v>
      </c>
      <c r="E23" s="12">
        <v>325210</v>
      </c>
      <c r="F23" s="12">
        <v>327014</v>
      </c>
      <c r="G23" s="12">
        <v>321424</v>
      </c>
      <c r="H23" s="12">
        <v>328665</v>
      </c>
      <c r="I23" s="12">
        <v>330675</v>
      </c>
      <c r="J23" s="12">
        <v>1403</v>
      </c>
      <c r="K23" s="12">
        <v>3155</v>
      </c>
      <c r="L23" s="2">
        <v>-1098</v>
      </c>
      <c r="M23" s="12">
        <v>1804</v>
      </c>
      <c r="N23" s="2">
        <v>-5590</v>
      </c>
      <c r="O23" s="12">
        <v>7241</v>
      </c>
      <c r="P23" s="2">
        <v>2010</v>
      </c>
      <c r="Q23" s="12">
        <v>8925</v>
      </c>
    </row>
    <row r="24" spans="1:17" x14ac:dyDescent="0.2">
      <c r="A24" s="2" t="s">
        <v>28</v>
      </c>
      <c r="B24" s="12">
        <v>169301</v>
      </c>
      <c r="C24" s="12">
        <v>171299</v>
      </c>
      <c r="D24" s="12">
        <v>172923</v>
      </c>
      <c r="E24" s="12">
        <v>175679</v>
      </c>
      <c r="F24" s="12">
        <v>176822</v>
      </c>
      <c r="G24" s="12">
        <v>174213</v>
      </c>
      <c r="H24" s="12">
        <v>175361</v>
      </c>
      <c r="I24" s="12">
        <v>179307</v>
      </c>
      <c r="J24" s="12">
        <v>1998</v>
      </c>
      <c r="K24" s="12">
        <v>1624</v>
      </c>
      <c r="L24" s="2">
        <v>2756</v>
      </c>
      <c r="M24" s="12">
        <v>1143</v>
      </c>
      <c r="N24" s="2">
        <v>-2609</v>
      </c>
      <c r="O24" s="12">
        <v>1148</v>
      </c>
      <c r="P24" s="2">
        <v>3946</v>
      </c>
      <c r="Q24" s="12">
        <v>10006</v>
      </c>
    </row>
    <row r="25" spans="1:17" x14ac:dyDescent="0.2">
      <c r="A25" s="2" t="s">
        <v>29</v>
      </c>
      <c r="B25" s="12">
        <v>672303</v>
      </c>
      <c r="C25" s="12">
        <v>678269</v>
      </c>
      <c r="D25" s="12">
        <v>681683</v>
      </c>
      <c r="E25" s="12">
        <v>683018</v>
      </c>
      <c r="F25" s="12">
        <v>684878</v>
      </c>
      <c r="G25" s="12">
        <v>672536</v>
      </c>
      <c r="H25" s="12">
        <v>677274</v>
      </c>
      <c r="I25" s="12">
        <v>682804</v>
      </c>
      <c r="J25" s="12">
        <v>5966</v>
      </c>
      <c r="K25" s="12">
        <v>3414</v>
      </c>
      <c r="L25" s="2">
        <v>1335</v>
      </c>
      <c r="M25" s="12">
        <v>1860</v>
      </c>
      <c r="N25" s="2">
        <v>-12342</v>
      </c>
      <c r="O25" s="12">
        <v>4738</v>
      </c>
      <c r="P25" s="2">
        <v>5530</v>
      </c>
      <c r="Q25" s="12">
        <v>10501</v>
      </c>
    </row>
    <row r="26" spans="1:17" x14ac:dyDescent="0.2">
      <c r="A26" s="2" t="s">
        <v>17</v>
      </c>
      <c r="B26" s="12">
        <v>447862</v>
      </c>
      <c r="C26" s="12">
        <v>451388</v>
      </c>
      <c r="D26" s="12">
        <v>453937</v>
      </c>
      <c r="E26" s="12">
        <v>459604</v>
      </c>
      <c r="F26" s="12">
        <v>463651</v>
      </c>
      <c r="G26" s="12">
        <v>461602</v>
      </c>
      <c r="H26" s="12">
        <v>458944</v>
      </c>
      <c r="I26" s="12">
        <v>462035</v>
      </c>
      <c r="J26" s="12">
        <v>3526</v>
      </c>
      <c r="K26" s="12">
        <v>2549</v>
      </c>
      <c r="L26" s="2">
        <v>5667</v>
      </c>
      <c r="M26" s="12">
        <v>4047</v>
      </c>
      <c r="N26" s="2">
        <v>-2049</v>
      </c>
      <c r="O26" s="12">
        <v>-2658</v>
      </c>
      <c r="P26" s="2">
        <v>3091</v>
      </c>
      <c r="Q26" s="12">
        <v>14173</v>
      </c>
    </row>
    <row r="27" spans="1:17" x14ac:dyDescent="0.2">
      <c r="A27" s="2" t="s">
        <v>25</v>
      </c>
      <c r="B27" s="12">
        <v>432699</v>
      </c>
      <c r="C27" s="12">
        <v>436384</v>
      </c>
      <c r="D27" s="12">
        <v>439476</v>
      </c>
      <c r="E27" s="12">
        <v>442174</v>
      </c>
      <c r="F27" s="12">
        <v>445552</v>
      </c>
      <c r="G27" s="12">
        <v>440501</v>
      </c>
      <c r="H27" s="12">
        <v>444131</v>
      </c>
      <c r="I27" s="12">
        <v>447419</v>
      </c>
      <c r="J27" s="12">
        <v>3685</v>
      </c>
      <c r="K27" s="12">
        <v>3092</v>
      </c>
      <c r="L27" s="2">
        <v>2698</v>
      </c>
      <c r="M27" s="12">
        <v>3378</v>
      </c>
      <c r="N27" s="2">
        <v>-5051</v>
      </c>
      <c r="O27" s="12">
        <v>3630</v>
      </c>
      <c r="P27" s="2">
        <v>3288</v>
      </c>
      <c r="Q27" s="12">
        <v>14720</v>
      </c>
    </row>
    <row r="28" spans="1:17" x14ac:dyDescent="0.2">
      <c r="A28" s="2" t="s">
        <v>14</v>
      </c>
      <c r="B28" s="12">
        <v>966243</v>
      </c>
      <c r="C28" s="12">
        <v>970018</v>
      </c>
      <c r="D28" s="12">
        <v>974129</v>
      </c>
      <c r="E28" s="12">
        <v>980425</v>
      </c>
      <c r="F28" s="12">
        <v>987268</v>
      </c>
      <c r="G28" s="12">
        <v>973396</v>
      </c>
      <c r="H28" s="12">
        <v>977981</v>
      </c>
      <c r="I28" s="12">
        <v>985130</v>
      </c>
      <c r="J28" s="12">
        <v>3775</v>
      </c>
      <c r="K28" s="12">
        <v>4111</v>
      </c>
      <c r="L28" s="2">
        <v>6296</v>
      </c>
      <c r="M28" s="12">
        <v>6843</v>
      </c>
      <c r="N28" s="2">
        <v>-13872</v>
      </c>
      <c r="O28" s="12">
        <v>4585</v>
      </c>
      <c r="P28" s="2">
        <v>7149</v>
      </c>
      <c r="Q28" s="12">
        <v>18887</v>
      </c>
    </row>
    <row r="29" spans="1:17" x14ac:dyDescent="0.2">
      <c r="A29" s="2" t="s">
        <v>27</v>
      </c>
      <c r="B29" s="12">
        <v>575672</v>
      </c>
      <c r="C29" s="12">
        <v>574582</v>
      </c>
      <c r="D29" s="12">
        <v>585515</v>
      </c>
      <c r="E29" s="12">
        <v>590852</v>
      </c>
      <c r="F29" s="12">
        <v>589753</v>
      </c>
      <c r="G29" s="12">
        <v>575636</v>
      </c>
      <c r="H29" s="12">
        <v>583878</v>
      </c>
      <c r="I29" s="12">
        <v>597596</v>
      </c>
      <c r="J29" s="12">
        <v>-1090</v>
      </c>
      <c r="K29" s="12">
        <v>10933</v>
      </c>
      <c r="L29" s="2">
        <v>5337</v>
      </c>
      <c r="M29" s="12">
        <v>-1099</v>
      </c>
      <c r="N29" s="2">
        <v>-14117</v>
      </c>
      <c r="O29" s="12">
        <v>8242</v>
      </c>
      <c r="P29" s="2">
        <v>13718</v>
      </c>
      <c r="Q29" s="12">
        <v>21924</v>
      </c>
    </row>
    <row r="30" spans="1:17" x14ac:dyDescent="0.2">
      <c r="A30" s="2" t="s">
        <v>31</v>
      </c>
      <c r="B30" s="12">
        <v>701109</v>
      </c>
      <c r="C30" s="12">
        <v>706000</v>
      </c>
      <c r="D30" s="12">
        <v>707921</v>
      </c>
      <c r="E30" s="12">
        <v>714759</v>
      </c>
      <c r="F30" s="12">
        <v>722700</v>
      </c>
      <c r="G30" s="12">
        <v>725198</v>
      </c>
      <c r="H30" s="12">
        <v>721627</v>
      </c>
      <c r="I30" s="12">
        <v>723182</v>
      </c>
      <c r="J30" s="12">
        <v>4891</v>
      </c>
      <c r="K30" s="12">
        <v>1921</v>
      </c>
      <c r="L30" s="2">
        <v>6838</v>
      </c>
      <c r="M30" s="12">
        <v>7941</v>
      </c>
      <c r="N30" s="2">
        <v>2498</v>
      </c>
      <c r="O30" s="12">
        <v>-3571</v>
      </c>
      <c r="P30" s="2">
        <v>1555</v>
      </c>
      <c r="Q30" s="12">
        <v>22073</v>
      </c>
    </row>
    <row r="31" spans="1:17" x14ac:dyDescent="0.2">
      <c r="A31" s="2" t="s">
        <v>10</v>
      </c>
      <c r="B31" s="12">
        <v>744379</v>
      </c>
      <c r="C31" s="12">
        <v>750835</v>
      </c>
      <c r="D31" s="12">
        <v>754841</v>
      </c>
      <c r="E31" s="12">
        <v>760896</v>
      </c>
      <c r="F31" s="12">
        <v>766938</v>
      </c>
      <c r="G31" s="12">
        <v>757473</v>
      </c>
      <c r="H31" s="12">
        <v>763001</v>
      </c>
      <c r="I31" s="12">
        <v>766489</v>
      </c>
      <c r="J31" s="12">
        <v>6456</v>
      </c>
      <c r="K31" s="12">
        <v>4006</v>
      </c>
      <c r="L31" s="2">
        <v>6055</v>
      </c>
      <c r="M31" s="12">
        <v>6042</v>
      </c>
      <c r="N31" s="2">
        <v>-9465</v>
      </c>
      <c r="O31" s="12">
        <v>5528</v>
      </c>
      <c r="P31" s="2">
        <v>3488</v>
      </c>
      <c r="Q31" s="12">
        <v>22110</v>
      </c>
    </row>
    <row r="32" spans="1:17" x14ac:dyDescent="0.2">
      <c r="A32" s="2" t="s">
        <v>13</v>
      </c>
      <c r="B32" s="12">
        <v>1579438</v>
      </c>
      <c r="C32" s="12">
        <v>1586644</v>
      </c>
      <c r="D32" s="12">
        <v>1596357</v>
      </c>
      <c r="E32" s="12">
        <v>1611893</v>
      </c>
      <c r="F32" s="12">
        <v>1619262</v>
      </c>
      <c r="G32" s="12">
        <v>1593415</v>
      </c>
      <c r="H32" s="12">
        <v>1594259</v>
      </c>
      <c r="I32" s="12">
        <v>1603856</v>
      </c>
      <c r="J32" s="12">
        <v>7206</v>
      </c>
      <c r="K32" s="12">
        <v>9713</v>
      </c>
      <c r="L32" s="2">
        <v>15536</v>
      </c>
      <c r="M32" s="12">
        <v>7369</v>
      </c>
      <c r="N32" s="2">
        <v>-25847</v>
      </c>
      <c r="O32" s="12">
        <v>844</v>
      </c>
      <c r="P32" s="2">
        <v>9597</v>
      </c>
      <c r="Q32" s="12">
        <v>24418</v>
      </c>
    </row>
    <row r="33" spans="1:17" x14ac:dyDescent="0.2">
      <c r="A33" s="2" t="s">
        <v>23</v>
      </c>
      <c r="B33" s="12">
        <v>580949</v>
      </c>
      <c r="C33" s="12">
        <v>587463</v>
      </c>
      <c r="D33" s="12">
        <v>592725</v>
      </c>
      <c r="E33" s="12">
        <v>598103</v>
      </c>
      <c r="F33" s="12">
        <v>603612</v>
      </c>
      <c r="G33" s="12">
        <v>595496</v>
      </c>
      <c r="H33" s="12">
        <v>600127</v>
      </c>
      <c r="I33" s="12">
        <v>606706</v>
      </c>
      <c r="J33" s="12">
        <v>6514</v>
      </c>
      <c r="K33" s="12">
        <v>5262</v>
      </c>
      <c r="L33" s="2">
        <v>5378</v>
      </c>
      <c r="M33" s="12">
        <v>5509</v>
      </c>
      <c r="N33" s="2">
        <v>-8116</v>
      </c>
      <c r="O33" s="12">
        <v>4631</v>
      </c>
      <c r="P33" s="2">
        <v>6579</v>
      </c>
      <c r="Q33" s="12">
        <v>25757</v>
      </c>
    </row>
    <row r="34" spans="1:17" x14ac:dyDescent="0.2">
      <c r="A34" s="2" t="s">
        <v>8</v>
      </c>
      <c r="B34" s="12">
        <v>889248</v>
      </c>
      <c r="C34" s="12">
        <v>897690</v>
      </c>
      <c r="D34" s="12">
        <v>901676</v>
      </c>
      <c r="E34" s="12">
        <v>908614</v>
      </c>
      <c r="F34" s="12">
        <v>915483</v>
      </c>
      <c r="G34" s="12">
        <v>903594</v>
      </c>
      <c r="H34" s="12">
        <v>913562</v>
      </c>
      <c r="I34" s="12">
        <v>915962</v>
      </c>
      <c r="J34" s="12">
        <v>8442</v>
      </c>
      <c r="K34" s="12">
        <v>3986</v>
      </c>
      <c r="L34" s="2">
        <v>6938</v>
      </c>
      <c r="M34" s="12">
        <v>6869</v>
      </c>
      <c r="N34" s="2">
        <v>-11889</v>
      </c>
      <c r="O34" s="12">
        <v>9968</v>
      </c>
      <c r="P34" s="2">
        <v>2400</v>
      </c>
      <c r="Q34" s="12">
        <v>26714</v>
      </c>
    </row>
    <row r="35" spans="1:17" x14ac:dyDescent="0.2">
      <c r="A35" s="2" t="s">
        <v>4</v>
      </c>
      <c r="B35" s="12">
        <v>934572</v>
      </c>
      <c r="C35" s="12">
        <v>941458</v>
      </c>
      <c r="D35" s="12">
        <v>949253</v>
      </c>
      <c r="E35" s="12">
        <v>961284</v>
      </c>
      <c r="F35" s="12">
        <v>962841</v>
      </c>
      <c r="G35" s="12">
        <v>944174</v>
      </c>
      <c r="H35" s="12">
        <v>964088</v>
      </c>
      <c r="I35" s="12">
        <v>970897</v>
      </c>
      <c r="J35" s="12">
        <v>6886</v>
      </c>
      <c r="K35" s="12">
        <v>7795</v>
      </c>
      <c r="L35" s="2">
        <v>12031</v>
      </c>
      <c r="M35" s="12">
        <v>1557</v>
      </c>
      <c r="N35" s="2">
        <v>-18667</v>
      </c>
      <c r="O35" s="12">
        <v>19914</v>
      </c>
      <c r="P35" s="2">
        <v>6809</v>
      </c>
      <c r="Q35" s="12">
        <v>36325</v>
      </c>
    </row>
    <row r="36" spans="1:17" x14ac:dyDescent="0.2">
      <c r="A36" s="2" t="s">
        <v>26</v>
      </c>
      <c r="B36" s="12">
        <v>529928</v>
      </c>
      <c r="C36" s="12">
        <v>529692</v>
      </c>
      <c r="D36" s="12">
        <v>543611</v>
      </c>
      <c r="E36" s="12">
        <v>558297</v>
      </c>
      <c r="F36" s="12">
        <v>565897</v>
      </c>
      <c r="G36" s="12">
        <v>570100</v>
      </c>
      <c r="H36" s="12">
        <v>577248</v>
      </c>
      <c r="I36" s="12">
        <v>581325</v>
      </c>
      <c r="J36" s="12">
        <v>-236</v>
      </c>
      <c r="K36" s="12">
        <v>13919</v>
      </c>
      <c r="L36" s="2">
        <v>14686</v>
      </c>
      <c r="M36" s="12">
        <v>7600</v>
      </c>
      <c r="N36" s="2">
        <v>4203</v>
      </c>
      <c r="O36" s="12">
        <v>7148</v>
      </c>
      <c r="P36" s="2">
        <v>4077</v>
      </c>
      <c r="Q36" s="12">
        <v>51397</v>
      </c>
    </row>
    <row r="37" spans="1:17" x14ac:dyDescent="0.2">
      <c r="A37" s="2" t="s">
        <v>20</v>
      </c>
      <c r="B37" s="12">
        <v>1573657</v>
      </c>
      <c r="C37" s="12">
        <v>1590011</v>
      </c>
      <c r="D37" s="12">
        <v>1603318</v>
      </c>
      <c r="E37" s="12">
        <v>1623550</v>
      </c>
      <c r="F37" s="12">
        <v>1635521</v>
      </c>
      <c r="G37" s="12">
        <v>1610359</v>
      </c>
      <c r="H37" s="12">
        <v>1619270</v>
      </c>
      <c r="I37" s="12">
        <v>1626135</v>
      </c>
      <c r="J37" s="12">
        <v>16354</v>
      </c>
      <c r="K37" s="12">
        <v>13307</v>
      </c>
      <c r="L37" s="2">
        <v>20232</v>
      </c>
      <c r="M37" s="12">
        <v>11971</v>
      </c>
      <c r="N37" s="2">
        <v>-25162</v>
      </c>
      <c r="O37" s="12">
        <v>8911</v>
      </c>
      <c r="P37" s="2">
        <v>6865</v>
      </c>
      <c r="Q37" s="12">
        <v>52478</v>
      </c>
    </row>
    <row r="38" spans="1:17" x14ac:dyDescent="0.2">
      <c r="A38" s="2" t="s">
        <v>0</v>
      </c>
      <c r="B38" s="12">
        <v>1742635</v>
      </c>
      <c r="C38" s="12">
        <v>1758496</v>
      </c>
      <c r="D38" s="12">
        <v>1769661</v>
      </c>
      <c r="E38" s="12">
        <v>1788334</v>
      </c>
      <c r="F38" s="12">
        <v>1805269</v>
      </c>
      <c r="G38" s="12">
        <v>1780367</v>
      </c>
      <c r="H38" s="12">
        <v>1787122</v>
      </c>
      <c r="I38" s="12">
        <v>1800733</v>
      </c>
      <c r="J38" s="12">
        <v>15861</v>
      </c>
      <c r="K38" s="12">
        <v>11165</v>
      </c>
      <c r="L38" s="2">
        <v>18673</v>
      </c>
      <c r="M38" s="12">
        <v>16935</v>
      </c>
      <c r="N38" s="2">
        <v>-24902</v>
      </c>
      <c r="O38" s="12">
        <v>6755</v>
      </c>
      <c r="P38" s="2">
        <v>13611</v>
      </c>
      <c r="Q38" s="12">
        <v>58098</v>
      </c>
    </row>
    <row r="39" spans="1:17" x14ac:dyDescent="0.2">
      <c r="A39" s="2" t="s">
        <v>1</v>
      </c>
      <c r="B39" s="12">
        <v>19495952</v>
      </c>
      <c r="C39" s="12">
        <v>19588342</v>
      </c>
      <c r="D39" s="12">
        <v>19702192</v>
      </c>
      <c r="E39" s="12">
        <v>19902833</v>
      </c>
      <c r="F39" s="12">
        <v>20051552</v>
      </c>
      <c r="G39" s="12">
        <v>19773732</v>
      </c>
      <c r="H39" s="12">
        <v>19821651</v>
      </c>
      <c r="I39" s="12">
        <v>19936938</v>
      </c>
      <c r="J39" s="12">
        <v>92390</v>
      </c>
      <c r="K39" s="12">
        <v>113850</v>
      </c>
      <c r="L39" s="2">
        <v>200641</v>
      </c>
      <c r="M39" s="12">
        <v>148719</v>
      </c>
      <c r="N39" s="2">
        <v>-277820</v>
      </c>
      <c r="O39" s="12">
        <v>47919</v>
      </c>
      <c r="P39" s="2">
        <v>115287</v>
      </c>
      <c r="Q39" s="12">
        <v>440986</v>
      </c>
    </row>
    <row r="41" spans="1:17" x14ac:dyDescent="0.2">
      <c r="A41" s="2" t="s">
        <v>55</v>
      </c>
      <c r="B41" s="2" t="s">
        <v>1160</v>
      </c>
      <c r="C41" s="2" t="s">
        <v>1161</v>
      </c>
    </row>
    <row r="42" spans="1:17" x14ac:dyDescent="0.2">
      <c r="A42" s="2" t="s">
        <v>3</v>
      </c>
      <c r="B42" s="2">
        <v>325210</v>
      </c>
      <c r="C42" s="2">
        <v>327014</v>
      </c>
      <c r="D42" s="2" t="b">
        <f>A42=A7</f>
        <v>0</v>
      </c>
      <c r="E42" s="2" t="b">
        <f>B42=E7</f>
        <v>0</v>
      </c>
      <c r="F42" s="2" t="s">
        <v>3</v>
      </c>
      <c r="G42" s="2">
        <v>325210</v>
      </c>
      <c r="H42" s="2" t="b">
        <f>A42=F42</f>
        <v>1</v>
      </c>
    </row>
    <row r="43" spans="1:17" x14ac:dyDescent="0.2">
      <c r="A43" s="2" t="s">
        <v>4</v>
      </c>
      <c r="B43" s="2">
        <v>961284</v>
      </c>
      <c r="C43" s="2">
        <v>962841</v>
      </c>
      <c r="D43" s="2" t="b">
        <f t="shared" ref="D43:D74" si="0">A43=A8</f>
        <v>0</v>
      </c>
      <c r="E43" s="2" t="b">
        <f t="shared" ref="E43:E74" si="1">B43=E8</f>
        <v>0</v>
      </c>
      <c r="F43" s="2" t="s">
        <v>4</v>
      </c>
      <c r="G43" s="2">
        <v>961284</v>
      </c>
      <c r="H43" s="2" t="b">
        <f t="shared" ref="H43:H74" si="2">A43=F43</f>
        <v>1</v>
      </c>
    </row>
    <row r="44" spans="1:17" x14ac:dyDescent="0.2">
      <c r="A44" s="2" t="s">
        <v>5</v>
      </c>
      <c r="B44" s="2">
        <v>175792</v>
      </c>
      <c r="C44" s="2">
        <v>178292</v>
      </c>
      <c r="D44" s="2" t="b">
        <f t="shared" si="0"/>
        <v>0</v>
      </c>
      <c r="E44" s="2" t="b">
        <f t="shared" si="1"/>
        <v>0</v>
      </c>
      <c r="F44" s="2" t="s">
        <v>5</v>
      </c>
      <c r="G44" s="2">
        <v>175792</v>
      </c>
      <c r="H44" s="2" t="b">
        <f t="shared" si="2"/>
        <v>1</v>
      </c>
    </row>
    <row r="45" spans="1:17" x14ac:dyDescent="0.2">
      <c r="A45" s="2" t="s">
        <v>6</v>
      </c>
      <c r="B45" s="2">
        <v>125428</v>
      </c>
      <c r="C45" s="2">
        <v>126613</v>
      </c>
      <c r="D45" s="2" t="b">
        <f t="shared" si="0"/>
        <v>0</v>
      </c>
      <c r="E45" s="2" t="b">
        <f t="shared" si="1"/>
        <v>0</v>
      </c>
      <c r="F45" s="2" t="s">
        <v>6</v>
      </c>
      <c r="G45" s="2">
        <v>125428</v>
      </c>
      <c r="H45" s="2" t="b">
        <f t="shared" si="2"/>
        <v>1</v>
      </c>
    </row>
    <row r="46" spans="1:17" x14ac:dyDescent="0.2">
      <c r="A46" s="2" t="s">
        <v>7</v>
      </c>
      <c r="B46" s="2">
        <v>221374</v>
      </c>
      <c r="C46" s="2">
        <v>222218</v>
      </c>
      <c r="D46" s="2" t="b">
        <f t="shared" si="0"/>
        <v>0</v>
      </c>
      <c r="E46" s="2" t="b">
        <f t="shared" si="1"/>
        <v>0</v>
      </c>
      <c r="F46" s="2" t="s">
        <v>7</v>
      </c>
      <c r="G46" s="2">
        <v>221374</v>
      </c>
      <c r="H46" s="2" t="b">
        <f t="shared" si="2"/>
        <v>1</v>
      </c>
    </row>
    <row r="47" spans="1:17" x14ac:dyDescent="0.2">
      <c r="A47" s="2" t="s">
        <v>8</v>
      </c>
      <c r="B47" s="2">
        <v>908614</v>
      </c>
      <c r="C47" s="2">
        <v>915483</v>
      </c>
      <c r="D47" s="2" t="b">
        <f t="shared" si="0"/>
        <v>0</v>
      </c>
      <c r="E47" s="2" t="b">
        <f t="shared" si="1"/>
        <v>0</v>
      </c>
      <c r="F47" s="2" t="s">
        <v>8</v>
      </c>
      <c r="G47" s="2">
        <v>908614</v>
      </c>
      <c r="H47" s="2" t="b">
        <f t="shared" si="2"/>
        <v>1</v>
      </c>
    </row>
    <row r="48" spans="1:17" x14ac:dyDescent="0.2">
      <c r="A48" s="2" t="s">
        <v>9</v>
      </c>
      <c r="B48" s="2">
        <v>3285539</v>
      </c>
      <c r="C48" s="2">
        <v>3309725</v>
      </c>
      <c r="D48" s="2" t="b">
        <f t="shared" si="0"/>
        <v>0</v>
      </c>
      <c r="E48" s="2" t="b">
        <f t="shared" si="1"/>
        <v>0</v>
      </c>
      <c r="F48" s="2" t="s">
        <v>9</v>
      </c>
      <c r="G48" s="2">
        <v>3285539</v>
      </c>
      <c r="H48" s="2" t="b">
        <f t="shared" si="2"/>
        <v>1</v>
      </c>
    </row>
    <row r="49" spans="1:8" x14ac:dyDescent="0.2">
      <c r="A49" s="2" t="s">
        <v>10</v>
      </c>
      <c r="B49" s="2">
        <v>760896</v>
      </c>
      <c r="C49" s="2">
        <v>766938</v>
      </c>
      <c r="D49" s="2" t="b">
        <f t="shared" si="0"/>
        <v>0</v>
      </c>
      <c r="E49" s="2" t="b">
        <f t="shared" si="1"/>
        <v>0</v>
      </c>
      <c r="F49" s="2" t="s">
        <v>10</v>
      </c>
      <c r="G49" s="2">
        <v>760896</v>
      </c>
      <c r="H49" s="2" t="b">
        <f t="shared" si="2"/>
        <v>1</v>
      </c>
    </row>
    <row r="50" spans="1:8" x14ac:dyDescent="0.2">
      <c r="A50" s="2" t="s">
        <v>11</v>
      </c>
      <c r="B50" s="2">
        <v>135757</v>
      </c>
      <c r="C50" s="2">
        <v>136547</v>
      </c>
      <c r="D50" s="2" t="b">
        <f t="shared" si="0"/>
        <v>0</v>
      </c>
      <c r="E50" s="2" t="b">
        <f t="shared" si="1"/>
        <v>0</v>
      </c>
      <c r="F50" s="2" t="s">
        <v>11</v>
      </c>
      <c r="G50" s="2">
        <v>135757</v>
      </c>
      <c r="H50" s="2" t="b">
        <f t="shared" si="2"/>
        <v>1</v>
      </c>
    </row>
    <row r="51" spans="1:8" x14ac:dyDescent="0.2">
      <c r="A51" s="2" t="s">
        <v>12</v>
      </c>
      <c r="B51" s="2">
        <v>241199</v>
      </c>
      <c r="C51" s="2">
        <v>243874</v>
      </c>
      <c r="D51" s="2" t="b">
        <f t="shared" si="0"/>
        <v>0</v>
      </c>
      <c r="E51" s="2" t="b">
        <f t="shared" si="1"/>
        <v>0</v>
      </c>
      <c r="F51" s="2" t="s">
        <v>12</v>
      </c>
      <c r="G51" s="2">
        <v>241199</v>
      </c>
      <c r="H51" s="2" t="b">
        <f t="shared" si="2"/>
        <v>1</v>
      </c>
    </row>
    <row r="52" spans="1:8" x14ac:dyDescent="0.2">
      <c r="A52" s="2" t="s">
        <v>13</v>
      </c>
      <c r="B52" s="2">
        <v>1611893</v>
      </c>
      <c r="C52" s="2">
        <v>1619262</v>
      </c>
      <c r="D52" s="2" t="b">
        <f t="shared" si="0"/>
        <v>0</v>
      </c>
      <c r="E52" s="2" t="b">
        <f t="shared" si="1"/>
        <v>0</v>
      </c>
      <c r="F52" s="2" t="s">
        <v>13</v>
      </c>
      <c r="G52" s="2">
        <v>1611893</v>
      </c>
      <c r="H52" s="2" t="b">
        <f t="shared" si="2"/>
        <v>1</v>
      </c>
    </row>
    <row r="53" spans="1:8" x14ac:dyDescent="0.2">
      <c r="A53" s="2" t="s">
        <v>14</v>
      </c>
      <c r="B53" s="2">
        <v>980425</v>
      </c>
      <c r="C53" s="2">
        <v>987268</v>
      </c>
      <c r="D53" s="2" t="b">
        <f t="shared" si="0"/>
        <v>0</v>
      </c>
      <c r="E53" s="2" t="b">
        <f t="shared" si="1"/>
        <v>0</v>
      </c>
      <c r="F53" s="2" t="s">
        <v>14</v>
      </c>
      <c r="G53" s="2">
        <v>980425</v>
      </c>
      <c r="H53" s="2" t="b">
        <f t="shared" si="2"/>
        <v>1</v>
      </c>
    </row>
    <row r="54" spans="1:8" x14ac:dyDescent="0.2">
      <c r="A54" s="2" t="s">
        <v>15</v>
      </c>
      <c r="B54" s="2">
        <v>147179</v>
      </c>
      <c r="C54" s="2">
        <v>147726</v>
      </c>
      <c r="D54" s="2" t="b">
        <f t="shared" si="0"/>
        <v>0</v>
      </c>
      <c r="E54" s="2" t="b">
        <f t="shared" si="1"/>
        <v>0</v>
      </c>
      <c r="F54" s="2" t="s">
        <v>15</v>
      </c>
      <c r="G54" s="2">
        <v>147179</v>
      </c>
      <c r="H54" s="2" t="b">
        <f t="shared" si="2"/>
        <v>1</v>
      </c>
    </row>
    <row r="55" spans="1:8" x14ac:dyDescent="0.2">
      <c r="A55" s="2" t="s">
        <v>16</v>
      </c>
      <c r="B55" s="2">
        <v>222262</v>
      </c>
      <c r="C55" s="2">
        <v>224121</v>
      </c>
      <c r="D55" s="2" t="b">
        <f t="shared" si="0"/>
        <v>0</v>
      </c>
      <c r="E55" s="2" t="b">
        <f t="shared" si="1"/>
        <v>0</v>
      </c>
      <c r="F55" s="2" t="s">
        <v>16</v>
      </c>
      <c r="G55" s="2">
        <v>222262</v>
      </c>
      <c r="H55" s="2" t="b">
        <f t="shared" si="2"/>
        <v>1</v>
      </c>
    </row>
    <row r="56" spans="1:8" x14ac:dyDescent="0.2">
      <c r="A56" s="2" t="s">
        <v>0</v>
      </c>
      <c r="B56" s="2">
        <v>1788334</v>
      </c>
      <c r="C56" s="2">
        <v>1805269</v>
      </c>
      <c r="D56" s="2" t="b">
        <f t="shared" si="0"/>
        <v>0</v>
      </c>
      <c r="E56" s="2" t="b">
        <f t="shared" si="1"/>
        <v>0</v>
      </c>
      <c r="F56" s="2" t="s">
        <v>0</v>
      </c>
      <c r="G56" s="2">
        <v>1788334</v>
      </c>
      <c r="H56" s="2" t="b">
        <f t="shared" si="2"/>
        <v>1</v>
      </c>
    </row>
    <row r="57" spans="1:8" x14ac:dyDescent="0.2">
      <c r="A57" s="2" t="s">
        <v>17</v>
      </c>
      <c r="B57" s="2">
        <v>459604</v>
      </c>
      <c r="C57" s="2">
        <v>463651</v>
      </c>
      <c r="D57" s="2" t="b">
        <f t="shared" si="0"/>
        <v>0</v>
      </c>
      <c r="E57" s="2" t="b">
        <f t="shared" si="1"/>
        <v>0</v>
      </c>
      <c r="F57" s="2" t="s">
        <v>17</v>
      </c>
      <c r="G57" s="2">
        <v>459604</v>
      </c>
      <c r="H57" s="2" t="b">
        <f t="shared" si="2"/>
        <v>1</v>
      </c>
    </row>
    <row r="58" spans="1:8" x14ac:dyDescent="0.2">
      <c r="A58" s="2" t="s">
        <v>18</v>
      </c>
      <c r="B58" s="2">
        <v>205095</v>
      </c>
      <c r="C58" s="2">
        <v>207126</v>
      </c>
      <c r="D58" s="2" t="b">
        <f t="shared" si="0"/>
        <v>0</v>
      </c>
      <c r="E58" s="2" t="b">
        <f t="shared" si="1"/>
        <v>0</v>
      </c>
      <c r="F58" s="2" t="s">
        <v>18</v>
      </c>
      <c r="G58" s="2">
        <v>205095</v>
      </c>
      <c r="H58" s="2" t="b">
        <f t="shared" si="2"/>
        <v>1</v>
      </c>
    </row>
    <row r="59" spans="1:8" x14ac:dyDescent="0.2">
      <c r="A59" s="2" t="s">
        <v>1</v>
      </c>
      <c r="B59" s="2">
        <v>19902833</v>
      </c>
      <c r="C59" s="2">
        <v>20051552</v>
      </c>
      <c r="D59" s="2" t="b">
        <f t="shared" si="0"/>
        <v>0</v>
      </c>
      <c r="E59" s="2" t="b">
        <f t="shared" si="1"/>
        <v>0</v>
      </c>
      <c r="F59" s="2" t="s">
        <v>1</v>
      </c>
      <c r="G59" s="2">
        <v>19902833</v>
      </c>
      <c r="H59" s="2" t="b">
        <f t="shared" si="2"/>
        <v>1</v>
      </c>
    </row>
    <row r="60" spans="1:8" x14ac:dyDescent="0.2">
      <c r="A60" s="2" t="s">
        <v>19</v>
      </c>
      <c r="B60" s="2">
        <v>147839</v>
      </c>
      <c r="C60" s="2">
        <v>149959</v>
      </c>
      <c r="D60" s="2" t="b">
        <f t="shared" si="0"/>
        <v>0</v>
      </c>
      <c r="E60" s="2" t="b">
        <f t="shared" si="1"/>
        <v>0</v>
      </c>
      <c r="F60" s="2" t="s">
        <v>19</v>
      </c>
      <c r="G60" s="2">
        <v>147839</v>
      </c>
      <c r="H60" s="2" t="b">
        <f t="shared" si="2"/>
        <v>1</v>
      </c>
    </row>
    <row r="61" spans="1:8" x14ac:dyDescent="0.2">
      <c r="A61" s="2" t="s">
        <v>20</v>
      </c>
      <c r="B61" s="2">
        <v>1623550</v>
      </c>
      <c r="C61" s="2">
        <v>1635521</v>
      </c>
      <c r="D61" s="2" t="b">
        <f t="shared" si="0"/>
        <v>0</v>
      </c>
      <c r="E61" s="2" t="b">
        <f t="shared" si="1"/>
        <v>0</v>
      </c>
      <c r="F61" s="2" t="s">
        <v>20</v>
      </c>
      <c r="G61" s="2">
        <v>1623550</v>
      </c>
      <c r="H61" s="2" t="b">
        <f t="shared" si="2"/>
        <v>1</v>
      </c>
    </row>
    <row r="62" spans="1:8" x14ac:dyDescent="0.2">
      <c r="A62" s="2" t="s">
        <v>21</v>
      </c>
      <c r="B62" s="2">
        <v>207378</v>
      </c>
      <c r="C62" s="2">
        <v>210352</v>
      </c>
      <c r="D62" s="2" t="b">
        <f t="shared" si="0"/>
        <v>0</v>
      </c>
      <c r="E62" s="2" t="b">
        <f t="shared" si="1"/>
        <v>0</v>
      </c>
      <c r="F62" s="2" t="s">
        <v>21</v>
      </c>
      <c r="G62" s="2">
        <v>207378</v>
      </c>
      <c r="H62" s="2" t="b">
        <f t="shared" si="2"/>
        <v>1</v>
      </c>
    </row>
    <row r="63" spans="1:8" x14ac:dyDescent="0.2">
      <c r="A63" s="2" t="s">
        <v>22</v>
      </c>
      <c r="B63" s="2">
        <v>591153</v>
      </c>
      <c r="C63" s="2">
        <v>595897</v>
      </c>
      <c r="D63" s="2" t="b">
        <f t="shared" si="0"/>
        <v>0</v>
      </c>
      <c r="E63" s="2" t="b">
        <f t="shared" si="1"/>
        <v>0</v>
      </c>
      <c r="F63" s="2" t="s">
        <v>22</v>
      </c>
      <c r="G63" s="2">
        <v>591153</v>
      </c>
      <c r="H63" s="2" t="b">
        <f t="shared" si="2"/>
        <v>1</v>
      </c>
    </row>
    <row r="64" spans="1:8" x14ac:dyDescent="0.2">
      <c r="A64" s="2" t="s">
        <v>23</v>
      </c>
      <c r="B64" s="2">
        <v>598103</v>
      </c>
      <c r="C64" s="2">
        <v>603612</v>
      </c>
      <c r="D64" s="2" t="b">
        <f t="shared" si="0"/>
        <v>0</v>
      </c>
      <c r="E64" s="2" t="b">
        <f t="shared" si="1"/>
        <v>0</v>
      </c>
      <c r="F64" s="2" t="s">
        <v>23</v>
      </c>
      <c r="G64" s="2">
        <v>598103</v>
      </c>
      <c r="H64" s="2" t="b">
        <f t="shared" si="2"/>
        <v>1</v>
      </c>
    </row>
    <row r="65" spans="1:8" x14ac:dyDescent="0.2">
      <c r="A65" s="2" t="s">
        <v>24</v>
      </c>
      <c r="B65" s="2">
        <v>361787</v>
      </c>
      <c r="C65" s="2">
        <v>370055</v>
      </c>
      <c r="D65" s="2" t="b">
        <f t="shared" si="0"/>
        <v>0</v>
      </c>
      <c r="E65" s="2" t="b">
        <f t="shared" si="1"/>
        <v>0</v>
      </c>
      <c r="F65" s="2" t="s">
        <v>24</v>
      </c>
      <c r="G65" s="2">
        <v>361787</v>
      </c>
      <c r="H65" s="2" t="b">
        <f t="shared" si="2"/>
        <v>1</v>
      </c>
    </row>
    <row r="66" spans="1:8" x14ac:dyDescent="0.2">
      <c r="A66" s="2" t="s">
        <v>25</v>
      </c>
      <c r="B66" s="2">
        <v>442174</v>
      </c>
      <c r="C66" s="2">
        <v>445552</v>
      </c>
      <c r="D66" s="2" t="b">
        <f t="shared" si="0"/>
        <v>0</v>
      </c>
      <c r="E66" s="2" t="b">
        <f t="shared" si="1"/>
        <v>0</v>
      </c>
      <c r="F66" s="2" t="s">
        <v>25</v>
      </c>
      <c r="G66" s="2">
        <v>442174</v>
      </c>
      <c r="H66" s="2" t="b">
        <f t="shared" si="2"/>
        <v>1</v>
      </c>
    </row>
    <row r="67" spans="1:8" x14ac:dyDescent="0.2">
      <c r="A67" s="2" t="s">
        <v>26</v>
      </c>
      <c r="B67" s="2">
        <v>558297</v>
      </c>
      <c r="C67" s="2">
        <v>565897</v>
      </c>
      <c r="D67" s="2" t="b">
        <f t="shared" si="0"/>
        <v>0</v>
      </c>
      <c r="E67" s="2" t="b">
        <f t="shared" si="1"/>
        <v>0</v>
      </c>
      <c r="F67" s="2" t="s">
        <v>26</v>
      </c>
      <c r="G67" s="2">
        <v>558297</v>
      </c>
      <c r="H67" s="2" t="b">
        <f t="shared" si="2"/>
        <v>1</v>
      </c>
    </row>
    <row r="68" spans="1:8" x14ac:dyDescent="0.2">
      <c r="A68" s="2" t="s">
        <v>27</v>
      </c>
      <c r="B68" s="2">
        <v>590852</v>
      </c>
      <c r="C68" s="2">
        <v>589753</v>
      </c>
      <c r="D68" s="2" t="b">
        <f t="shared" si="0"/>
        <v>0</v>
      </c>
      <c r="E68" s="2" t="b">
        <f t="shared" si="1"/>
        <v>0</v>
      </c>
      <c r="F68" s="2" t="s">
        <v>27</v>
      </c>
      <c r="G68" s="2">
        <v>590852</v>
      </c>
      <c r="H68" s="2" t="b">
        <f t="shared" si="2"/>
        <v>1</v>
      </c>
    </row>
    <row r="69" spans="1:8" x14ac:dyDescent="0.2">
      <c r="A69" s="2" t="s">
        <v>28</v>
      </c>
      <c r="B69" s="2">
        <v>175679</v>
      </c>
      <c r="C69" s="2">
        <v>176822</v>
      </c>
      <c r="D69" s="2" t="b">
        <f t="shared" si="0"/>
        <v>0</v>
      </c>
      <c r="E69" s="2" t="b">
        <f t="shared" si="1"/>
        <v>0</v>
      </c>
      <c r="F69" s="2" t="s">
        <v>28</v>
      </c>
      <c r="G69" s="2">
        <v>175679</v>
      </c>
      <c r="H69" s="2" t="b">
        <f t="shared" si="2"/>
        <v>1</v>
      </c>
    </row>
    <row r="70" spans="1:8" x14ac:dyDescent="0.2">
      <c r="A70" s="2" t="s">
        <v>29</v>
      </c>
      <c r="B70" s="2">
        <v>683018</v>
      </c>
      <c r="C70" s="2">
        <v>684878</v>
      </c>
      <c r="D70" s="2" t="b">
        <f t="shared" si="0"/>
        <v>0</v>
      </c>
      <c r="E70" s="2" t="b">
        <f t="shared" si="1"/>
        <v>0</v>
      </c>
      <c r="F70" s="2" t="s">
        <v>29</v>
      </c>
      <c r="G70" s="2">
        <v>683018</v>
      </c>
      <c r="H70" s="2" t="b">
        <f t="shared" si="2"/>
        <v>1</v>
      </c>
    </row>
    <row r="71" spans="1:8" x14ac:dyDescent="0.2">
      <c r="A71" s="2" t="s">
        <v>30</v>
      </c>
      <c r="B71" s="2">
        <v>100615</v>
      </c>
      <c r="C71" s="2">
        <v>101238</v>
      </c>
      <c r="D71" s="2" t="b">
        <f t="shared" si="0"/>
        <v>0</v>
      </c>
      <c r="E71" s="2" t="b">
        <f t="shared" si="1"/>
        <v>0</v>
      </c>
      <c r="F71" s="2" t="s">
        <v>30</v>
      </c>
      <c r="G71" s="2">
        <v>100615</v>
      </c>
      <c r="H71" s="2" t="b">
        <f t="shared" si="2"/>
        <v>1</v>
      </c>
    </row>
    <row r="72" spans="1:8" x14ac:dyDescent="0.2">
      <c r="A72" s="2" t="s">
        <v>31</v>
      </c>
      <c r="B72" s="2">
        <v>714759</v>
      </c>
      <c r="C72" s="2">
        <v>722700</v>
      </c>
      <c r="D72" s="2" t="b">
        <f t="shared" si="0"/>
        <v>0</v>
      </c>
      <c r="E72" s="2" t="b">
        <f t="shared" si="1"/>
        <v>0</v>
      </c>
      <c r="F72" s="2" t="s">
        <v>31</v>
      </c>
      <c r="G72" s="2">
        <v>714759</v>
      </c>
      <c r="H72" s="2" t="b">
        <f t="shared" si="2"/>
        <v>1</v>
      </c>
    </row>
    <row r="73" spans="1:8" x14ac:dyDescent="0.2">
      <c r="A73" s="2" t="s">
        <v>32</v>
      </c>
      <c r="B73" s="2">
        <v>364040</v>
      </c>
      <c r="C73" s="2">
        <v>367448</v>
      </c>
      <c r="D73" s="2" t="b">
        <f t="shared" si="0"/>
        <v>0</v>
      </c>
      <c r="E73" s="2" t="b">
        <f t="shared" si="1"/>
        <v>0</v>
      </c>
      <c r="F73" s="2" t="s">
        <v>32</v>
      </c>
      <c r="G73" s="2">
        <v>364040</v>
      </c>
      <c r="H73" s="2" t="b">
        <f t="shared" si="2"/>
        <v>1</v>
      </c>
    </row>
    <row r="74" spans="1:8" x14ac:dyDescent="0.2">
      <c r="A74" s="2" t="s">
        <v>33</v>
      </c>
      <c r="B74" s="2">
        <v>187704</v>
      </c>
      <c r="C74" s="2">
        <v>187900</v>
      </c>
      <c r="D74" s="2" t="b">
        <f t="shared" si="0"/>
        <v>0</v>
      </c>
      <c r="E74" s="2" t="b">
        <f t="shared" si="1"/>
        <v>0</v>
      </c>
      <c r="F74" s="2" t="s">
        <v>33</v>
      </c>
      <c r="G74" s="2">
        <v>187704</v>
      </c>
      <c r="H74" s="2" t="b">
        <f t="shared" si="2"/>
        <v>1</v>
      </c>
    </row>
  </sheetData>
  <autoFilter ref="A6:K6" xr:uid="{ACAB0146-480F-4F5D-A233-372D020B7020}">
    <sortState ref="A7:K39">
      <sortCondition ref="K6"/>
    </sortState>
  </autoFilter>
  <mergeCells count="1">
    <mergeCell ref="H1:I1"/>
  </mergeCells>
  <hyperlinks>
    <hyperlink ref="H1:I1" location="Index!A1" display="Regresar al Índice" xr:uid="{4FAB1570-BEF1-419B-A168-EFE26B32BA76}"/>
  </hyperlinks>
  <pageMargins left="0.7" right="0.7" top="0.75" bottom="0.75" header="0.3" footer="0.3"/>
  <pageSetup paperSize="9" orientation="portrait" horizontalDpi="300" verticalDpi="300"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45BDB-B9C1-4982-9F7E-63B92F4E9CFB}">
  <sheetPr codeName="Hoja108"/>
  <dimension ref="A1:I39"/>
  <sheetViews>
    <sheetView topLeftCell="A19" workbookViewId="0">
      <selection activeCell="A9" sqref="A9"/>
    </sheetView>
  </sheetViews>
  <sheetFormatPr baseColWidth="10" defaultColWidth="9.140625" defaultRowHeight="12.75" x14ac:dyDescent="0.2"/>
  <cols>
    <col min="1" max="1" width="60.7109375" style="2" customWidth="1"/>
    <col min="2" max="2" width="22.7109375" style="2" customWidth="1"/>
    <col min="3" max="3" width="20.7109375" style="2" customWidth="1"/>
    <col min="4" max="4" width="7.7109375" style="2" customWidth="1"/>
    <col min="5" max="5" width="11.7109375" style="2" customWidth="1"/>
    <col min="6" max="6" width="4.7109375" style="2" customWidth="1"/>
    <col min="7" max="8" width="3.7109375" style="2" customWidth="1"/>
    <col min="9" max="10" width="9.140625" style="2" customWidth="1"/>
    <col min="11" max="16384" width="9.140625" style="2"/>
  </cols>
  <sheetData>
    <row r="1" spans="1:9" ht="15" x14ac:dyDescent="0.25">
      <c r="A1" t="s">
        <v>1372</v>
      </c>
      <c r="B1" s="2" t="s">
        <v>55</v>
      </c>
      <c r="C1" s="2" t="s">
        <v>55</v>
      </c>
      <c r="D1" s="2" t="s">
        <v>55</v>
      </c>
      <c r="E1" s="2" t="s">
        <v>55</v>
      </c>
      <c r="F1" s="2" t="s">
        <v>55</v>
      </c>
      <c r="G1" s="2" t="s">
        <v>55</v>
      </c>
      <c r="H1" s="568" t="s">
        <v>39</v>
      </c>
      <c r="I1" s="568"/>
    </row>
    <row r="2" spans="1:9" x14ac:dyDescent="0.2">
      <c r="A2" s="2" t="s">
        <v>154</v>
      </c>
      <c r="B2" s="2" t="s">
        <v>55</v>
      </c>
      <c r="C2" s="2" t="s">
        <v>55</v>
      </c>
      <c r="D2" s="2" t="s">
        <v>55</v>
      </c>
      <c r="E2" s="2" t="s">
        <v>55</v>
      </c>
      <c r="F2" s="2" t="s">
        <v>55</v>
      </c>
      <c r="G2" s="2" t="s">
        <v>55</v>
      </c>
      <c r="H2" s="2" t="s">
        <v>55</v>
      </c>
    </row>
    <row r="6" spans="1:9" x14ac:dyDescent="0.2">
      <c r="A6" s="2" t="s">
        <v>55</v>
      </c>
      <c r="B6" s="2" t="s">
        <v>1133</v>
      </c>
      <c r="C6" s="2" t="s">
        <v>1130</v>
      </c>
      <c r="D6" s="2" t="s">
        <v>1134</v>
      </c>
      <c r="E6" s="2" t="s">
        <v>1135</v>
      </c>
    </row>
    <row r="7" spans="1:9" x14ac:dyDescent="0.2">
      <c r="A7" s="2" t="s">
        <v>24</v>
      </c>
      <c r="B7" s="2">
        <v>472041</v>
      </c>
      <c r="C7" s="2">
        <v>363772</v>
      </c>
      <c r="D7" s="2">
        <v>-108269</v>
      </c>
      <c r="E7" s="389">
        <v>-0.229363551047473</v>
      </c>
      <c r="F7" s="2">
        <f>_xlfn.RANK.EQ(E7,$E$7:$E$39,0)</f>
        <v>33</v>
      </c>
    </row>
    <row r="8" spans="1:9" x14ac:dyDescent="0.2">
      <c r="A8" s="2" t="s">
        <v>5</v>
      </c>
      <c r="B8" s="2">
        <v>185493</v>
      </c>
      <c r="C8" s="2">
        <v>167746</v>
      </c>
      <c r="D8" s="2">
        <v>-17747</v>
      </c>
      <c r="E8" s="389">
        <v>-9.5674769398306103E-2</v>
      </c>
      <c r="F8" s="2">
        <f t="shared" ref="F8:F39" si="0">_xlfn.RANK.EQ(E8,$E$7:$E$39,0)</f>
        <v>32</v>
      </c>
    </row>
    <row r="9" spans="1:9" x14ac:dyDescent="0.2">
      <c r="A9" s="2" t="s">
        <v>15</v>
      </c>
      <c r="B9" s="2">
        <v>156351</v>
      </c>
      <c r="C9" s="2">
        <v>143318</v>
      </c>
      <c r="D9" s="2">
        <v>-13033</v>
      </c>
      <c r="E9" s="389">
        <v>-8.3357317829754904E-2</v>
      </c>
      <c r="F9" s="2">
        <f t="shared" si="0"/>
        <v>31</v>
      </c>
    </row>
    <row r="10" spans="1:9" x14ac:dyDescent="0.2">
      <c r="A10" s="2" t="s">
        <v>9</v>
      </c>
      <c r="B10" s="2">
        <v>3447038</v>
      </c>
      <c r="C10" s="2">
        <v>3216913</v>
      </c>
      <c r="D10" s="2">
        <v>-230125</v>
      </c>
      <c r="E10" s="389">
        <v>-6.6760215582189697E-2</v>
      </c>
      <c r="F10" s="2">
        <f t="shared" si="0"/>
        <v>30</v>
      </c>
    </row>
    <row r="11" spans="1:9" x14ac:dyDescent="0.2">
      <c r="A11" s="2" t="s">
        <v>22</v>
      </c>
      <c r="B11" s="2">
        <v>628017</v>
      </c>
      <c r="C11" s="2">
        <v>589535</v>
      </c>
      <c r="D11" s="2">
        <v>-38482</v>
      </c>
      <c r="E11" s="389">
        <v>-6.1275411334406497E-2</v>
      </c>
      <c r="F11" s="2">
        <f t="shared" si="0"/>
        <v>29</v>
      </c>
    </row>
    <row r="12" spans="1:9" x14ac:dyDescent="0.2">
      <c r="A12" s="2" t="s">
        <v>6</v>
      </c>
      <c r="B12" s="2">
        <v>134890</v>
      </c>
      <c r="C12" s="2">
        <v>127199</v>
      </c>
      <c r="D12" s="2">
        <v>-7691</v>
      </c>
      <c r="E12" s="389">
        <v>-5.7016828526947901E-2</v>
      </c>
      <c r="F12" s="2">
        <f t="shared" si="0"/>
        <v>28</v>
      </c>
    </row>
    <row r="13" spans="1:9" x14ac:dyDescent="0.2">
      <c r="A13" s="2" t="s">
        <v>16</v>
      </c>
      <c r="B13" s="2">
        <v>233747</v>
      </c>
      <c r="C13" s="2">
        <v>222065</v>
      </c>
      <c r="D13" s="2">
        <v>-11682</v>
      </c>
      <c r="E13" s="389">
        <v>-4.9977112005715502E-2</v>
      </c>
      <c r="F13" s="2">
        <f t="shared" si="0"/>
        <v>27</v>
      </c>
    </row>
    <row r="14" spans="1:9" x14ac:dyDescent="0.2">
      <c r="A14" s="2" t="s">
        <v>19</v>
      </c>
      <c r="B14" s="2">
        <v>159617</v>
      </c>
      <c r="C14" s="2">
        <v>151811</v>
      </c>
      <c r="D14" s="2">
        <v>-7806</v>
      </c>
      <c r="E14" s="389">
        <v>-4.8904565303194501E-2</v>
      </c>
      <c r="F14" s="2">
        <f t="shared" si="0"/>
        <v>26</v>
      </c>
    </row>
    <row r="15" spans="1:9" x14ac:dyDescent="0.2">
      <c r="A15" s="2" t="s">
        <v>31</v>
      </c>
      <c r="B15" s="2">
        <v>757110</v>
      </c>
      <c r="C15" s="2">
        <v>723182</v>
      </c>
      <c r="D15" s="2">
        <v>-33928</v>
      </c>
      <c r="E15" s="389">
        <v>-4.4812510731597803E-2</v>
      </c>
      <c r="F15" s="2">
        <f t="shared" si="0"/>
        <v>25</v>
      </c>
    </row>
    <row r="16" spans="1:9" x14ac:dyDescent="0.2">
      <c r="A16" s="2" t="s">
        <v>32</v>
      </c>
      <c r="B16" s="2">
        <v>384631</v>
      </c>
      <c r="C16" s="2">
        <v>368320</v>
      </c>
      <c r="D16" s="2">
        <v>-16311</v>
      </c>
      <c r="E16" s="389">
        <v>-4.2406878280741897E-2</v>
      </c>
      <c r="F16" s="2">
        <f t="shared" si="0"/>
        <v>24</v>
      </c>
    </row>
    <row r="17" spans="1:6" x14ac:dyDescent="0.2">
      <c r="A17" s="2" t="s">
        <v>21</v>
      </c>
      <c r="B17" s="2">
        <v>216685</v>
      </c>
      <c r="C17" s="2">
        <v>208345</v>
      </c>
      <c r="D17" s="2">
        <v>-8340</v>
      </c>
      <c r="E17" s="389">
        <v>-3.8489050926460003E-2</v>
      </c>
      <c r="F17" s="2">
        <f t="shared" si="0"/>
        <v>23</v>
      </c>
    </row>
    <row r="18" spans="1:6" x14ac:dyDescent="0.2">
      <c r="A18" s="2" t="s">
        <v>18</v>
      </c>
      <c r="B18" s="2">
        <v>213476</v>
      </c>
      <c r="C18" s="2">
        <v>206050</v>
      </c>
      <c r="D18" s="2">
        <v>-7426</v>
      </c>
      <c r="E18" s="389">
        <v>-3.4786111787741901E-2</v>
      </c>
      <c r="F18" s="2">
        <f t="shared" si="0"/>
        <v>22</v>
      </c>
    </row>
    <row r="19" spans="1:6" x14ac:dyDescent="0.2">
      <c r="A19" s="2" t="s">
        <v>1</v>
      </c>
      <c r="B19" s="2">
        <v>20613536</v>
      </c>
      <c r="C19" s="2">
        <v>19936938</v>
      </c>
      <c r="D19" s="2">
        <v>-676598</v>
      </c>
      <c r="E19" s="389">
        <v>-3.2822995530703697E-2</v>
      </c>
      <c r="F19" s="2">
        <f t="shared" si="0"/>
        <v>21</v>
      </c>
    </row>
    <row r="20" spans="1:6" x14ac:dyDescent="0.2">
      <c r="A20" s="2" t="s">
        <v>14</v>
      </c>
      <c r="B20" s="2">
        <v>1013555</v>
      </c>
      <c r="C20" s="2">
        <v>985130</v>
      </c>
      <c r="D20" s="2">
        <v>-28425</v>
      </c>
      <c r="E20" s="389">
        <v>-2.8044852030723499E-2</v>
      </c>
      <c r="F20" s="2">
        <f t="shared" si="0"/>
        <v>20</v>
      </c>
    </row>
    <row r="21" spans="1:6" x14ac:dyDescent="0.2">
      <c r="A21" s="2" t="s">
        <v>29</v>
      </c>
      <c r="B21" s="2">
        <v>702453</v>
      </c>
      <c r="C21" s="2">
        <v>682804</v>
      </c>
      <c r="D21" s="2">
        <v>-19649</v>
      </c>
      <c r="E21" s="389">
        <v>-2.7971978196406101E-2</v>
      </c>
      <c r="F21" s="2">
        <f t="shared" si="0"/>
        <v>19</v>
      </c>
    </row>
    <row r="22" spans="1:6" x14ac:dyDescent="0.2">
      <c r="A22" s="2" t="s">
        <v>27</v>
      </c>
      <c r="B22" s="2">
        <v>611885</v>
      </c>
      <c r="C22" s="2">
        <v>597596</v>
      </c>
      <c r="D22" s="2">
        <v>-14289</v>
      </c>
      <c r="E22" s="389">
        <v>-2.3352427335201899E-2</v>
      </c>
      <c r="F22" s="2">
        <f t="shared" si="0"/>
        <v>18</v>
      </c>
    </row>
    <row r="23" spans="1:6" x14ac:dyDescent="0.2">
      <c r="A23" s="2" t="s">
        <v>3</v>
      </c>
      <c r="B23" s="2">
        <v>338559</v>
      </c>
      <c r="C23" s="2">
        <v>330675</v>
      </c>
      <c r="D23" s="2">
        <v>-7884</v>
      </c>
      <c r="E23" s="389">
        <v>-2.3286930786066799E-2</v>
      </c>
      <c r="F23" s="2">
        <f t="shared" si="0"/>
        <v>17</v>
      </c>
    </row>
    <row r="24" spans="1:6" x14ac:dyDescent="0.2">
      <c r="A24" s="2" t="s">
        <v>13</v>
      </c>
      <c r="B24" s="2">
        <v>1638840</v>
      </c>
      <c r="C24" s="2">
        <v>1603856</v>
      </c>
      <c r="D24" s="2">
        <v>-34984</v>
      </c>
      <c r="E24" s="389">
        <v>-2.1346806277611E-2</v>
      </c>
      <c r="F24" s="2">
        <f t="shared" si="0"/>
        <v>16</v>
      </c>
    </row>
    <row r="25" spans="1:6" x14ac:dyDescent="0.2">
      <c r="A25" s="2" t="s">
        <v>0</v>
      </c>
      <c r="B25" s="2">
        <v>1837966</v>
      </c>
      <c r="C25" s="2">
        <v>1800733</v>
      </c>
      <c r="D25" s="2">
        <v>-37233</v>
      </c>
      <c r="E25" s="389">
        <v>-2.02577196749015E-2</v>
      </c>
      <c r="F25" s="2">
        <f t="shared" si="0"/>
        <v>15</v>
      </c>
    </row>
    <row r="26" spans="1:6" x14ac:dyDescent="0.2">
      <c r="A26" s="2" t="s">
        <v>10</v>
      </c>
      <c r="B26" s="2">
        <v>780681</v>
      </c>
      <c r="C26" s="2">
        <v>766489</v>
      </c>
      <c r="D26" s="2">
        <v>-14192</v>
      </c>
      <c r="E26" s="389">
        <v>-1.81790001293742E-2</v>
      </c>
      <c r="F26" s="2">
        <f t="shared" si="0"/>
        <v>14</v>
      </c>
    </row>
    <row r="27" spans="1:6" x14ac:dyDescent="0.2">
      <c r="A27" s="2" t="s">
        <v>20</v>
      </c>
      <c r="B27" s="2">
        <v>1655159</v>
      </c>
      <c r="C27" s="2">
        <v>1626135</v>
      </c>
      <c r="D27" s="2">
        <v>-29024</v>
      </c>
      <c r="E27" s="389">
        <v>-1.75354754437489E-2</v>
      </c>
      <c r="F27" s="2">
        <f t="shared" si="0"/>
        <v>13</v>
      </c>
    </row>
    <row r="28" spans="1:6" x14ac:dyDescent="0.2">
      <c r="A28" s="2" t="s">
        <v>25</v>
      </c>
      <c r="B28" s="2">
        <v>455287</v>
      </c>
      <c r="C28" s="2">
        <v>447419</v>
      </c>
      <c r="D28" s="2">
        <v>-7868</v>
      </c>
      <c r="E28" s="389">
        <v>-1.7281407112436802E-2</v>
      </c>
      <c r="F28" s="2">
        <f t="shared" si="0"/>
        <v>12</v>
      </c>
    </row>
    <row r="29" spans="1:6" x14ac:dyDescent="0.2">
      <c r="A29" s="2" t="s">
        <v>11</v>
      </c>
      <c r="B29" s="2">
        <v>139287</v>
      </c>
      <c r="C29" s="2">
        <v>137020</v>
      </c>
      <c r="D29" s="2">
        <v>-2267</v>
      </c>
      <c r="E29" s="389">
        <v>-1.6275747198231001E-2</v>
      </c>
      <c r="F29" s="2">
        <f t="shared" si="0"/>
        <v>11</v>
      </c>
    </row>
    <row r="30" spans="1:6" x14ac:dyDescent="0.2">
      <c r="A30" s="2" t="s">
        <v>12</v>
      </c>
      <c r="B30" s="2">
        <v>245574</v>
      </c>
      <c r="C30" s="2">
        <v>241978</v>
      </c>
      <c r="D30" s="2">
        <v>-3596</v>
      </c>
      <c r="E30" s="389">
        <v>-1.4643243991627799E-2</v>
      </c>
      <c r="F30" s="2">
        <f t="shared" si="0"/>
        <v>10</v>
      </c>
    </row>
    <row r="31" spans="1:6" x14ac:dyDescent="0.2">
      <c r="A31" s="2" t="s">
        <v>23</v>
      </c>
      <c r="B31" s="2">
        <v>615585</v>
      </c>
      <c r="C31" s="2">
        <v>606706</v>
      </c>
      <c r="D31" s="2">
        <v>-8879</v>
      </c>
      <c r="E31" s="389">
        <v>-1.44236782897569E-2</v>
      </c>
      <c r="F31" s="2">
        <f t="shared" si="0"/>
        <v>9</v>
      </c>
    </row>
    <row r="32" spans="1:6" x14ac:dyDescent="0.2">
      <c r="A32" s="2" t="s">
        <v>30</v>
      </c>
      <c r="B32" s="2">
        <v>103111</v>
      </c>
      <c r="C32" s="2">
        <v>101686</v>
      </c>
      <c r="D32" s="2">
        <v>-1425</v>
      </c>
      <c r="E32" s="389">
        <v>-1.3820057995752101E-2</v>
      </c>
      <c r="F32" s="2">
        <f t="shared" si="0"/>
        <v>8</v>
      </c>
    </row>
    <row r="33" spans="1:6" x14ac:dyDescent="0.2">
      <c r="A33" s="2" t="s">
        <v>7</v>
      </c>
      <c r="B33" s="2">
        <v>225972</v>
      </c>
      <c r="C33" s="2">
        <v>223027</v>
      </c>
      <c r="D33" s="2">
        <v>-2945</v>
      </c>
      <c r="E33" s="389">
        <v>-1.30325881082612E-2</v>
      </c>
      <c r="F33" s="2">
        <f t="shared" si="0"/>
        <v>7</v>
      </c>
    </row>
    <row r="34" spans="1:6" x14ac:dyDescent="0.2">
      <c r="A34" s="2" t="s">
        <v>17</v>
      </c>
      <c r="B34" s="2">
        <v>468015</v>
      </c>
      <c r="C34" s="2">
        <v>462035</v>
      </c>
      <c r="D34" s="2">
        <v>-5980</v>
      </c>
      <c r="E34" s="389">
        <v>-1.27773682467442E-2</v>
      </c>
      <c r="F34" s="2">
        <f t="shared" si="0"/>
        <v>6</v>
      </c>
    </row>
    <row r="35" spans="1:6" x14ac:dyDescent="0.2">
      <c r="A35" s="2" t="s">
        <v>26</v>
      </c>
      <c r="B35" s="2">
        <v>587810</v>
      </c>
      <c r="C35" s="2">
        <v>581325</v>
      </c>
      <c r="D35" s="2">
        <v>-6485</v>
      </c>
      <c r="E35" s="389">
        <v>-1.10324764804954E-2</v>
      </c>
      <c r="F35" s="2">
        <f t="shared" si="0"/>
        <v>5</v>
      </c>
    </row>
    <row r="36" spans="1:6" x14ac:dyDescent="0.2">
      <c r="A36" s="2" t="s">
        <v>33</v>
      </c>
      <c r="B36" s="2">
        <v>189057</v>
      </c>
      <c r="C36" s="2">
        <v>187902</v>
      </c>
      <c r="D36" s="2">
        <v>-1155</v>
      </c>
      <c r="E36" s="389">
        <v>-6.1092686332693304E-3</v>
      </c>
      <c r="F36" s="2">
        <f t="shared" si="0"/>
        <v>4</v>
      </c>
    </row>
    <row r="37" spans="1:6" x14ac:dyDescent="0.2">
      <c r="A37" s="2" t="s">
        <v>8</v>
      </c>
      <c r="B37" s="2">
        <v>902039</v>
      </c>
      <c r="C37" s="2">
        <v>915962</v>
      </c>
      <c r="D37" s="2">
        <v>13923</v>
      </c>
      <c r="E37" s="389">
        <v>1.5435031079587399E-2</v>
      </c>
      <c r="F37" s="2">
        <f t="shared" si="0"/>
        <v>3</v>
      </c>
    </row>
    <row r="38" spans="1:6" x14ac:dyDescent="0.2">
      <c r="A38" s="2" t="s">
        <v>4</v>
      </c>
      <c r="B38" s="2">
        <v>940382</v>
      </c>
      <c r="C38" s="2">
        <v>970897</v>
      </c>
      <c r="D38" s="2">
        <v>30515</v>
      </c>
      <c r="E38" s="389">
        <v>3.2449579000874099E-2</v>
      </c>
      <c r="F38" s="2">
        <f t="shared" si="0"/>
        <v>2</v>
      </c>
    </row>
    <row r="39" spans="1:6" x14ac:dyDescent="0.2">
      <c r="A39" s="2" t="s">
        <v>28</v>
      </c>
      <c r="B39" s="2">
        <v>173223</v>
      </c>
      <c r="C39" s="2">
        <v>179307</v>
      </c>
      <c r="D39" s="2">
        <v>6084</v>
      </c>
      <c r="E39" s="389">
        <v>3.5122356730919103E-2</v>
      </c>
      <c r="F39" s="2">
        <f t="shared" si="0"/>
        <v>1</v>
      </c>
    </row>
  </sheetData>
  <mergeCells count="1">
    <mergeCell ref="H1:I1"/>
  </mergeCells>
  <hyperlinks>
    <hyperlink ref="H1:I1" location="Index!A1" display="Regresar al Índice" xr:uid="{3DF5CE26-995D-47A4-9D2E-8C75E26B802C}"/>
  </hyperlink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169</vt:i4>
      </vt:variant>
      <vt:variant>
        <vt:lpstr>Rangos con nombre</vt:lpstr>
      </vt:variant>
      <vt:variant>
        <vt:i4>168</vt:i4>
      </vt:variant>
    </vt:vector>
  </HeadingPairs>
  <TitlesOfParts>
    <vt:vector size="337" baseType="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F1</vt:lpstr>
      <vt:lpstr>F2</vt:lpstr>
      <vt:lpstr>F3</vt:lpstr>
      <vt:lpstr>F4</vt:lpstr>
      <vt:lpstr>F5</vt:lpstr>
      <vt:lpstr>F6</vt:lpstr>
      <vt:lpstr>F7</vt:lpstr>
      <vt:lpstr>F8</vt:lpstr>
      <vt:lpstr>F9-11</vt:lpstr>
      <vt:lpstr>F12</vt:lpstr>
      <vt:lpstr>F13</vt:lpstr>
      <vt:lpstr>F14</vt:lpstr>
      <vt:lpstr>F15</vt:lpstr>
      <vt:lpstr>F16</vt:lpstr>
      <vt:lpstr>F17</vt:lpstr>
      <vt:lpstr>F18</vt:lpstr>
      <vt:lpstr>F19</vt:lpstr>
      <vt:lpstr>F20</vt:lpstr>
      <vt:lpstr>F21</vt:lpstr>
      <vt:lpstr>F22</vt:lpstr>
      <vt:lpstr>F23</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F44</vt:lpstr>
      <vt:lpstr>F45</vt:lpstr>
      <vt:lpstr>F46</vt:lpstr>
      <vt:lpstr>F47</vt:lpstr>
      <vt:lpstr>F48</vt:lpstr>
      <vt:lpstr>F49</vt:lpstr>
      <vt:lpstr>F50</vt:lpstr>
      <vt:lpstr>F51</vt:lpstr>
      <vt:lpstr>F52</vt:lpstr>
      <vt:lpstr>F53</vt:lpstr>
      <vt:lpstr>F54</vt:lpstr>
      <vt:lpstr>F55</vt:lpstr>
      <vt:lpstr>F56</vt:lpstr>
      <vt:lpstr>F57</vt:lpstr>
      <vt:lpstr>F58</vt:lpstr>
      <vt:lpstr>F59</vt:lpstr>
      <vt:lpstr>F60</vt:lpstr>
      <vt:lpstr>F61</vt:lpstr>
      <vt:lpstr>F62</vt:lpstr>
      <vt:lpstr>F63</vt:lpstr>
      <vt:lpstr>F64</vt:lpstr>
      <vt:lpstr>F65</vt:lpstr>
      <vt:lpstr>F66</vt:lpstr>
      <vt:lpstr>F67</vt:lpstr>
      <vt:lpstr>F68-71</vt:lpstr>
      <vt:lpstr>F72</vt:lpstr>
      <vt:lpstr>F73</vt:lpstr>
      <vt:lpstr>F74</vt:lpstr>
      <vt:lpstr>F75</vt:lpstr>
      <vt:lpstr>F76</vt:lpstr>
      <vt:lpstr>F77</vt:lpstr>
      <vt:lpstr>F78</vt:lpstr>
      <vt:lpstr>F79</vt:lpstr>
      <vt:lpstr>F80</vt:lpstr>
      <vt:lpstr>F81</vt:lpstr>
      <vt:lpstr>F82</vt:lpstr>
      <vt:lpstr>F83</vt:lpstr>
      <vt:lpstr>F84</vt:lpstr>
      <vt:lpstr>F85</vt:lpstr>
      <vt:lpstr>F86</vt:lpstr>
      <vt:lpstr>F87</vt:lpstr>
      <vt:lpstr>F88</vt:lpstr>
      <vt:lpstr>F89</vt:lpstr>
      <vt:lpstr>F90</vt:lpstr>
      <vt:lpstr>F91</vt:lpstr>
      <vt:lpstr>F92</vt:lpstr>
      <vt:lpstr>F93</vt:lpstr>
      <vt:lpstr>F94</vt:lpstr>
      <vt:lpstr>F95</vt:lpstr>
      <vt:lpstr>F96</vt:lpstr>
      <vt:lpstr>F97</vt:lpstr>
      <vt:lpstr>F98</vt:lpstr>
      <vt:lpstr>F99</vt:lpstr>
      <vt:lpstr>F100</vt:lpstr>
      <vt:lpstr>F101</vt:lpstr>
      <vt:lpstr>F102</vt:lpstr>
      <vt:lpstr>F103</vt:lpstr>
      <vt:lpstr>F104</vt:lpstr>
      <vt:lpstr>F105</vt:lpstr>
      <vt:lpstr>F106</vt:lpstr>
      <vt:lpstr>F107</vt:lpstr>
      <vt:lpstr>F108</vt:lpstr>
      <vt:lpstr>F109</vt:lpstr>
      <vt:lpstr>F110</vt:lpstr>
      <vt:lpstr>F111</vt:lpstr>
      <vt:lpstr>F112</vt:lpstr>
      <vt:lpstr>F113</vt:lpstr>
      <vt:lpstr>F114</vt:lpstr>
      <vt:lpstr>F115</vt:lpstr>
      <vt:lpstr>F116</vt:lpstr>
      <vt:lpstr>F117</vt:lpstr>
      <vt:lpstr>F118</vt:lpstr>
      <vt:lpstr>F119</vt:lpstr>
      <vt:lpstr>F120</vt:lpstr>
      <vt:lpstr>F121</vt:lpstr>
      <vt:lpstr>F122</vt:lpstr>
      <vt:lpstr>F123</vt:lpstr>
      <vt:lpstr>F124</vt:lpstr>
      <vt:lpstr>F125</vt:lpstr>
      <vt:lpstr>F126</vt:lpstr>
      <vt:lpstr>F127</vt:lpstr>
      <vt:lpstr>F128</vt:lpstr>
      <vt:lpstr>F129</vt:lpstr>
      <vt:lpstr>F130</vt:lpstr>
      <vt:lpstr>F131</vt:lpstr>
      <vt:lpstr>F132 Bovino</vt:lpstr>
      <vt:lpstr>F132 Caprino</vt:lpstr>
      <vt:lpstr>F132 Ovino</vt:lpstr>
      <vt:lpstr>F132 Porcino</vt:lpstr>
      <vt:lpstr>F133-144Mun</vt:lpstr>
      <vt:lpstr>Start10</vt:lpstr>
      <vt:lpstr>Start100</vt:lpstr>
      <vt:lpstr>Start101</vt:lpstr>
      <vt:lpstr>Start102</vt:lpstr>
      <vt:lpstr>Start103</vt:lpstr>
      <vt:lpstr>Start104</vt:lpstr>
      <vt:lpstr>Start105</vt:lpstr>
      <vt:lpstr>Start106</vt:lpstr>
      <vt:lpstr>Start107</vt:lpstr>
      <vt:lpstr>Start108</vt:lpstr>
      <vt:lpstr>Start109</vt:lpstr>
      <vt:lpstr>Start11</vt:lpstr>
      <vt:lpstr>Start110</vt:lpstr>
      <vt:lpstr>Start111</vt:lpstr>
      <vt:lpstr>Start112</vt:lpstr>
      <vt:lpstr>Start113</vt:lpstr>
      <vt:lpstr>Start114</vt:lpstr>
      <vt:lpstr>Start115</vt:lpstr>
      <vt:lpstr>Start116</vt:lpstr>
      <vt:lpstr>Start117</vt:lpstr>
      <vt:lpstr>Start118</vt:lpstr>
      <vt:lpstr>Start119</vt:lpstr>
      <vt:lpstr>Start12</vt:lpstr>
      <vt:lpstr>Start120</vt:lpstr>
      <vt:lpstr>Start121</vt:lpstr>
      <vt:lpstr>Start122</vt:lpstr>
      <vt:lpstr>Start123</vt:lpstr>
      <vt:lpstr>Start124</vt:lpstr>
      <vt:lpstr>Start125</vt:lpstr>
      <vt:lpstr>Start126</vt:lpstr>
      <vt:lpstr>Start127</vt:lpstr>
      <vt:lpstr>Start128</vt:lpstr>
      <vt:lpstr>Start129</vt:lpstr>
      <vt:lpstr>Start13</vt:lpstr>
      <vt:lpstr>Start130</vt:lpstr>
      <vt:lpstr>Start131</vt:lpstr>
      <vt:lpstr>Start132</vt:lpstr>
      <vt:lpstr>Start133</vt:lpstr>
      <vt:lpstr>Start134</vt:lpstr>
      <vt:lpstr>Start135</vt:lpstr>
      <vt:lpstr>Start136</vt:lpstr>
      <vt:lpstr>Start137</vt:lpstr>
      <vt:lpstr>Start138</vt:lpstr>
      <vt:lpstr>Start139</vt:lpstr>
      <vt:lpstr>Start14</vt:lpstr>
      <vt:lpstr>Start140</vt:lpstr>
      <vt:lpstr>Start141</vt:lpstr>
      <vt:lpstr>Start142</vt:lpstr>
      <vt:lpstr>Start143</vt:lpstr>
      <vt:lpstr>Start144</vt:lpstr>
      <vt:lpstr>Start145</vt:lpstr>
      <vt:lpstr>Start146</vt:lpstr>
      <vt:lpstr>Start147</vt:lpstr>
      <vt:lpstr>Start148</vt:lpstr>
      <vt:lpstr>Start149</vt:lpstr>
      <vt:lpstr>Start15</vt:lpstr>
      <vt:lpstr>Start150</vt:lpstr>
      <vt:lpstr>Start151</vt:lpstr>
      <vt:lpstr>Start152</vt:lpstr>
      <vt:lpstr>Start153</vt:lpstr>
      <vt:lpstr>Start154</vt:lpstr>
      <vt:lpstr>Start155</vt:lpstr>
      <vt:lpstr>Start156</vt:lpstr>
      <vt:lpstr>Start157</vt:lpstr>
      <vt:lpstr>Start158</vt:lpstr>
      <vt:lpstr>Start159</vt:lpstr>
      <vt:lpstr>Start16</vt:lpstr>
      <vt:lpstr>Start160</vt:lpstr>
      <vt:lpstr>Start161</vt:lpstr>
      <vt:lpstr>Start162</vt:lpstr>
      <vt:lpstr>Start163</vt:lpstr>
      <vt:lpstr>Start164</vt:lpstr>
      <vt:lpstr>Start165</vt:lpstr>
      <vt:lpstr>Start166</vt:lpstr>
      <vt:lpstr>Start167</vt:lpstr>
      <vt:lpstr>Start168</vt:lpstr>
      <vt:lpstr>Start169</vt:lpstr>
      <vt:lpstr>Start17</vt:lpstr>
      <vt:lpstr>Start18</vt:lpstr>
      <vt:lpstr>Start19</vt:lpstr>
      <vt:lpstr>Start2</vt:lpstr>
      <vt:lpstr>Start20</vt:lpstr>
      <vt:lpstr>Start21</vt:lpstr>
      <vt:lpstr>Start22</vt:lpstr>
      <vt:lpstr>Start23</vt:lpstr>
      <vt:lpstr>Start24</vt:lpstr>
      <vt:lpstr>Start25</vt:lpstr>
      <vt:lpstr>Start26</vt:lpstr>
      <vt:lpstr>Start27</vt:lpstr>
      <vt:lpstr>Start28</vt:lpstr>
      <vt:lpstr>Start29</vt:lpstr>
      <vt:lpstr>Start3</vt:lpstr>
      <vt:lpstr>Start30</vt:lpstr>
      <vt:lpstr>Start31</vt:lpstr>
      <vt:lpstr>Start32</vt:lpstr>
      <vt:lpstr>Start33</vt:lpstr>
      <vt:lpstr>Start34</vt:lpstr>
      <vt:lpstr>Start35</vt:lpstr>
      <vt:lpstr>Start36</vt:lpstr>
      <vt:lpstr>Start37</vt:lpstr>
      <vt:lpstr>Start38</vt:lpstr>
      <vt:lpstr>Start39</vt:lpstr>
      <vt:lpstr>Start4</vt:lpstr>
      <vt:lpstr>Start40</vt:lpstr>
      <vt:lpstr>Start41</vt:lpstr>
      <vt:lpstr>Start42</vt:lpstr>
      <vt:lpstr>Start43</vt:lpstr>
      <vt:lpstr>Start44</vt:lpstr>
      <vt:lpstr>Start45</vt:lpstr>
      <vt:lpstr>Start46</vt:lpstr>
      <vt:lpstr>Start47</vt:lpstr>
      <vt:lpstr>Start48</vt:lpstr>
      <vt:lpstr>Start49</vt:lpstr>
      <vt:lpstr>Start5</vt:lpstr>
      <vt:lpstr>Start50</vt:lpstr>
      <vt:lpstr>Start51</vt:lpstr>
      <vt:lpstr>Start52</vt:lpstr>
      <vt:lpstr>Start53</vt:lpstr>
      <vt:lpstr>Start54</vt:lpstr>
      <vt:lpstr>Start55</vt:lpstr>
      <vt:lpstr>Start56</vt:lpstr>
      <vt:lpstr>Start57</vt:lpstr>
      <vt:lpstr>Start58</vt:lpstr>
      <vt:lpstr>Start59</vt:lpstr>
      <vt:lpstr>Start6</vt:lpstr>
      <vt:lpstr>Start60</vt:lpstr>
      <vt:lpstr>Start61</vt:lpstr>
      <vt:lpstr>Start62</vt:lpstr>
      <vt:lpstr>Start63</vt:lpstr>
      <vt:lpstr>Start64</vt:lpstr>
      <vt:lpstr>Start65</vt:lpstr>
      <vt:lpstr>Start66</vt:lpstr>
      <vt:lpstr>Start67</vt:lpstr>
      <vt:lpstr>Start68</vt:lpstr>
      <vt:lpstr>Start69</vt:lpstr>
      <vt:lpstr>Start7</vt:lpstr>
      <vt:lpstr>Start70</vt:lpstr>
      <vt:lpstr>Start71</vt:lpstr>
      <vt:lpstr>Start72</vt:lpstr>
      <vt:lpstr>Start73</vt:lpstr>
      <vt:lpstr>Start74</vt:lpstr>
      <vt:lpstr>Start75</vt:lpstr>
      <vt:lpstr>Start76</vt:lpstr>
      <vt:lpstr>Start77</vt:lpstr>
      <vt:lpstr>Start78</vt:lpstr>
      <vt:lpstr>Start79</vt:lpstr>
      <vt:lpstr>Start8</vt:lpstr>
      <vt:lpstr>Start80</vt:lpstr>
      <vt:lpstr>Start81</vt:lpstr>
      <vt:lpstr>Start82</vt:lpstr>
      <vt:lpstr>Start83</vt:lpstr>
      <vt:lpstr>Start84</vt:lpstr>
      <vt:lpstr>Start85</vt:lpstr>
      <vt:lpstr>Start86</vt:lpstr>
      <vt:lpstr>Start87</vt:lpstr>
      <vt:lpstr>Start88</vt:lpstr>
      <vt:lpstr>Start89</vt:lpstr>
      <vt:lpstr>Start9</vt:lpstr>
      <vt:lpstr>Start90</vt:lpstr>
      <vt:lpstr>Start91</vt:lpstr>
      <vt:lpstr>Start92</vt:lpstr>
      <vt:lpstr>Start93</vt:lpstr>
      <vt:lpstr>Start94</vt:lpstr>
      <vt:lpstr>Start95</vt:lpstr>
      <vt:lpstr>Start96</vt:lpstr>
      <vt:lpstr>Start97</vt:lpstr>
      <vt:lpstr>Start98</vt:lpstr>
      <vt:lpstr>Start99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GalindoAcosta</dc:creator>
  <cp:lastModifiedBy>Roberto Galindo Acosta</cp:lastModifiedBy>
  <dcterms:created xsi:type="dcterms:W3CDTF">2020-06-29T19:34:24Z</dcterms:created>
  <dcterms:modified xsi:type="dcterms:W3CDTF">2021-04-13T20:30:55Z</dcterms:modified>
</cp:coreProperties>
</file>