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1.xml" ContentType="application/vnd.openxmlformats-officedocument.themeOverride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3.xml" ContentType="application/vnd.openxmlformats-officedocument.themeOverride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5.xml" ContentType="application/vnd.openxmlformats-officedocument.themeOverride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theme/themeOverride17.xml" ContentType="application/vnd.openxmlformats-officedocument.themeOverride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8.xml" ContentType="application/vnd.openxmlformats-officedocument.themeOverride+xml"/>
  <Override PartName="/xl/drawings/drawing17.xml" ContentType="application/vnd.openxmlformats-officedocument.drawing+xml"/>
  <Override PartName="/xl/charts/chart2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9.xml" ContentType="application/vnd.openxmlformats-officedocument.themeOverride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20.xml" ContentType="application/vnd.openxmlformats-officedocument.themeOverride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theme/themeOverride21.xml" ContentType="application/vnd.openxmlformats-officedocument.themeOverride+xml"/>
  <Override PartName="/xl/drawings/drawing20.xml" ContentType="application/vnd.openxmlformats-officedocument.drawing+xml"/>
  <Override PartName="/xl/charts/chart23.xml" ContentType="application/vnd.openxmlformats-officedocument.drawingml.chart+xml"/>
  <Override PartName="/xl/theme/themeOverride22.xml" ContentType="application/vnd.openxmlformats-officedocument.themeOverride+xml"/>
  <Override PartName="/xl/drawings/drawing21.xml" ContentType="application/vnd.openxmlformats-officedocument.drawing+xml"/>
  <Override PartName="/xl/charts/chart2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2.xml" ContentType="application/vnd.openxmlformats-officedocument.drawing+xml"/>
  <Override PartName="/xl/charts/chart2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3.xml" ContentType="application/vnd.openxmlformats-officedocument.drawing+xml"/>
  <Override PartName="/xl/charts/chart2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4.xml" ContentType="application/vnd.openxmlformats-officedocument.drawing+xml"/>
  <Override PartName="/xl/charts/chart29.xml" ContentType="application/vnd.openxmlformats-officedocument.drawingml.chart+xml"/>
  <Override PartName="/xl/drawings/drawing25.xml" ContentType="application/vnd.openxmlformats-officedocument.drawing+xml"/>
  <Override PartName="/xl/charts/chart30.xml" ContentType="application/vnd.openxmlformats-officedocument.drawingml.chart+xml"/>
  <Override PartName="/xl/theme/themeOverride23.xml" ContentType="application/vnd.openxmlformats-officedocument.themeOverride+xml"/>
  <Override PartName="/xl/charts/chart3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4.xml" ContentType="application/vnd.openxmlformats-officedocument.themeOverride+xml"/>
  <Override PartName="/xl/drawings/drawing26.xml" ContentType="application/vnd.openxmlformats-officedocument.drawing+xml"/>
  <Override PartName="/xl/charts/chart32.xml" ContentType="application/vnd.openxmlformats-officedocument.drawingml.chart+xml"/>
  <Override PartName="/xl/theme/themeOverride25.xml" ContentType="application/vnd.openxmlformats-officedocument.themeOverride+xml"/>
  <Override PartName="/xl/drawings/drawing27.xml" ContentType="application/vnd.openxmlformats-officedocument.drawing+xml"/>
  <Override PartName="/xl/charts/chart33.xml" ContentType="application/vnd.openxmlformats-officedocument.drawingml.chart+xml"/>
  <Override PartName="/xl/theme/themeOverride26.xml" ContentType="application/vnd.openxmlformats-officedocument.themeOverride+xml"/>
  <Override PartName="/xl/charts/chart3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7.xml" ContentType="application/vnd.openxmlformats-officedocument.themeOverride+xml"/>
  <Override PartName="/xl/charts/chart35.xml" ContentType="application/vnd.openxmlformats-officedocument.drawingml.chart+xml"/>
  <Override PartName="/xl/theme/themeOverride28.xml" ContentType="application/vnd.openxmlformats-officedocument.themeOverride+xml"/>
  <Override PartName="/xl/charts/chart36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9.xml" ContentType="application/vnd.openxmlformats-officedocument.themeOverride+xml"/>
  <Override PartName="/xl/drawings/drawing28.xml" ContentType="application/vnd.openxmlformats-officedocument.drawing+xml"/>
  <Override PartName="/xl/charts/chart37.xml" ContentType="application/vnd.openxmlformats-officedocument.drawingml.chart+xml"/>
  <Override PartName="/xl/theme/themeOverride30.xml" ContentType="application/vnd.openxmlformats-officedocument.themeOverride+xml"/>
  <Override PartName="/xl/drawings/drawing29.xml" ContentType="application/vnd.openxmlformats-officedocument.drawing+xml"/>
  <Override PartName="/xl/charts/chart38.xml" ContentType="application/vnd.openxmlformats-officedocument.drawingml.chart+xml"/>
  <Override PartName="/xl/theme/themeOverride31.xml" ContentType="application/vnd.openxmlformats-officedocument.themeOverride+xml"/>
  <Override PartName="/xl/drawings/drawing30.xml" ContentType="application/vnd.openxmlformats-officedocument.drawing+xml"/>
  <Override PartName="/xl/charts/chart39.xml" ContentType="application/vnd.openxmlformats-officedocument.drawingml.chart+xml"/>
  <Override PartName="/xl/theme/themeOverride32.xml" ContentType="application/vnd.openxmlformats-officedocument.themeOverride+xml"/>
  <Override PartName="/xl/drawings/drawing31.xml" ContentType="application/vnd.openxmlformats-officedocument.drawing+xml"/>
  <Override PartName="/xl/charts/chart40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33.xml" ContentType="application/vnd.openxmlformats-officedocument.themeOverride+xml"/>
  <Override PartName="/xl/drawings/drawing32.xml" ContentType="application/vnd.openxmlformats-officedocument.drawing+xml"/>
  <Override PartName="/xl/charts/chart41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34.xml" ContentType="application/vnd.openxmlformats-officedocument.themeOverride+xml"/>
  <Override PartName="/xl/drawings/drawing33.xml" ContentType="application/vnd.openxmlformats-officedocument.drawing+xml"/>
  <Override PartName="/xl/charts/chart42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3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L:\UEF\Boletín_Económico\2021\Febrero\"/>
    </mc:Choice>
  </mc:AlternateContent>
  <xr:revisionPtr revIDLastSave="0" documentId="13_ncr:1_{BEA35600-CF18-48ED-8E1D-4B5FDDF3659F}" xr6:coauthVersionLast="36" xr6:coauthVersionMax="45" xr10:uidLastSave="{00000000-0000-0000-0000-000000000000}"/>
  <bookViews>
    <workbookView xWindow="0" yWindow="0" windowWidth="23280" windowHeight="8685" tabRatio="907" xr2:uid="{00000000-000D-0000-FFFF-FFFF00000000}"/>
  </bookViews>
  <sheets>
    <sheet name="Index" sheetId="125" r:id="rId1"/>
    <sheet name="T1" sheetId="729" r:id="rId2"/>
    <sheet name="T2" sheetId="866" r:id="rId3"/>
    <sheet name="T3" sheetId="756" r:id="rId4"/>
    <sheet name="T4" sheetId="872" r:id="rId5"/>
    <sheet name="T5" sheetId="875" r:id="rId6"/>
    <sheet name="T6" sheetId="876" r:id="rId7"/>
    <sheet name="F1" sheetId="724" r:id="rId8"/>
    <sheet name="F2" sheetId="725" r:id="rId9"/>
    <sheet name="F3" sheetId="726" r:id="rId10"/>
    <sheet name="F4" sheetId="727" r:id="rId11"/>
    <sheet name="F5" sheetId="859" r:id="rId12"/>
    <sheet name="F6" sheetId="728" r:id="rId13"/>
    <sheet name="F7" sheetId="730" r:id="rId14"/>
    <sheet name="F8" sheetId="731" r:id="rId15"/>
    <sheet name="F9" sheetId="860" r:id="rId16"/>
    <sheet name="F10" sheetId="861" r:id="rId17"/>
    <sheet name="F11" sheetId="862" r:id="rId18"/>
    <sheet name="F12" sheetId="863" r:id="rId19"/>
    <sheet name="F13" sheetId="864" r:id="rId20"/>
    <sheet name="F14" sheetId="867" r:id="rId21"/>
    <sheet name="F15" sheetId="754" r:id="rId22"/>
    <sheet name="F16" sheetId="755" r:id="rId23"/>
    <sheet name="F17" sheetId="884" r:id="rId24"/>
    <sheet name="F18" sheetId="885" r:id="rId25"/>
    <sheet name="F19" sheetId="886" r:id="rId26"/>
    <sheet name="F20" sheetId="757" r:id="rId27"/>
    <sheet name="F21" sheetId="255" r:id="rId28"/>
    <sheet name="F22" sheetId="868" r:id="rId29"/>
    <sheet name="F23" sheetId="869" r:id="rId30"/>
    <sheet name="F24" sheetId="870" r:id="rId31"/>
    <sheet name="F25" sheetId="871" r:id="rId32"/>
    <sheet name="F26" sheetId="873" r:id="rId33"/>
    <sheet name="F27-30" sheetId="874" r:id="rId34"/>
    <sheet name="F31" sheetId="878" r:id="rId35"/>
    <sheet name="F32" sheetId="879" r:id="rId36"/>
    <sheet name="F33" sheetId="880" r:id="rId37"/>
    <sheet name="F34" sheetId="881" r:id="rId38"/>
    <sheet name="F35" sheetId="882" r:id="rId39"/>
    <sheet name="F36" sheetId="883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nm._FilterDatabase" localSheetId="17" hidden="1">'F11'!$A$6:$G$6</definedName>
    <definedName name="_xlnm._FilterDatabase" localSheetId="18" hidden="1">'F12'!$A$6:$G$6</definedName>
    <definedName name="_xlnm._FilterDatabase" localSheetId="19" hidden="1">'F13'!$A$6:$G$6</definedName>
    <definedName name="_xlnm._FilterDatabase" localSheetId="20" hidden="1">'F14'!$A$6:$B$57</definedName>
    <definedName name="_xlnm._FilterDatabase" localSheetId="24" hidden="1">'F18'!$A$6:$G$38</definedName>
    <definedName name="_xlnm._FilterDatabase" localSheetId="25" hidden="1">'F19'!$A$6:$S$6</definedName>
    <definedName name="_xlnm._FilterDatabase" localSheetId="31" hidden="1">'F25'!$A$7:$I$40</definedName>
    <definedName name="_xlnm._FilterDatabase" localSheetId="32" hidden="1">'F26'!#REF!</definedName>
    <definedName name="_xlnm._FilterDatabase" localSheetId="2" hidden="1">'T2'!#REF!</definedName>
    <definedName name="_xlnm._FilterDatabase" localSheetId="3" hidden="1">'T3'!$G$34:$K$34</definedName>
    <definedName name="A_impresión_IM" localSheetId="3">#REF!</definedName>
    <definedName name="A_impresión_IM">#REF!</definedName>
    <definedName name="A_impresión_IM2" localSheetId="3">#REF!</definedName>
    <definedName name="A_impresión_IM2">#REF!</definedName>
    <definedName name="AA" localSheetId="3">#REF!</definedName>
    <definedName name="AA">#REF!</definedName>
    <definedName name="actividad" localSheetId="20" hidden="1">{"'III15-0095'!$A$1:$N$151"}</definedName>
    <definedName name="actividad" localSheetId="32" hidden="1">{"'III15-0095'!$A$1:$N$151"}</definedName>
    <definedName name="actividad" localSheetId="34" hidden="1">{"'III15-0095'!$A$1:$N$151"}</definedName>
    <definedName name="actividad" localSheetId="2" hidden="1">{"'III15-0095'!$A$1:$N$151"}</definedName>
    <definedName name="actividad" localSheetId="3" hidden="1">{"'III15-0095'!$A$1:$N$151"}</definedName>
    <definedName name="actividad" localSheetId="4" hidden="1">{"'III15-0095'!$A$1:$N$151"}</definedName>
    <definedName name="actividad" hidden="1">{"'III15-0095'!$A$1:$N$151"}</definedName>
    <definedName name="Arial">#REF!</definedName>
    <definedName name="clase" localSheetId="3">#REF!</definedName>
    <definedName name="clase">#REF!</definedName>
    <definedName name="clases" localSheetId="3">#REF!</definedName>
    <definedName name="clases">#REF!</definedName>
    <definedName name="Clasificación" localSheetId="3">#REF!</definedName>
    <definedName name="Clasificación">#REF!</definedName>
    <definedName name="d" localSheetId="3">#REF!</definedName>
    <definedName name="d">#REF!</definedName>
    <definedName name="empleo" localSheetId="3">#REF!</definedName>
    <definedName name="empleo">#REF!</definedName>
    <definedName name="F_34" localSheetId="3">#REF!</definedName>
    <definedName name="F_34">#REF!</definedName>
    <definedName name="flujos" localSheetId="3">#REF!</definedName>
    <definedName name="flujos">#REF!</definedName>
    <definedName name="HTML_CodePage" hidden="1">1252</definedName>
    <definedName name="HTML_Control" localSheetId="16" hidden="1">{"'III15-0095'!$A$1:$N$151"}</definedName>
    <definedName name="HTML_Control" localSheetId="17" hidden="1">{"'III15-0095'!$A$1:$N$151"}</definedName>
    <definedName name="HTML_Control" localSheetId="18" hidden="1">{"'III15-0095'!$A$1:$N$151"}</definedName>
    <definedName name="HTML_Control" localSheetId="19" hidden="1">{"'III15-0095'!$A$1:$N$151"}</definedName>
    <definedName name="HTML_Control" localSheetId="20" hidden="1">{"'III15-0095'!$A$1:$N$151"}</definedName>
    <definedName name="HTML_Control" localSheetId="32" hidden="1">{"'III15-0095'!$A$1:$N$151"}</definedName>
    <definedName name="HTML_Control" localSheetId="34" hidden="1">{"'III15-0095'!$A$1:$N$151"}</definedName>
    <definedName name="HTML_Control" localSheetId="2" hidden="1">{"'III15-0095'!$A$1:$N$151"}</definedName>
    <definedName name="HTML_Control" localSheetId="3" hidden="1">{"'III15-0095'!$A$1:$N$151"}</definedName>
    <definedName name="HTML_Control" localSheetId="4" hidden="1">{"'III15-0095'!$A$1:$N$151"}</definedName>
    <definedName name="HTML_Control" hidden="1">{"'III15-0095'!$A$1:$N$151"}</definedName>
    <definedName name="HTML_Description" hidden="1">""</definedName>
    <definedName name="HTML_Email" hidden="1">""</definedName>
    <definedName name="HTML_Header" hidden="1">""</definedName>
    <definedName name="HTML_LastUpdate" hidden="1">"07/02/2007"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"G:\EstadInternet\Cap-3\0095.htm"</definedName>
    <definedName name="HTML_Title" hidden="1">""</definedName>
    <definedName name="Index" localSheetId="3">#REF!</definedName>
    <definedName name="Index">#REF!</definedName>
    <definedName name="ju203d" localSheetId="3">#REF!</definedName>
    <definedName name="ju203d">#REF!</definedName>
    <definedName name="kk" localSheetId="3">#REF!</definedName>
    <definedName name="kk">#REF!</definedName>
    <definedName name="kkkkkk" localSheetId="3">#REF!</definedName>
    <definedName name="kkkkkk">#REF!</definedName>
    <definedName name="loniojo" localSheetId="3">#REF!</definedName>
    <definedName name="loniojo">#REF!</definedName>
    <definedName name="MAT" localSheetId="3">#REF!</definedName>
    <definedName name="MAT">#REF!</definedName>
    <definedName name="matriz" localSheetId="3">#REF!</definedName>
    <definedName name="matriz">#REF!</definedName>
    <definedName name="matrizs" localSheetId="3">#REF!</definedName>
    <definedName name="matrizs">#REF!</definedName>
    <definedName name="q">#REF!</definedName>
    <definedName name="rama" localSheetId="3">#REF!</definedName>
    <definedName name="rama">#REF!</definedName>
    <definedName name="ramas" localSheetId="3">#REF!</definedName>
    <definedName name="ramas">#REF!</definedName>
    <definedName name="rrr" localSheetId="3">#REF!</definedName>
    <definedName name="rrr">#REF!</definedName>
    <definedName name="s" localSheetId="3">#REF!</definedName>
    <definedName name="s">#REF!</definedName>
    <definedName name="sec" localSheetId="3">#REF!</definedName>
    <definedName name="sec">#REF!</definedName>
    <definedName name="sector" localSheetId="3">#REF!</definedName>
    <definedName name="sector">#REF!</definedName>
    <definedName name="sectorr" localSheetId="3">#REF!</definedName>
    <definedName name="sectorr">#REF!</definedName>
    <definedName name="sectors" localSheetId="3">#REF!</definedName>
    <definedName name="sectors">#REF!</definedName>
    <definedName name="SectorTrimAnual" localSheetId="3">#REF!</definedName>
    <definedName name="SectorTrimAnual">#REF!</definedName>
    <definedName name="Start1" localSheetId="3">#REF!</definedName>
    <definedName name="Start1">#REF!</definedName>
    <definedName name="Start10">'F3'!$H$1:$I$1</definedName>
    <definedName name="Start100">#REF!</definedName>
    <definedName name="Start101">#REF!</definedName>
    <definedName name="Start102">#REF!</definedName>
    <definedName name="Start103">#REF!</definedName>
    <definedName name="Start104">#REF!</definedName>
    <definedName name="Start105">#REF!</definedName>
    <definedName name="Start106">#REF!</definedName>
    <definedName name="Start107">#REF!</definedName>
    <definedName name="Start108">#REF!</definedName>
    <definedName name="Start109">#REF!</definedName>
    <definedName name="Start11">'F4'!$H$1:$I$1</definedName>
    <definedName name="Start110">#REF!</definedName>
    <definedName name="Start111">#REF!</definedName>
    <definedName name="Start112">#REF!</definedName>
    <definedName name="Start113">#REF!</definedName>
    <definedName name="Start114">#REF!</definedName>
    <definedName name="Start115">#REF!</definedName>
    <definedName name="Start116">#REF!</definedName>
    <definedName name="Start117">#REF!</definedName>
    <definedName name="Start118">#REF!</definedName>
    <definedName name="Start119">#REF!</definedName>
    <definedName name="Start12">'F5'!$H$1:$I$1</definedName>
    <definedName name="Start120">#REF!</definedName>
    <definedName name="Start121">#REF!</definedName>
    <definedName name="Start122">#REF!</definedName>
    <definedName name="Start123">#REF!</definedName>
    <definedName name="Start124" localSheetId="3">#REF!</definedName>
    <definedName name="Start124">#REF!</definedName>
    <definedName name="Start125">#REF!</definedName>
    <definedName name="Start126">#REF!</definedName>
    <definedName name="Start127">#REF!</definedName>
    <definedName name="Start128">#REF!</definedName>
    <definedName name="Start129">#REF!</definedName>
    <definedName name="Start13">'F6'!$H$1:$I$1</definedName>
    <definedName name="Start130">#REF!</definedName>
    <definedName name="Start131">#REF!</definedName>
    <definedName name="Start132">#REF!</definedName>
    <definedName name="Start133">#REF!</definedName>
    <definedName name="Start134">#REF!</definedName>
    <definedName name="Start135">#REF!</definedName>
    <definedName name="Start136">#REF!</definedName>
    <definedName name="Start137">#REF!</definedName>
    <definedName name="Start138">#REF!</definedName>
    <definedName name="Start139">#REF!</definedName>
    <definedName name="Start14">'F7'!$H$1:$I$1</definedName>
    <definedName name="Start140">#REF!</definedName>
    <definedName name="Start141">#REF!</definedName>
    <definedName name="Start142">#REF!</definedName>
    <definedName name="Start143">#REF!</definedName>
    <definedName name="Start144">#REF!</definedName>
    <definedName name="Start145">#REF!</definedName>
    <definedName name="Start146">#REF!</definedName>
    <definedName name="Start147">#REF!</definedName>
    <definedName name="Start148">#REF!</definedName>
    <definedName name="Start149">#REF!</definedName>
    <definedName name="Start15">'F8'!$H$1:$I$1</definedName>
    <definedName name="Start150">#REF!</definedName>
    <definedName name="Start151">#REF!</definedName>
    <definedName name="Start152">#REF!</definedName>
    <definedName name="Start153">#REF!</definedName>
    <definedName name="Start154">#REF!</definedName>
    <definedName name="Start155">#REF!</definedName>
    <definedName name="Start156">#REF!</definedName>
    <definedName name="Start157">#REF!</definedName>
    <definedName name="Start158">#REF!</definedName>
    <definedName name="Start159">#REF!</definedName>
    <definedName name="Start16" localSheetId="2">'T2'!$H$1:$I$1</definedName>
    <definedName name="Start16">'F9'!$H$1:$I$1</definedName>
    <definedName name="Start160">#REF!</definedName>
    <definedName name="Start161">#REF!</definedName>
    <definedName name="Start162">#REF!</definedName>
    <definedName name="Start163">#REF!</definedName>
    <definedName name="Start164">#REF!</definedName>
    <definedName name="Start165">#REF!</definedName>
    <definedName name="Start17">'F10'!$H$1:$I$1</definedName>
    <definedName name="Start18">'F11'!$H$1:$I$1</definedName>
    <definedName name="Start19">'F12'!$H$1:$I$1</definedName>
    <definedName name="Start2">'T1'!$H$1:$I$1</definedName>
    <definedName name="Start20">'F13'!$H$1:$I$1</definedName>
    <definedName name="Start21">'F14'!$H$1:$I$1</definedName>
    <definedName name="Start22">'F15'!$H$1:$I$1</definedName>
    <definedName name="Start23">'F16'!$H$1:$I$1</definedName>
    <definedName name="Start24" localSheetId="21">'F15'!$H$1:$I$1</definedName>
    <definedName name="Start24">'F17'!$H$1:$I$1</definedName>
    <definedName name="Start25" localSheetId="22">'F16'!$H$1:$I$1</definedName>
    <definedName name="Start25">'F18'!$H$1:$I$1</definedName>
    <definedName name="Start26">'F19'!$H$1:$I$1</definedName>
    <definedName name="Start27">'F20'!$H$1:$I$1</definedName>
    <definedName name="Start28">'F21'!$H$1:$I$1</definedName>
    <definedName name="Start29">'F22'!$H$1:$I$1</definedName>
    <definedName name="Start3" localSheetId="3">'T3'!$H$1:$I$1</definedName>
    <definedName name="Start3">'T2'!$H$1:$I$1</definedName>
    <definedName name="Start30">'F23'!$H$1:$I$1</definedName>
    <definedName name="Start31">'F24'!$H$1:$I$1</definedName>
    <definedName name="Start32">'F25'!$H$1:$I$1</definedName>
    <definedName name="Start33">'F26'!$H$1:$I$1</definedName>
    <definedName name="Start34">'F27-30'!$H$1:$I$1</definedName>
    <definedName name="Start35">'F31'!$H$1:$I$1</definedName>
    <definedName name="Start36">'F32'!$H$1:$I$1</definedName>
    <definedName name="Start37">'F33'!$H$1:$I$1</definedName>
    <definedName name="Start38">'F34'!$H$1:$I$1</definedName>
    <definedName name="Start39">'F35'!$H$1:$I$1</definedName>
    <definedName name="Start4">'T3'!$H$1:$I$1</definedName>
    <definedName name="Start40">'F36'!$H$1:$I$1</definedName>
    <definedName name="Start41">#REF!</definedName>
    <definedName name="Start42">#REF!</definedName>
    <definedName name="start422" localSheetId="3">#REF!</definedName>
    <definedName name="start42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77" localSheetId="3">#REF!</definedName>
    <definedName name="Start477">#REF!</definedName>
    <definedName name="Start48">#REF!</definedName>
    <definedName name="Start489" localSheetId="3">#REF!</definedName>
    <definedName name="Start489">#REF!</definedName>
    <definedName name="Start49" localSheetId="20">'F14'!$H$1:$I$1</definedName>
    <definedName name="Start49">#REF!</definedName>
    <definedName name="Start5">'T4'!$H$1:$I$1</definedName>
    <definedName name="Start50">#REF!</definedName>
    <definedName name="Start51">#REF!</definedName>
    <definedName name="Start52">#REF!</definedName>
    <definedName name="Start53">'F15'!$H$1:$I$1</definedName>
    <definedName name="Start54">'F16'!$H$1:$I$1</definedName>
    <definedName name="Start55">'F20'!$H$1:$I$1</definedName>
    <definedName name="Start56">#REF!</definedName>
    <definedName name="Start57">#REF!</definedName>
    <definedName name="Start58">#REF!</definedName>
    <definedName name="Start59">#REF!</definedName>
    <definedName name="Start6" localSheetId="4">'T4'!$H$1:$I$1</definedName>
    <definedName name="Start6">'T5'!$H$1:$I$1</definedName>
    <definedName name="Start60">#REF!</definedName>
    <definedName name="Start61">#REF!</definedName>
    <definedName name="Start62">#REF!</definedName>
    <definedName name="Start63">#REF!</definedName>
    <definedName name="Start64">#REF!</definedName>
    <definedName name="Start65">#REF!</definedName>
    <definedName name="Start66">#REF!</definedName>
    <definedName name="Start67">#REF!</definedName>
    <definedName name="Start68">#REF!</definedName>
    <definedName name="Start69">#REF!</definedName>
    <definedName name="Start7">'T6'!$H$1:$I$1</definedName>
    <definedName name="Start70">#REF!</definedName>
    <definedName name="Start71">#REF!</definedName>
    <definedName name="Start72">#REF!</definedName>
    <definedName name="Start73">#REF!</definedName>
    <definedName name="Start74">#REF!</definedName>
    <definedName name="Start75">#REF!</definedName>
    <definedName name="Start76">#REF!</definedName>
    <definedName name="Start77">#REF!</definedName>
    <definedName name="Start78">#REF!</definedName>
    <definedName name="Start79">#REF!</definedName>
    <definedName name="Start8">'F1'!$H$1:$I$1</definedName>
    <definedName name="Start80">#REF!</definedName>
    <definedName name="Start81">#REF!</definedName>
    <definedName name="Start82">#REF!</definedName>
    <definedName name="Start83">#REF!</definedName>
    <definedName name="Start84">#REF!</definedName>
    <definedName name="Start85" localSheetId="32">'F26'!$H$1:$I$1</definedName>
    <definedName name="Start85">#REF!</definedName>
    <definedName name="Start86">#REF!</definedName>
    <definedName name="Start87">#REF!</definedName>
    <definedName name="Start88">#REF!</definedName>
    <definedName name="Start89">#REF!</definedName>
    <definedName name="Start9">'F2'!$H$1:$I$1</definedName>
    <definedName name="Start90">#REF!</definedName>
    <definedName name="Start91">#REF!</definedName>
    <definedName name="Start92">#REF!</definedName>
    <definedName name="Start93">#REF!</definedName>
    <definedName name="Start94">#REF!</definedName>
    <definedName name="Start95">#REF!</definedName>
    <definedName name="Start96">#REF!</definedName>
    <definedName name="Start97">#REF!</definedName>
    <definedName name="Start98" localSheetId="34">'F31'!$H$1:$I$1</definedName>
    <definedName name="Start98">#REF!</definedName>
    <definedName name="Start99">#REF!</definedName>
    <definedName name="subrama" localSheetId="3">#REF!</definedName>
    <definedName name="subrama">#REF!</definedName>
    <definedName name="subramas" localSheetId="3">#REF!</definedName>
    <definedName name="subramas">#REF!</definedName>
    <definedName name="subsector" localSheetId="3">#REF!</definedName>
    <definedName name="subsector">#REF!</definedName>
    <definedName name="subsectors" localSheetId="3">#REF!</definedName>
    <definedName name="subsectors">#REF!</definedName>
    <definedName name="todo" localSheetId="3">#REF!</definedName>
    <definedName name="todo">#REF!</definedName>
    <definedName name="todos" localSheetId="3">#REF!</definedName>
    <definedName name="todos">#REF!</definedName>
    <definedName name="todoss" localSheetId="3">#REF!</definedName>
    <definedName name="todoss">#REF!</definedName>
  </definedNames>
  <calcPr calcId="191029"/>
</workbook>
</file>

<file path=xl/calcChain.xml><?xml version="1.0" encoding="utf-8"?>
<calcChain xmlns="http://schemas.openxmlformats.org/spreadsheetml/2006/main">
  <c r="H80" i="886" l="1"/>
  <c r="H78" i="886"/>
  <c r="H77" i="886"/>
  <c r="S75" i="886"/>
  <c r="S74" i="886"/>
  <c r="S73" i="886"/>
  <c r="S72" i="886"/>
  <c r="S71" i="886"/>
  <c r="S70" i="886"/>
  <c r="S69" i="886"/>
  <c r="S68" i="886"/>
  <c r="S67" i="886"/>
  <c r="S66" i="886"/>
  <c r="S65" i="886"/>
  <c r="S64" i="886"/>
  <c r="S63" i="886"/>
  <c r="S62" i="886"/>
  <c r="S61" i="886"/>
  <c r="S60" i="886"/>
  <c r="S59" i="886"/>
  <c r="S58" i="886"/>
  <c r="S57" i="886"/>
  <c r="S56" i="886"/>
  <c r="S55" i="886"/>
  <c r="S54" i="886"/>
  <c r="S53" i="886"/>
  <c r="S52" i="886"/>
  <c r="S51" i="886"/>
  <c r="S50" i="886"/>
  <c r="S49" i="886"/>
  <c r="S48" i="886"/>
  <c r="S47" i="886"/>
  <c r="S46" i="886"/>
  <c r="S45" i="886"/>
  <c r="S44" i="886"/>
  <c r="S43" i="886"/>
  <c r="S42" i="886"/>
  <c r="S41" i="886"/>
  <c r="S40" i="886"/>
  <c r="S39" i="886"/>
  <c r="S38" i="886"/>
  <c r="S37" i="886"/>
  <c r="S36" i="886"/>
  <c r="S35" i="886"/>
  <c r="S34" i="886"/>
  <c r="S33" i="886"/>
  <c r="S32" i="886"/>
  <c r="S31" i="886"/>
  <c r="S30" i="886"/>
  <c r="S29" i="886"/>
  <c r="S28" i="886"/>
  <c r="S27" i="886"/>
  <c r="S26" i="886"/>
  <c r="S25" i="886"/>
  <c r="S24" i="886"/>
  <c r="S23" i="886"/>
  <c r="S22" i="886"/>
  <c r="S21" i="886"/>
  <c r="S20" i="886"/>
  <c r="S19" i="886"/>
  <c r="S18" i="886"/>
  <c r="S17" i="886"/>
  <c r="S16" i="886"/>
  <c r="S15" i="886"/>
  <c r="S14" i="886"/>
  <c r="S13" i="886"/>
  <c r="S12" i="886"/>
  <c r="S11" i="886"/>
  <c r="S10" i="886"/>
  <c r="S9" i="886"/>
  <c r="S8" i="886"/>
  <c r="S7" i="886"/>
  <c r="D43" i="885"/>
  <c r="AC65" i="884"/>
  <c r="AA65" i="884"/>
  <c r="AB65" i="884" s="1"/>
  <c r="AA61" i="884"/>
  <c r="C13" i="883" l="1"/>
  <c r="C12" i="883"/>
  <c r="E13" i="881"/>
  <c r="E12" i="881"/>
  <c r="E11" i="881"/>
  <c r="E10" i="881"/>
  <c r="E9" i="881"/>
  <c r="E8" i="881"/>
  <c r="E7" i="881"/>
  <c r="E6" i="881"/>
  <c r="E5" i="881"/>
  <c r="G39" i="880" l="1"/>
  <c r="G38" i="880"/>
  <c r="G37" i="880"/>
  <c r="G36" i="880"/>
  <c r="G35" i="880"/>
  <c r="G34" i="880"/>
  <c r="G33" i="880"/>
  <c r="G32" i="880"/>
  <c r="G31" i="880"/>
  <c r="G30" i="880"/>
  <c r="G29" i="880"/>
  <c r="G28" i="880"/>
  <c r="G27" i="880"/>
  <c r="G26" i="880"/>
  <c r="G25" i="880"/>
  <c r="G24" i="880"/>
  <c r="G23" i="880"/>
  <c r="G22" i="880"/>
  <c r="G21" i="880"/>
  <c r="G20" i="880"/>
  <c r="G19" i="880"/>
  <c r="G18" i="880"/>
  <c r="G17" i="880"/>
  <c r="G16" i="880"/>
  <c r="G15" i="880"/>
  <c r="G14" i="880"/>
  <c r="G13" i="880"/>
  <c r="G12" i="880"/>
  <c r="G11" i="880"/>
  <c r="G10" i="880"/>
  <c r="G9" i="880"/>
  <c r="G8" i="880"/>
  <c r="G7" i="880"/>
  <c r="G39" i="879"/>
  <c r="G38" i="879"/>
  <c r="G37" i="879"/>
  <c r="G36" i="879"/>
  <c r="G35" i="879"/>
  <c r="G34" i="879"/>
  <c r="G33" i="879"/>
  <c r="G32" i="879"/>
  <c r="G31" i="879"/>
  <c r="G30" i="879"/>
  <c r="G29" i="879"/>
  <c r="G28" i="879"/>
  <c r="G27" i="879"/>
  <c r="G26" i="879"/>
  <c r="G25" i="879"/>
  <c r="G24" i="879"/>
  <c r="G23" i="879"/>
  <c r="G22" i="879"/>
  <c r="G21" i="879"/>
  <c r="G20" i="879"/>
  <c r="G19" i="879"/>
  <c r="G18" i="879"/>
  <c r="G17" i="879"/>
  <c r="G16" i="879"/>
  <c r="G15" i="879"/>
  <c r="G14" i="879"/>
  <c r="G13" i="879"/>
  <c r="G12" i="879"/>
  <c r="G11" i="879"/>
  <c r="G10" i="879"/>
  <c r="G9" i="879"/>
  <c r="G8" i="879"/>
  <c r="G7" i="879"/>
  <c r="B22" i="878"/>
  <c r="B21" i="878"/>
  <c r="C13" i="876"/>
  <c r="E13" i="876" s="1"/>
  <c r="B13" i="876"/>
  <c r="E12" i="876"/>
  <c r="D12" i="876"/>
  <c r="E11" i="876"/>
  <c r="D11" i="876"/>
  <c r="E10" i="876"/>
  <c r="D10" i="876"/>
  <c r="E9" i="876"/>
  <c r="D9" i="876"/>
  <c r="E8" i="876"/>
  <c r="D8" i="876"/>
  <c r="D13" i="876" s="1"/>
  <c r="E7" i="876"/>
  <c r="D7" i="876"/>
  <c r="E6" i="876"/>
  <c r="D6" i="876"/>
  <c r="C14" i="875"/>
  <c r="E14" i="875" s="1"/>
  <c r="B14" i="875"/>
  <c r="E13" i="875"/>
  <c r="D13" i="875"/>
  <c r="E12" i="875"/>
  <c r="D12" i="875"/>
  <c r="E11" i="875"/>
  <c r="D11" i="875"/>
  <c r="E10" i="875"/>
  <c r="D10" i="875"/>
  <c r="E9" i="875"/>
  <c r="D9" i="875"/>
  <c r="E8" i="875"/>
  <c r="D8" i="875"/>
  <c r="E7" i="875"/>
  <c r="D7" i="875"/>
  <c r="E6" i="875"/>
  <c r="D6" i="875"/>
  <c r="D55" i="873"/>
  <c r="D54" i="873"/>
  <c r="D53" i="873"/>
  <c r="D52" i="873"/>
  <c r="D51" i="873"/>
  <c r="D50" i="873"/>
  <c r="D49" i="873"/>
  <c r="D48" i="873"/>
  <c r="D56" i="873" s="1"/>
  <c r="I17" i="873"/>
  <c r="H17" i="873"/>
  <c r="G17" i="873"/>
  <c r="F17" i="873"/>
  <c r="E17" i="873"/>
  <c r="D17" i="873"/>
  <c r="C17" i="873"/>
  <c r="B17" i="873"/>
  <c r="I16" i="873"/>
  <c r="H16" i="873"/>
  <c r="G16" i="873"/>
  <c r="F16" i="873"/>
  <c r="E16" i="873"/>
  <c r="D16" i="873"/>
  <c r="C16" i="873"/>
  <c r="B16" i="873"/>
  <c r="V15" i="873"/>
  <c r="P15" i="873"/>
  <c r="Y14" i="873"/>
  <c r="Y13" i="873"/>
  <c r="Y12" i="873"/>
  <c r="Y11" i="873"/>
  <c r="Y10" i="873"/>
  <c r="Y9" i="873"/>
  <c r="Y8" i="873"/>
  <c r="Y7" i="873"/>
  <c r="Y15" i="873" s="1"/>
  <c r="C13" i="872"/>
  <c r="E13" i="872" s="1"/>
  <c r="B13" i="872"/>
  <c r="E12" i="872"/>
  <c r="D12" i="872"/>
  <c r="E11" i="872"/>
  <c r="D11" i="872"/>
  <c r="E10" i="872"/>
  <c r="D10" i="872"/>
  <c r="E9" i="872"/>
  <c r="D9" i="872"/>
  <c r="E8" i="872"/>
  <c r="D8" i="872"/>
  <c r="E7" i="872"/>
  <c r="D7" i="872"/>
  <c r="E6" i="872"/>
  <c r="D6" i="872"/>
  <c r="E5" i="872"/>
  <c r="D5" i="872"/>
  <c r="H40" i="871"/>
  <c r="D40" i="871"/>
  <c r="I40" i="871" s="1"/>
  <c r="H39" i="871"/>
  <c r="D39" i="871"/>
  <c r="I39" i="871" s="1"/>
  <c r="H38" i="871"/>
  <c r="D38" i="871"/>
  <c r="I38" i="871" s="1"/>
  <c r="H37" i="871"/>
  <c r="D37" i="871"/>
  <c r="I37" i="871" s="1"/>
  <c r="H36" i="871"/>
  <c r="I36" i="871" s="1"/>
  <c r="D36" i="871"/>
  <c r="H35" i="871"/>
  <c r="D35" i="871"/>
  <c r="I35" i="871" s="1"/>
  <c r="H34" i="871"/>
  <c r="D34" i="871"/>
  <c r="I34" i="871" s="1"/>
  <c r="I33" i="871"/>
  <c r="H33" i="871"/>
  <c r="D33" i="871"/>
  <c r="H32" i="871"/>
  <c r="D32" i="871"/>
  <c r="I32" i="871" s="1"/>
  <c r="H31" i="871"/>
  <c r="D31" i="871"/>
  <c r="I31" i="871" s="1"/>
  <c r="H30" i="871"/>
  <c r="D30" i="871"/>
  <c r="I30" i="871" s="1"/>
  <c r="H29" i="871"/>
  <c r="D29" i="871"/>
  <c r="I29" i="871" s="1"/>
  <c r="H28" i="871"/>
  <c r="I28" i="871" s="1"/>
  <c r="D28" i="871"/>
  <c r="H27" i="871"/>
  <c r="D27" i="871"/>
  <c r="I27" i="871" s="1"/>
  <c r="H26" i="871"/>
  <c r="D26" i="871"/>
  <c r="I26" i="871" s="1"/>
  <c r="I25" i="871"/>
  <c r="H25" i="871"/>
  <c r="D25" i="871"/>
  <c r="H24" i="871"/>
  <c r="D24" i="871"/>
  <c r="I24" i="871" s="1"/>
  <c r="H23" i="871"/>
  <c r="D23" i="871"/>
  <c r="I23" i="871" s="1"/>
  <c r="H22" i="871"/>
  <c r="D22" i="871"/>
  <c r="I22" i="871" s="1"/>
  <c r="H21" i="871"/>
  <c r="D21" i="871"/>
  <c r="I21" i="871" s="1"/>
  <c r="H20" i="871"/>
  <c r="I20" i="871" s="1"/>
  <c r="D20" i="871"/>
  <c r="H19" i="871"/>
  <c r="D19" i="871"/>
  <c r="I19" i="871" s="1"/>
  <c r="H18" i="871"/>
  <c r="D18" i="871"/>
  <c r="I18" i="871" s="1"/>
  <c r="I17" i="871"/>
  <c r="H17" i="871"/>
  <c r="D17" i="871"/>
  <c r="H16" i="871"/>
  <c r="D16" i="871"/>
  <c r="I16" i="871" s="1"/>
  <c r="H15" i="871"/>
  <c r="D15" i="871"/>
  <c r="I15" i="871" s="1"/>
  <c r="H14" i="871"/>
  <c r="D14" i="871"/>
  <c r="I14" i="871" s="1"/>
  <c r="H13" i="871"/>
  <c r="D13" i="871"/>
  <c r="I13" i="871" s="1"/>
  <c r="H12" i="871"/>
  <c r="I12" i="871" s="1"/>
  <c r="D12" i="871"/>
  <c r="H11" i="871"/>
  <c r="D11" i="871"/>
  <c r="I11" i="871" s="1"/>
  <c r="H10" i="871"/>
  <c r="D10" i="871"/>
  <c r="I10" i="871" s="1"/>
  <c r="I9" i="871"/>
  <c r="H9" i="871"/>
  <c r="D9" i="871"/>
  <c r="H8" i="871"/>
  <c r="D8" i="871"/>
  <c r="I8" i="871" s="1"/>
  <c r="D14" i="875" l="1"/>
  <c r="D13" i="872"/>
  <c r="E39" i="870"/>
  <c r="E38" i="870"/>
  <c r="E37" i="870"/>
  <c r="E36" i="870"/>
  <c r="E35" i="870"/>
  <c r="E34" i="870"/>
  <c r="E33" i="870"/>
  <c r="E32" i="870"/>
  <c r="E31" i="870"/>
  <c r="E30" i="870"/>
  <c r="E29" i="870"/>
  <c r="E28" i="870"/>
  <c r="E27" i="870"/>
  <c r="E26" i="870"/>
  <c r="E25" i="870"/>
  <c r="E24" i="870"/>
  <c r="E23" i="870"/>
  <c r="E22" i="870"/>
  <c r="E21" i="870"/>
  <c r="E20" i="870"/>
  <c r="E19" i="870"/>
  <c r="E18" i="870"/>
  <c r="E17" i="870"/>
  <c r="E16" i="870"/>
  <c r="E15" i="870"/>
  <c r="E14" i="870"/>
  <c r="E13" i="870"/>
  <c r="E12" i="870"/>
  <c r="E11" i="870"/>
  <c r="E10" i="870"/>
  <c r="E9" i="870"/>
  <c r="E8" i="870"/>
  <c r="E7" i="870"/>
  <c r="E39" i="869"/>
  <c r="E38" i="869"/>
  <c r="E37" i="869"/>
  <c r="E36" i="869"/>
  <c r="E35" i="869"/>
  <c r="E34" i="869"/>
  <c r="E33" i="869"/>
  <c r="E32" i="869"/>
  <c r="E31" i="869"/>
  <c r="E30" i="869"/>
  <c r="E29" i="869"/>
  <c r="E28" i="869"/>
  <c r="E27" i="869"/>
  <c r="E26" i="869"/>
  <c r="E25" i="869"/>
  <c r="E24" i="869"/>
  <c r="E23" i="869"/>
  <c r="E22" i="869"/>
  <c r="E21" i="869"/>
  <c r="E20" i="869"/>
  <c r="E19" i="869"/>
  <c r="E18" i="869"/>
  <c r="E17" i="869"/>
  <c r="E16" i="869"/>
  <c r="E15" i="869"/>
  <c r="E14" i="869"/>
  <c r="E13" i="869"/>
  <c r="E12" i="869"/>
  <c r="E11" i="869"/>
  <c r="E10" i="869"/>
  <c r="E9" i="869"/>
  <c r="E8" i="869"/>
  <c r="K6" i="255" l="1"/>
  <c r="N11" i="255"/>
  <c r="M11" i="255"/>
  <c r="N10" i="255"/>
  <c r="M10" i="255"/>
  <c r="N9" i="255"/>
  <c r="M9" i="255"/>
  <c r="N8" i="255"/>
  <c r="M8" i="255"/>
  <c r="N7" i="255"/>
  <c r="M7" i="255"/>
  <c r="N6" i="255"/>
  <c r="M6" i="255"/>
  <c r="L11" i="255"/>
  <c r="L10" i="255"/>
  <c r="L9" i="255"/>
  <c r="L8" i="255"/>
  <c r="L7" i="255"/>
  <c r="L6" i="255"/>
  <c r="K11" i="255"/>
  <c r="K10" i="255"/>
  <c r="K9" i="255"/>
  <c r="K8" i="255"/>
  <c r="K7" i="255"/>
  <c r="E25" i="866"/>
  <c r="D25" i="866"/>
  <c r="D24" i="866"/>
  <c r="D23" i="866"/>
  <c r="D22" i="866"/>
  <c r="D21" i="866"/>
  <c r="D20" i="866"/>
  <c r="D19" i="866"/>
  <c r="D18" i="866"/>
  <c r="D17" i="866"/>
  <c r="D16" i="866"/>
  <c r="D15" i="866"/>
  <c r="D14" i="866"/>
  <c r="D13" i="866"/>
  <c r="D12" i="866"/>
  <c r="D11" i="866"/>
  <c r="D10" i="866"/>
  <c r="D9" i="866"/>
  <c r="D8" i="866"/>
  <c r="G38" i="864"/>
  <c r="F38" i="864"/>
  <c r="E38" i="864"/>
  <c r="G37" i="864"/>
  <c r="F37" i="864"/>
  <c r="E37" i="864"/>
  <c r="G36" i="864"/>
  <c r="F36" i="864"/>
  <c r="E36" i="864"/>
  <c r="G35" i="864"/>
  <c r="F35" i="864"/>
  <c r="E35" i="864"/>
  <c r="G34" i="864"/>
  <c r="F34" i="864"/>
  <c r="E34" i="864"/>
  <c r="G33" i="864"/>
  <c r="F33" i="864"/>
  <c r="E33" i="864"/>
  <c r="G32" i="864"/>
  <c r="F32" i="864"/>
  <c r="E32" i="864"/>
  <c r="G31" i="864"/>
  <c r="F31" i="864"/>
  <c r="E31" i="864"/>
  <c r="G30" i="864"/>
  <c r="F30" i="864"/>
  <c r="E30" i="864"/>
  <c r="G29" i="864"/>
  <c r="F29" i="864"/>
  <c r="E29" i="864"/>
  <c r="G28" i="864"/>
  <c r="F28" i="864"/>
  <c r="E28" i="864"/>
  <c r="G27" i="864"/>
  <c r="F27" i="864"/>
  <c r="E27" i="864"/>
  <c r="G26" i="864"/>
  <c r="F26" i="864"/>
  <c r="E26" i="864"/>
  <c r="G25" i="864"/>
  <c r="F25" i="864"/>
  <c r="E25" i="864"/>
  <c r="G24" i="864"/>
  <c r="F24" i="864"/>
  <c r="E24" i="864"/>
  <c r="G23" i="864"/>
  <c r="F23" i="864"/>
  <c r="E23" i="864"/>
  <c r="G22" i="864"/>
  <c r="F22" i="864"/>
  <c r="E22" i="864"/>
  <c r="G21" i="864"/>
  <c r="F21" i="864"/>
  <c r="E21" i="864"/>
  <c r="G20" i="864"/>
  <c r="F20" i="864"/>
  <c r="E20" i="864"/>
  <c r="G19" i="864"/>
  <c r="F19" i="864"/>
  <c r="E19" i="864"/>
  <c r="G18" i="864"/>
  <c r="F18" i="864"/>
  <c r="E18" i="864"/>
  <c r="G17" i="864"/>
  <c r="F17" i="864"/>
  <c r="E17" i="864"/>
  <c r="G16" i="864"/>
  <c r="F16" i="864"/>
  <c r="E16" i="864"/>
  <c r="G15" i="864"/>
  <c r="F15" i="864"/>
  <c r="E15" i="864"/>
  <c r="G14" i="864"/>
  <c r="F14" i="864"/>
  <c r="E14" i="864"/>
  <c r="G13" i="864"/>
  <c r="F13" i="864"/>
  <c r="E13" i="864"/>
  <c r="G12" i="864"/>
  <c r="F12" i="864"/>
  <c r="E12" i="864"/>
  <c r="G11" i="864"/>
  <c r="F11" i="864"/>
  <c r="E11" i="864"/>
  <c r="G10" i="864"/>
  <c r="F10" i="864"/>
  <c r="E10" i="864"/>
  <c r="G9" i="864"/>
  <c r="F9" i="864"/>
  <c r="E9" i="864"/>
  <c r="G8" i="864"/>
  <c r="F8" i="864"/>
  <c r="E8" i="864"/>
  <c r="G7" i="864"/>
  <c r="F7" i="864"/>
  <c r="E7" i="864"/>
  <c r="G38" i="863"/>
  <c r="F38" i="863"/>
  <c r="E38" i="863"/>
  <c r="G37" i="863"/>
  <c r="F37" i="863"/>
  <c r="E37" i="863"/>
  <c r="G36" i="863"/>
  <c r="F36" i="863"/>
  <c r="E36" i="863"/>
  <c r="G35" i="863"/>
  <c r="F35" i="863"/>
  <c r="E35" i="863"/>
  <c r="G34" i="863"/>
  <c r="F34" i="863"/>
  <c r="E34" i="863"/>
  <c r="G33" i="863"/>
  <c r="F33" i="863"/>
  <c r="E33" i="863"/>
  <c r="G32" i="863"/>
  <c r="F32" i="863"/>
  <c r="E32" i="863"/>
  <c r="G31" i="863"/>
  <c r="F31" i="863"/>
  <c r="E31" i="863"/>
  <c r="G30" i="863"/>
  <c r="F30" i="863"/>
  <c r="E30" i="863"/>
  <c r="G29" i="863"/>
  <c r="F29" i="863"/>
  <c r="E29" i="863"/>
  <c r="G28" i="863"/>
  <c r="F28" i="863"/>
  <c r="E28" i="863"/>
  <c r="G27" i="863"/>
  <c r="F27" i="863"/>
  <c r="E27" i="863"/>
  <c r="G26" i="863"/>
  <c r="F26" i="863"/>
  <c r="E26" i="863"/>
  <c r="G25" i="863"/>
  <c r="F25" i="863"/>
  <c r="E25" i="863"/>
  <c r="G24" i="863"/>
  <c r="F24" i="863"/>
  <c r="E24" i="863"/>
  <c r="G23" i="863"/>
  <c r="F23" i="863"/>
  <c r="E23" i="863"/>
  <c r="G22" i="863"/>
  <c r="F22" i="863"/>
  <c r="E22" i="863"/>
  <c r="G21" i="863"/>
  <c r="F21" i="863"/>
  <c r="E21" i="863"/>
  <c r="G20" i="863"/>
  <c r="F20" i="863"/>
  <c r="E20" i="863"/>
  <c r="G19" i="863"/>
  <c r="F19" i="863"/>
  <c r="E19" i="863"/>
  <c r="G18" i="863"/>
  <c r="F18" i="863"/>
  <c r="E18" i="863"/>
  <c r="G17" i="863"/>
  <c r="F17" i="863"/>
  <c r="E17" i="863"/>
  <c r="G16" i="863"/>
  <c r="F16" i="863"/>
  <c r="E16" i="863"/>
  <c r="G15" i="863"/>
  <c r="F15" i="863"/>
  <c r="E15" i="863"/>
  <c r="G14" i="863"/>
  <c r="F14" i="863"/>
  <c r="E14" i="863"/>
  <c r="G13" i="863"/>
  <c r="F13" i="863"/>
  <c r="E13" i="863"/>
  <c r="G12" i="863"/>
  <c r="F12" i="863"/>
  <c r="E12" i="863"/>
  <c r="G11" i="863"/>
  <c r="F11" i="863"/>
  <c r="E11" i="863"/>
  <c r="G10" i="863"/>
  <c r="F10" i="863"/>
  <c r="E10" i="863"/>
  <c r="G9" i="863"/>
  <c r="F9" i="863"/>
  <c r="E9" i="863"/>
  <c r="G8" i="863"/>
  <c r="F8" i="863"/>
  <c r="E8" i="863"/>
  <c r="G7" i="863"/>
  <c r="F7" i="863"/>
  <c r="E7" i="863"/>
  <c r="G38" i="862"/>
  <c r="F38" i="862"/>
  <c r="E38" i="862"/>
  <c r="G37" i="862"/>
  <c r="F37" i="862"/>
  <c r="E37" i="862"/>
  <c r="G36" i="862"/>
  <c r="F36" i="862"/>
  <c r="E36" i="862"/>
  <c r="G35" i="862"/>
  <c r="F35" i="862"/>
  <c r="E35" i="862"/>
  <c r="G34" i="862"/>
  <c r="F34" i="862"/>
  <c r="E34" i="862"/>
  <c r="G33" i="862"/>
  <c r="F33" i="862"/>
  <c r="E33" i="862"/>
  <c r="G32" i="862"/>
  <c r="F32" i="862"/>
  <c r="E32" i="862"/>
  <c r="G31" i="862"/>
  <c r="F31" i="862"/>
  <c r="E31" i="862"/>
  <c r="G30" i="862"/>
  <c r="F30" i="862"/>
  <c r="E30" i="862"/>
  <c r="G29" i="862"/>
  <c r="F29" i="862"/>
  <c r="E29" i="862"/>
  <c r="G28" i="862"/>
  <c r="F28" i="862"/>
  <c r="E28" i="862"/>
  <c r="G27" i="862"/>
  <c r="F27" i="862"/>
  <c r="E27" i="862"/>
  <c r="G26" i="862"/>
  <c r="F26" i="862"/>
  <c r="E26" i="862"/>
  <c r="G25" i="862"/>
  <c r="F25" i="862"/>
  <c r="E25" i="862"/>
  <c r="G24" i="862"/>
  <c r="F24" i="862"/>
  <c r="E24" i="862"/>
  <c r="G23" i="862"/>
  <c r="F23" i="862"/>
  <c r="E23" i="862"/>
  <c r="G22" i="862"/>
  <c r="F22" i="862"/>
  <c r="E22" i="862"/>
  <c r="G21" i="862"/>
  <c r="F21" i="862"/>
  <c r="E21" i="862"/>
  <c r="G20" i="862"/>
  <c r="F20" i="862"/>
  <c r="E20" i="862"/>
  <c r="G19" i="862"/>
  <c r="F19" i="862"/>
  <c r="E19" i="862"/>
  <c r="G18" i="862"/>
  <c r="F18" i="862"/>
  <c r="E18" i="862"/>
  <c r="G17" i="862"/>
  <c r="F17" i="862"/>
  <c r="E17" i="862"/>
  <c r="G16" i="862"/>
  <c r="F16" i="862"/>
  <c r="E16" i="862"/>
  <c r="G15" i="862"/>
  <c r="F15" i="862"/>
  <c r="E15" i="862"/>
  <c r="G14" i="862"/>
  <c r="F14" i="862"/>
  <c r="E14" i="862"/>
  <c r="G13" i="862"/>
  <c r="F13" i="862"/>
  <c r="E13" i="862"/>
  <c r="G12" i="862"/>
  <c r="F12" i="862"/>
  <c r="E12" i="862"/>
  <c r="G11" i="862"/>
  <c r="F11" i="862"/>
  <c r="E11" i="862"/>
  <c r="G10" i="862"/>
  <c r="F10" i="862"/>
  <c r="E10" i="862"/>
  <c r="G9" i="862"/>
  <c r="F9" i="862"/>
  <c r="E9" i="862"/>
  <c r="G8" i="862"/>
  <c r="F8" i="862"/>
  <c r="E8" i="862"/>
  <c r="G7" i="862"/>
  <c r="F7" i="862"/>
  <c r="E7" i="862"/>
  <c r="E11" i="861"/>
  <c r="D11" i="861"/>
  <c r="C11" i="861"/>
  <c r="F10" i="861"/>
  <c r="F9" i="861"/>
  <c r="F8" i="861"/>
  <c r="G8" i="860"/>
  <c r="F8" i="860"/>
  <c r="E7" i="859" l="1"/>
  <c r="E6" i="859"/>
  <c r="E5" i="859"/>
  <c r="L55" i="756" l="1"/>
  <c r="L54" i="756"/>
  <c r="L53" i="756"/>
  <c r="L52" i="756"/>
  <c r="L51" i="756"/>
  <c r="L50" i="756"/>
  <c r="L49" i="756"/>
  <c r="L48" i="756"/>
  <c r="L47" i="756"/>
  <c r="L46" i="756"/>
  <c r="L45" i="756"/>
  <c r="L44" i="756"/>
  <c r="L43" i="756"/>
  <c r="L42" i="756"/>
  <c r="L41" i="756"/>
  <c r="L40" i="756"/>
  <c r="L39" i="756"/>
  <c r="L38" i="756"/>
  <c r="L37" i="756"/>
  <c r="L36" i="756"/>
  <c r="L35" i="756"/>
  <c r="D33" i="756"/>
  <c r="C32" i="756"/>
  <c r="B32" i="756"/>
  <c r="C31" i="756"/>
  <c r="B31" i="756"/>
  <c r="C30" i="756"/>
  <c r="B30" i="756"/>
  <c r="C29" i="756"/>
  <c r="B29" i="756"/>
  <c r="C28" i="756"/>
  <c r="B28" i="756"/>
  <c r="C27" i="756"/>
  <c r="D27" i="756" s="1"/>
  <c r="B27" i="756"/>
  <c r="C26" i="756"/>
  <c r="D26" i="756" s="1"/>
  <c r="B26" i="756"/>
  <c r="C25" i="756"/>
  <c r="D25" i="756" s="1"/>
  <c r="B25" i="756"/>
  <c r="C24" i="756"/>
  <c r="D24" i="756" s="1"/>
  <c r="B24" i="756"/>
  <c r="C23" i="756"/>
  <c r="D23" i="756" s="1"/>
  <c r="B23" i="756"/>
  <c r="C22" i="756"/>
  <c r="D22" i="756" s="1"/>
  <c r="B22" i="756"/>
  <c r="C21" i="756"/>
  <c r="D21" i="756" s="1"/>
  <c r="B21" i="756"/>
  <c r="C20" i="756"/>
  <c r="D20" i="756" s="1"/>
  <c r="B20" i="756"/>
  <c r="C19" i="756"/>
  <c r="D19" i="756" s="1"/>
  <c r="B19" i="756"/>
  <c r="C18" i="756"/>
  <c r="D18" i="756" s="1"/>
  <c r="B18" i="756"/>
  <c r="C17" i="756"/>
  <c r="D17" i="756" s="1"/>
  <c r="B17" i="756"/>
  <c r="C16" i="756"/>
  <c r="D16" i="756" s="1"/>
  <c r="B16" i="756"/>
  <c r="C15" i="756"/>
  <c r="D15" i="756" s="1"/>
  <c r="B15" i="756"/>
  <c r="C14" i="756"/>
  <c r="D14" i="756" s="1"/>
  <c r="B14" i="756"/>
  <c r="C13" i="756"/>
  <c r="D13" i="756" s="1"/>
  <c r="B13" i="756"/>
  <c r="C12" i="756"/>
  <c r="D12" i="756" s="1"/>
  <c r="B12" i="756"/>
  <c r="C11" i="756"/>
  <c r="D11" i="756" s="1"/>
  <c r="B11" i="756"/>
  <c r="C10" i="756"/>
  <c r="D10" i="756" s="1"/>
  <c r="B10" i="756"/>
  <c r="C9" i="756"/>
  <c r="D9" i="756" s="1"/>
  <c r="B9" i="756"/>
  <c r="C8" i="756"/>
  <c r="D8" i="756" s="1"/>
  <c r="B8" i="756"/>
  <c r="C7" i="756"/>
  <c r="D7" i="756" s="1"/>
  <c r="B7" i="756"/>
  <c r="C37" i="755"/>
  <c r="D36" i="755" s="1"/>
  <c r="D29" i="755"/>
  <c r="D21" i="755"/>
  <c r="D13" i="755"/>
  <c r="D5" i="755"/>
  <c r="D19" i="754"/>
  <c r="C19" i="754"/>
  <c r="D18" i="754"/>
  <c r="C18" i="754"/>
  <c r="D17" i="754"/>
  <c r="C17" i="754"/>
  <c r="D16" i="754"/>
  <c r="C16" i="754"/>
  <c r="D15" i="754"/>
  <c r="C15" i="754"/>
  <c r="D14" i="754"/>
  <c r="C14" i="754"/>
  <c r="D13" i="754"/>
  <c r="C13" i="754"/>
  <c r="D12" i="754"/>
  <c r="C12" i="754"/>
  <c r="D11" i="754"/>
  <c r="C11" i="754"/>
  <c r="D10" i="754"/>
  <c r="C10" i="754"/>
  <c r="D9" i="754"/>
  <c r="C9" i="754"/>
  <c r="D8" i="754"/>
  <c r="C8" i="754"/>
  <c r="D7" i="754"/>
  <c r="C7" i="754"/>
  <c r="D6" i="754"/>
  <c r="D9" i="755" l="1"/>
  <c r="D17" i="755"/>
  <c r="D25" i="755"/>
  <c r="D33" i="755"/>
  <c r="D7" i="755"/>
  <c r="D11" i="755"/>
  <c r="D15" i="755"/>
  <c r="D19" i="755"/>
  <c r="D23" i="755"/>
  <c r="D27" i="755"/>
  <c r="D31" i="755"/>
  <c r="D35" i="755"/>
  <c r="D6" i="755"/>
  <c r="D37" i="755" s="1"/>
  <c r="D8" i="755"/>
  <c r="D10" i="755"/>
  <c r="D12" i="755"/>
  <c r="D14" i="755"/>
  <c r="D16" i="755"/>
  <c r="D18" i="755"/>
  <c r="D20" i="755"/>
  <c r="D22" i="755"/>
  <c r="D24" i="755"/>
  <c r="D26" i="755"/>
  <c r="D28" i="755"/>
  <c r="D30" i="755"/>
  <c r="D32" i="755"/>
  <c r="D34" i="755"/>
  <c r="D28" i="756"/>
  <c r="C37" i="731" l="1"/>
  <c r="C36" i="731"/>
  <c r="C35" i="731"/>
  <c r="C34" i="731"/>
  <c r="C37" i="730"/>
  <c r="C36" i="730"/>
  <c r="C35" i="730"/>
  <c r="C34" i="730"/>
  <c r="C26" i="729"/>
  <c r="D37" i="728"/>
  <c r="D36" i="728"/>
  <c r="D35" i="728"/>
  <c r="E7" i="727"/>
  <c r="E6" i="727"/>
  <c r="E5" i="727"/>
  <c r="C37" i="725"/>
  <c r="D21" i="724"/>
  <c r="D20" i="724"/>
  <c r="D19" i="724"/>
  <c r="D18" i="724"/>
  <c r="D17" i="724"/>
  <c r="D16" i="724"/>
  <c r="D15" i="724"/>
  <c r="D14" i="724"/>
  <c r="D13" i="724"/>
  <c r="D12" i="724"/>
  <c r="D11" i="724"/>
  <c r="D10" i="724"/>
  <c r="D9" i="724"/>
  <c r="D8" i="724"/>
  <c r="D7" i="724"/>
  <c r="D6" i="724"/>
</calcChain>
</file>

<file path=xl/sharedStrings.xml><?xml version="1.0" encoding="utf-8"?>
<sst xmlns="http://schemas.openxmlformats.org/spreadsheetml/2006/main" count="1928" uniqueCount="675">
  <si>
    <t>Jalisco</t>
  </si>
  <si>
    <t>Nacional</t>
  </si>
  <si>
    <t>Entidad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</si>
  <si>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</si>
  <si>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</si>
  <si>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</si>
  <si>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</si>
  <si>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</si>
  <si>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</si>
  <si>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</si>
  <si>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</si>
  <si>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</si>
  <si>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</si>
  <si>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Estado de México</t>
  </si>
  <si>
    <t>Guanajuato</t>
  </si>
  <si>
    <t>Guerrero</t>
  </si>
  <si>
    <t>Hidalgo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</si>
  <si>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</si>
  <si>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</si>
  <si>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</si>
  <si>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</si>
  <si>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</si>
  <si>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</si>
  <si>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</si>
  <si>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</si>
  <si>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</si>
  <si>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</si>
  <si>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</si>
  <si>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</si>
  <si>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</si>
  <si>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</si>
  <si>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</si>
  <si>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</si>
  <si>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</si>
  <si>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Empleos nuevos</t>
  </si>
  <si>
    <t>Concepto</t>
  </si>
  <si>
    <t>Indicador de Confianza del Consumidor Jalisciense</t>
  </si>
  <si>
    <t xml:space="preserve">   - Posibilidades en el momento actual de los integrantes del hogar, comparadas con las de hace un año, para realizar compras de muebles, televisor, lavadora, otros aparatos electrodomésticos, etc. </t>
  </si>
  <si>
    <t>Regresar al Índice</t>
  </si>
  <si>
    <t>Febrero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</si>
  <si>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</si>
  <si>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</si>
  <si>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</si>
  <si>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</si>
  <si>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</si>
  <si>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</si>
  <si>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</si>
  <si>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</si>
  <si>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México</t>
  </si>
  <si>
    <t>Variación</t>
  </si>
  <si>
    <t>Total</t>
  </si>
  <si>
    <t/>
  </si>
  <si>
    <t>Guadalajara</t>
  </si>
  <si>
    <t>Morelia, Mich</t>
  </si>
  <si>
    <t>Guadalajara, Jal.</t>
  </si>
  <si>
    <t>Variación anual</t>
  </si>
  <si>
    <t>Estado</t>
  </si>
  <si>
    <t>Fuente: IIEG, con información del IMSS.</t>
  </si>
  <si>
    <t>Permanentes</t>
  </si>
  <si>
    <t>Eventuales</t>
  </si>
  <si>
    <t>Municipio</t>
  </si>
  <si>
    <t>Nuevos</t>
  </si>
  <si>
    <t>Zapopan</t>
  </si>
  <si>
    <t>Tlajomulco de Zúñiga</t>
  </si>
  <si>
    <t>Puerto Vallarta</t>
  </si>
  <si>
    <t>Tlaquepaque</t>
  </si>
  <si>
    <t>Zapotlán el Grande</t>
  </si>
  <si>
    <t>Ocotlán</t>
  </si>
  <si>
    <t>Arandas</t>
  </si>
  <si>
    <t>Zapotiltic</t>
  </si>
  <si>
    <t>Zapotlán del Rey</t>
  </si>
  <si>
    <t>Lagos de Moreno</t>
  </si>
  <si>
    <t>Jocotepec</t>
  </si>
  <si>
    <t>Tamazula de Gordiano</t>
  </si>
  <si>
    <t>Tonalá</t>
  </si>
  <si>
    <t>Tapalpa</t>
  </si>
  <si>
    <t>El Salto</t>
  </si>
  <si>
    <t>Ahualulco de Mercado</t>
  </si>
  <si>
    <t>Tuxpan</t>
  </si>
  <si>
    <t>La Huerta</t>
  </si>
  <si>
    <t>Tala</t>
  </si>
  <si>
    <t>Teuchitlán</t>
  </si>
  <si>
    <t>Poncitlán</t>
  </si>
  <si>
    <t>Teocuitatlán de Corona</t>
  </si>
  <si>
    <t>Sayula</t>
  </si>
  <si>
    <t>Cocula</t>
  </si>
  <si>
    <t>Juanacatlán</t>
  </si>
  <si>
    <t>Jalostotitlán</t>
  </si>
  <si>
    <t>Chapala</t>
  </si>
  <si>
    <t>Encarnación de Díaz</t>
  </si>
  <si>
    <t>Cihuatlán</t>
  </si>
  <si>
    <t>Tuxcacuesco</t>
  </si>
  <si>
    <t>Ameca</t>
  </si>
  <si>
    <t>Cabo Corrientes</t>
  </si>
  <si>
    <t>Acatic</t>
  </si>
  <si>
    <t>Huejuquilla el Alto</t>
  </si>
  <si>
    <t>Amatitán</t>
  </si>
  <si>
    <t>Villa Hidalgo</t>
  </si>
  <si>
    <t>Teocaltiche</t>
  </si>
  <si>
    <t>Jamay</t>
  </si>
  <si>
    <t>San Martín Hidalgo</t>
  </si>
  <si>
    <t>San Miguel el Alto</t>
  </si>
  <si>
    <t>San Juan de los Lagos</t>
  </si>
  <si>
    <t>San Sebastián del Oeste</t>
  </si>
  <si>
    <t>Unión de San Antonio</t>
  </si>
  <si>
    <t>Chiquilistlán</t>
  </si>
  <si>
    <t>Atotonilco el Alto</t>
  </si>
  <si>
    <t>Casimiro Castillo</t>
  </si>
  <si>
    <t>Tecolotlán</t>
  </si>
  <si>
    <t>Tonila</t>
  </si>
  <si>
    <t>Zapotitlán de Vadillo</t>
  </si>
  <si>
    <t>Degollado</t>
  </si>
  <si>
    <t>Juchitlán</t>
  </si>
  <si>
    <t>San Ignacio Cerro Gordo</t>
  </si>
  <si>
    <t>Tizapán el Alto</t>
  </si>
  <si>
    <t>Etzatlán</t>
  </si>
  <si>
    <t>Amacueca</t>
  </si>
  <si>
    <t>Pihuamo</t>
  </si>
  <si>
    <t>El Grullo</t>
  </si>
  <si>
    <t>Guachinango</t>
  </si>
  <si>
    <t>Ixtlahuacán del Río</t>
  </si>
  <si>
    <t>El Limón</t>
  </si>
  <si>
    <t>Atemajac de Brizuela</t>
  </si>
  <si>
    <t>Villa Guerrero</t>
  </si>
  <si>
    <t>Ayutla</t>
  </si>
  <si>
    <t>Hostotipaquillo</t>
  </si>
  <si>
    <t>Huejúcar</t>
  </si>
  <si>
    <t>San Martín de Bolaños</t>
  </si>
  <si>
    <t>Tenamaxtlán</t>
  </si>
  <si>
    <t>Totatiche</t>
  </si>
  <si>
    <t>Cañadas de Obregón</t>
  </si>
  <si>
    <t>Atenguillo</t>
  </si>
  <si>
    <t>Cuquío</t>
  </si>
  <si>
    <t>Santa María del Oro</t>
  </si>
  <si>
    <t>La Manzanilla de la Paz</t>
  </si>
  <si>
    <t>Mexticacán</t>
  </si>
  <si>
    <t>Mezquitic</t>
  </si>
  <si>
    <t>Mixtlán</t>
  </si>
  <si>
    <t>Villa Purificación</t>
  </si>
  <si>
    <t>Quitupan</t>
  </si>
  <si>
    <t>San Cristóbal de la Barranca</t>
  </si>
  <si>
    <t>San Julián</t>
  </si>
  <si>
    <t>San Marcos</t>
  </si>
  <si>
    <t>Santa María de los Ángeles</t>
  </si>
  <si>
    <t>Techaluta de Montenegro</t>
  </si>
  <si>
    <t>Atengo</t>
  </si>
  <si>
    <t>Unión de Tula</t>
  </si>
  <si>
    <t>Zapotlanejo</t>
  </si>
  <si>
    <t>Colotlán</t>
  </si>
  <si>
    <t>Cuautla</t>
  </si>
  <si>
    <t>Chimaltitán</t>
  </si>
  <si>
    <t>San Diego de Alejandría</t>
  </si>
  <si>
    <t>Mascota</t>
  </si>
  <si>
    <t>Tecalitlán</t>
  </si>
  <si>
    <t>Concepción de Buenos Aires</t>
  </si>
  <si>
    <t>Jilotlán de los Dolores</t>
  </si>
  <si>
    <t>Tonaya</t>
  </si>
  <si>
    <t>Ejutla</t>
  </si>
  <si>
    <t>Gómez Farías</t>
  </si>
  <si>
    <t>Talpa de Allende</t>
  </si>
  <si>
    <t>Mazamitla</t>
  </si>
  <si>
    <t>San Juanito de Escobedo</t>
  </si>
  <si>
    <t>Yahualica de González Gallo</t>
  </si>
  <si>
    <t>Acatlán de Juárez</t>
  </si>
  <si>
    <t>Magdalena</t>
  </si>
  <si>
    <t>Ojuelos de Jalisco</t>
  </si>
  <si>
    <t>Ixtlahuacán de los Membrillos</t>
  </si>
  <si>
    <t>Cuautitlán de García Barragán</t>
  </si>
  <si>
    <t>Tototlán</t>
  </si>
  <si>
    <t>Valle de Juárez</t>
  </si>
  <si>
    <t>Villa Corona</t>
  </si>
  <si>
    <t>Tequila</t>
  </si>
  <si>
    <t>Jesús María</t>
  </si>
  <si>
    <t>Atoyac</t>
  </si>
  <si>
    <t>Tuxcueca</t>
  </si>
  <si>
    <t>Autlán de Navarro</t>
  </si>
  <si>
    <t>Tolimán</t>
  </si>
  <si>
    <t>Valle de Guadalupe</t>
  </si>
  <si>
    <t>El Arenal</t>
  </si>
  <si>
    <t>Tepatitlán de Morelos</t>
  </si>
  <si>
    <t>Bolaños</t>
  </si>
  <si>
    <t>Ayotlán</t>
  </si>
  <si>
    <t>Tomatlán</t>
  </si>
  <si>
    <t>San Gabriel</t>
  </si>
  <si>
    <t>Zacoalco de Torres</t>
  </si>
  <si>
    <t>La Barca</t>
  </si>
  <si>
    <t>Regresar al índice</t>
  </si>
  <si>
    <t>Fuente: IIEG, con información del IMSS</t>
  </si>
  <si>
    <t>Sector de actividad económica</t>
  </si>
  <si>
    <t>Agricultura, Ganadería, Silvicultura y Pesca</t>
  </si>
  <si>
    <t>Comercio</t>
  </si>
  <si>
    <t>Construcción</t>
  </si>
  <si>
    <t>Ind. Elec. y Captación de Agua Potable</t>
  </si>
  <si>
    <t>Industria de Transformación</t>
  </si>
  <si>
    <t>Industrias Extractivas</t>
  </si>
  <si>
    <t>Servicios</t>
  </si>
  <si>
    <t>Transporte y Comunicaciones</t>
  </si>
  <si>
    <t>Diciembre
2019</t>
  </si>
  <si>
    <t>Variación 
% 
acumulada</t>
  </si>
  <si>
    <t>Etiquetas de fila</t>
  </si>
  <si>
    <t>Total general</t>
  </si>
  <si>
    <t>División económica</t>
  </si>
  <si>
    <t>Absoluta</t>
  </si>
  <si>
    <t>%</t>
  </si>
  <si>
    <t>Ind. Elec. Cap. Agua Potable</t>
  </si>
  <si>
    <t xml:space="preserve">Total </t>
  </si>
  <si>
    <t>1 asegurado</t>
  </si>
  <si>
    <t>Entre 2 y 5 asegurados</t>
  </si>
  <si>
    <t>Entre 6 y 50 asegurados</t>
  </si>
  <si>
    <t>Entre 51 y 250 asegurados</t>
  </si>
  <si>
    <t>Entre 251 y 500 asegurados</t>
  </si>
  <si>
    <t>Entre 501 y 1000 asegurados</t>
  </si>
  <si>
    <t>Más de 1000 asegurados</t>
  </si>
  <si>
    <t>TOTAL</t>
  </si>
  <si>
    <t>Año</t>
  </si>
  <si>
    <t>Agricultura, ganadería, silvicultura, pesca y caza</t>
  </si>
  <si>
    <t>Industria de la construcción</t>
  </si>
  <si>
    <t>Industria eléctrica, captación y suministro de agua potable</t>
  </si>
  <si>
    <t>Industrias de transformación</t>
  </si>
  <si>
    <t>Industrias extractivas</t>
  </si>
  <si>
    <t>Transportes y comunicaciones</t>
  </si>
  <si>
    <t>Trabajadores Asegurados</t>
  </si>
  <si>
    <t>2020/Enero</t>
  </si>
  <si>
    <t>2020/Febrero</t>
  </si>
  <si>
    <t>2020/Marzo</t>
  </si>
  <si>
    <t>2020/Abril</t>
  </si>
  <si>
    <t>División Económica</t>
  </si>
  <si>
    <t>2019/Diciembre</t>
  </si>
  <si>
    <t>2020/Mayo</t>
  </si>
  <si>
    <t>Agricultura</t>
  </si>
  <si>
    <t>Patrones</t>
  </si>
  <si>
    <t>Mes</t>
  </si>
  <si>
    <t>Actividades secundarias</t>
  </si>
  <si>
    <t>Industrias manufactureras</t>
  </si>
  <si>
    <t>Subsector</t>
  </si>
  <si>
    <t>Índice de tablas, figuras y base de datos</t>
  </si>
  <si>
    <t>Número</t>
  </si>
  <si>
    <t>Título</t>
  </si>
  <si>
    <t>Tabla 1</t>
  </si>
  <si>
    <t>Tabla 2</t>
  </si>
  <si>
    <t>Tabla 3</t>
  </si>
  <si>
    <t>Tabla 4</t>
  </si>
  <si>
    <t>Tabla 5</t>
  </si>
  <si>
    <t>Tabla 6</t>
  </si>
  <si>
    <t>Figura 1</t>
  </si>
  <si>
    <t>Figura 2</t>
  </si>
  <si>
    <t>Figura 7</t>
  </si>
  <si>
    <t>Figura 8</t>
  </si>
  <si>
    <t>Figura 9</t>
  </si>
  <si>
    <t>Figura 10</t>
  </si>
  <si>
    <t>Figura 11</t>
  </si>
  <si>
    <t>Figura 12</t>
  </si>
  <si>
    <t>Figura 13</t>
  </si>
  <si>
    <t>Figura 14</t>
  </si>
  <si>
    <t>Figura 15</t>
  </si>
  <si>
    <t>Figura 16</t>
  </si>
  <si>
    <t>Figura 17</t>
  </si>
  <si>
    <t>Figura 18</t>
  </si>
  <si>
    <t>Figura 19</t>
  </si>
  <si>
    <t>Figura 20</t>
  </si>
  <si>
    <t>Figura 21</t>
  </si>
  <si>
    <t>Figura 22</t>
  </si>
  <si>
    <t>Figura 23</t>
  </si>
  <si>
    <t>Figura 24</t>
  </si>
  <si>
    <t>Figura 25</t>
  </si>
  <si>
    <t>Figura 26</t>
  </si>
  <si>
    <t>Figura 31</t>
  </si>
  <si>
    <t>Figura 32</t>
  </si>
  <si>
    <t>Figura 33</t>
  </si>
  <si>
    <t>Figura 34</t>
  </si>
  <si>
    <t>Figura 35</t>
  </si>
  <si>
    <t>Figura 36</t>
  </si>
  <si>
    <t>Tamaño</t>
  </si>
  <si>
    <t>2020/Junio</t>
  </si>
  <si>
    <t>cnc1</t>
  </si>
  <si>
    <t>t</t>
  </si>
  <si>
    <t>acumulados</t>
  </si>
  <si>
    <t>acabs</t>
  </si>
  <si>
    <t>acvar</t>
  </si>
  <si>
    <t>CLAVE</t>
  </si>
  <si>
    <t>2020/Julio</t>
  </si>
  <si>
    <t>Figura 3</t>
  </si>
  <si>
    <t>Figura 4</t>
  </si>
  <si>
    <t>Figura 5</t>
  </si>
  <si>
    <t>Figura 6</t>
  </si>
  <si>
    <t>2020/Agosto</t>
  </si>
  <si>
    <t>Puntos</t>
  </si>
  <si>
    <t>Fuente: IIEG, Encuesta Telefónica de Confianza del Consumidor Jalisciense (ETCOJ) de febrero, mayo, junio, julio y agosto de 2020.</t>
  </si>
  <si>
    <t>Monto</t>
  </si>
  <si>
    <t>I</t>
  </si>
  <si>
    <t>II</t>
  </si>
  <si>
    <t>III</t>
  </si>
  <si>
    <t>IV</t>
  </si>
  <si>
    <t>Diciembre 2019-12-01</t>
  </si>
  <si>
    <t>2020/Septiembre</t>
  </si>
  <si>
    <t>Porcentaje</t>
  </si>
  <si>
    <t xml:space="preserve">   - Situación económica en el momento actual de los miembros del hogar comparada con la que se tenía hace 12 meses</t>
  </si>
  <si>
    <t xml:space="preserve">   - Situación económica esperada de los miembros del hogar dentro de 12 meses, respecto a la actual</t>
  </si>
  <si>
    <t xml:space="preserve">   - Situación económica de Jalisco hoy en día, comparada con la de hace 12 meses</t>
  </si>
  <si>
    <t xml:space="preserve">   - Situación económica de Jalisco esperada dentro de 12 meses, respecto a la actual</t>
  </si>
  <si>
    <t>2020/Octubre</t>
  </si>
  <si>
    <t>IED</t>
  </si>
  <si>
    <t>Veracruz de Ignacio de la Llave</t>
  </si>
  <si>
    <t>Coahuila de Zaragoza</t>
  </si>
  <si>
    <t>Michoacán de Ocampo</t>
  </si>
  <si>
    <t>C</t>
  </si>
  <si>
    <t>Nivel del indicador y subíndices</t>
  </si>
  <si>
    <t>edo</t>
  </si>
  <si>
    <t>2019-12-01</t>
  </si>
  <si>
    <t>YYabs</t>
  </si>
  <si>
    <t>Comercio al por mayor</t>
  </si>
  <si>
    <t>Comercio al por menor</t>
  </si>
  <si>
    <t>2020/Noviembre</t>
  </si>
  <si>
    <t>Figura 1. PIB de Jalisco en términos constantes y tasa de crecimiento anual, 2003-2019</t>
  </si>
  <si>
    <t>Figura 2. PIB por entidad federativa 2019, millones de pesos constantes</t>
  </si>
  <si>
    <t>Figura 3. Crecimiento anual del PIB por Entidad Federativa en términos reales, 2019</t>
  </si>
  <si>
    <t>Figura 4. PIB de Jalisco en 2019, por actividad, mdp en términos reales</t>
  </si>
  <si>
    <t>Figura 5. Participación de Jalisco en el PIB nacional por tipo de actividad en 2019</t>
  </si>
  <si>
    <t>Figura 6. PIB de las actividades primarias por entidad federativa 2019, mdp a pesos constantes</t>
  </si>
  <si>
    <t>Figura 7. PIB de las actividades secundarias por entidad federativa 2019, mdp</t>
  </si>
  <si>
    <t>Figura 8. PIB de las actividades terciarias por entidad federativa 2019, mdp</t>
  </si>
  <si>
    <t>Tabla 1. PIB de Jalisco por sector en 2019, millones de pesos y participación porcentual</t>
  </si>
  <si>
    <t>PIB</t>
  </si>
  <si>
    <t>Total nacional</t>
  </si>
  <si>
    <t>Actividades terciarias</t>
  </si>
  <si>
    <t>Actividades primarias</t>
  </si>
  <si>
    <t>Sector</t>
  </si>
  <si>
    <t>Servicios inmobiliarios y de alquiler de bienes muebles e intangibles</t>
  </si>
  <si>
    <t>Agricultura, cría y explotación de animales, aprovechamiento forestal, pesca y caza</t>
  </si>
  <si>
    <t>Transportes, correos y almacenamiento</t>
  </si>
  <si>
    <t>Servicios financieros y de seguros</t>
  </si>
  <si>
    <t>Servicios educativos</t>
  </si>
  <si>
    <t>Actividades legislativas, gubernamentales, de impartición de justicia y de organismos internacionales y extraterritoriales</t>
  </si>
  <si>
    <t>Servicios de alojamiento temporal y de preparación de alimentos y bebidas</t>
  </si>
  <si>
    <t>Servicios de apoyo a los negocios y manejo de residuos y desechos, y servicios de remediación</t>
  </si>
  <si>
    <t>Información en medios masivos</t>
  </si>
  <si>
    <t>Servicios de salud y de asistencia social</t>
  </si>
  <si>
    <t>Otros servicios excepto actividades gubernamentales</t>
  </si>
  <si>
    <t>Servicios profesionales, científicos y técnicos</t>
  </si>
  <si>
    <t>Generación, transmisión y distribución de energía eléctrica, suministro de agua y de gas por ductos al consumidor final</t>
  </si>
  <si>
    <t>Servicios de esparcimiento culturales y deportivos, y otros servicios recreativos</t>
  </si>
  <si>
    <t>Minería</t>
  </si>
  <si>
    <t>Corporativos</t>
  </si>
  <si>
    <t>Fuente: Elaborado con datos de INEGI, exportaciones por entidad federativa.</t>
  </si>
  <si>
    <t>2018*</t>
  </si>
  <si>
    <t>2019*</t>
  </si>
  <si>
    <t>2020*</t>
  </si>
  <si>
    <t>Fuente: Elaborado con datos de INEGI, exportaciones por entidad federativa. Por criterio de confidencialidad, algunas exportaciones no se pueden asignar a un subsector, por lo que estos montos se agrupan en la categoría de “Subsectores no especificados”, durante este trimestre esta categoría representó un 0.07% de las exportaciones de la entidad.</t>
  </si>
  <si>
    <t>770</t>
  </si>
  <si>
    <t>Exp MDD</t>
  </si>
  <si>
    <t>Fabricación de equipo de computación, comunicación, medición y de otros equipos, componentes y accesorios electrónicos</t>
  </si>
  <si>
    <t>Industria de las bebidas y el tabaco</t>
  </si>
  <si>
    <t>Industria del plástico y del hule</t>
  </si>
  <si>
    <t>Fabricación de equipo de transporte</t>
  </si>
  <si>
    <t>Industria alimentaria</t>
  </si>
  <si>
    <t>Industria química</t>
  </si>
  <si>
    <t>Fabricación de productos metálicos</t>
  </si>
  <si>
    <t>Fabricación de productos a base de minerales no metálicos</t>
  </si>
  <si>
    <t>Fabricación de accesorios, aparatos eléctricos y equipo de generación de energía eléctrica</t>
  </si>
  <si>
    <t>Industrias metálicas básicas</t>
  </si>
  <si>
    <t>Otras industrias manufactureras</t>
  </si>
  <si>
    <t>Curtido y acabado de cuero y piel, y fabricación de productos de cuero, piel y materiales sucedáneos</t>
  </si>
  <si>
    <t>Fabricación de maquinaria y equipo</t>
  </si>
  <si>
    <t>Industria del papel</t>
  </si>
  <si>
    <t>Fabricación de muebles, colchones y persianas</t>
  </si>
  <si>
    <t>Fabricación de productos textiles, excepto prendas de vestir</t>
  </si>
  <si>
    <t>Fabricación de insumos textiles y acabado de textiles</t>
  </si>
  <si>
    <t>Fabricación de productos derivados del petróleo y del carbón</t>
  </si>
  <si>
    <t>Subsectores no especificados</t>
  </si>
  <si>
    <t>Impresión e industrias conexas</t>
  </si>
  <si>
    <t>Fabricación de prendas de vestir</t>
  </si>
  <si>
    <t>Cría y explotación de animales</t>
  </si>
  <si>
    <t>Extracción de petróleo y gas</t>
  </si>
  <si>
    <t>Minería de minerales metálicos y no metálicos, excepto petróleo y gas</t>
  </si>
  <si>
    <t>Industria de la madera</t>
  </si>
  <si>
    <t>Exp MDD IT</t>
  </si>
  <si>
    <t>Exp MDD IIT</t>
  </si>
  <si>
    <t>Exp MDD IIIT</t>
  </si>
  <si>
    <t>ExpAcu</t>
  </si>
  <si>
    <t>CDMX</t>
  </si>
  <si>
    <t>2020-11-01</t>
  </si>
  <si>
    <t>Fuente: IIEG con información de INEGI, Sistema de Cuentas Nacionales. Nota: Valores en términos reales, base 2013.</t>
  </si>
  <si>
    <t>Figura 12. Inversión Extranjera Directa, anual de 2018, 2019 y 2020 en Jalisco, con cifras preliminares, millones de dólares</t>
  </si>
  <si>
    <t>Var % trim anterior</t>
  </si>
  <si>
    <t>Diferencia abs</t>
  </si>
  <si>
    <t>acumulado</t>
  </si>
  <si>
    <t>Inversión Extranjera Directa, enero-diciembre de 2017, 2018 y 2019 en Jalisco, con cifras preliminares, millones de dólares</t>
  </si>
  <si>
    <t>Figura 13. Inversión Extranjera Directa por tipo, anual de 2018, 2019 y 2020 en Jalisco, con cifras preliminares, millones de dólares</t>
  </si>
  <si>
    <t>Nuevas inversiones</t>
  </si>
  <si>
    <t>Reinversión de utilidades</t>
  </si>
  <si>
    <t>Cuentas entre compañías</t>
  </si>
  <si>
    <t>Variacion %</t>
  </si>
  <si>
    <t>Figura 14. Inversión Extranjera Directa por entidad federativa, enero-diciembre de 2019 y 2020, con cifras preliminares, millones de dólares</t>
  </si>
  <si>
    <t>ene-dic 2018</t>
  </si>
  <si>
    <t>ene-dic 2019</t>
  </si>
  <si>
    <t>ene-dic 2020</t>
  </si>
  <si>
    <t>Dif</t>
  </si>
  <si>
    <t>Var anual</t>
  </si>
  <si>
    <t>Figura 15. Inversión Extranjera Directa por entidad federativa, variación absoluta anual 2020, con cifras preliminares, millones de dólares</t>
  </si>
  <si>
    <t>Figura 16. Inversión Extranjera Directa por entidad federativa, variación porcentual anual 2020, con cifras preliminares</t>
  </si>
  <si>
    <t>Figura 17. Inversión Extranjera Directa en Jalisco por país, enero-diciembre de 2020 con cifras preliminares, millones de dólares</t>
  </si>
  <si>
    <t>Pais</t>
  </si>
  <si>
    <t>Francia</t>
  </si>
  <si>
    <t>Irlanda</t>
  </si>
  <si>
    <t>Federación de Rusia</t>
  </si>
  <si>
    <t>Noruega</t>
  </si>
  <si>
    <t>Puerto Rico</t>
  </si>
  <si>
    <t>Ecuador</t>
  </si>
  <si>
    <t>Luxemburgo</t>
  </si>
  <si>
    <t>Austria</t>
  </si>
  <si>
    <t>Belice</t>
  </si>
  <si>
    <t>Costa Rica</t>
  </si>
  <si>
    <t>Filipinas</t>
  </si>
  <si>
    <t>Hong Kong (RAE de China)</t>
  </si>
  <si>
    <t>Israel</t>
  </si>
  <si>
    <t>Malasia</t>
  </si>
  <si>
    <t>Nueva Zelandia</t>
  </si>
  <si>
    <t>Polonia</t>
  </si>
  <si>
    <t>República Checa</t>
  </si>
  <si>
    <t>Argentina</t>
  </si>
  <si>
    <t>Australia</t>
  </si>
  <si>
    <t>Colombia</t>
  </si>
  <si>
    <t>Otros países</t>
  </si>
  <si>
    <t>Venezuela</t>
  </si>
  <si>
    <t>Italia</t>
  </si>
  <si>
    <t>Dinamarca</t>
  </si>
  <si>
    <t>Chile</t>
  </si>
  <si>
    <t>China</t>
  </si>
  <si>
    <t>Brasil</t>
  </si>
  <si>
    <t>Suiza</t>
  </si>
  <si>
    <t>Japón</t>
  </si>
  <si>
    <t>Países Bajos</t>
  </si>
  <si>
    <t>Reino Unido de la 
Gran Bretaña e Irlanda del Norte</t>
  </si>
  <si>
    <t>España</t>
  </si>
  <si>
    <t>Canadá</t>
  </si>
  <si>
    <t>Alemania</t>
  </si>
  <si>
    <t>Estados Unidos de América</t>
  </si>
  <si>
    <t>Bélgica</t>
  </si>
  <si>
    <t>Corea, República de</t>
  </si>
  <si>
    <t>India</t>
  </si>
  <si>
    <t>Panamá</t>
  </si>
  <si>
    <t>Portugal</t>
  </si>
  <si>
    <t>Singapur</t>
  </si>
  <si>
    <t>Taiwán (Provincia de China)</t>
  </si>
  <si>
    <t>Uruguay</t>
  </si>
  <si>
    <t>Finlandia</t>
  </si>
  <si>
    <t>Suecia</t>
  </si>
  <si>
    <t>Guatemala</t>
  </si>
  <si>
    <t>Perú</t>
  </si>
  <si>
    <t>El Salvador</t>
  </si>
  <si>
    <t>Nicaragua</t>
  </si>
  <si>
    <t>Sudáfrica</t>
  </si>
  <si>
    <r>
      <rPr>
        <b/>
        <sz val="10"/>
        <color theme="1"/>
        <rFont val="Arial"/>
        <family val="2"/>
      </rPr>
      <t>FUENTE: IIEG;</t>
    </r>
    <r>
      <rPr>
        <sz val="10"/>
        <color theme="1"/>
        <rFont val="Arial"/>
        <family val="2"/>
      </rPr>
      <t xml:space="preserve"> Instituto de Información Estadística y Geográfica, con datos de Secretaría de Economía</t>
    </r>
  </si>
  <si>
    <t>Sector económico</t>
  </si>
  <si>
    <t>% var</t>
  </si>
  <si>
    <t>Var abs</t>
  </si>
  <si>
    <t>11 Agricultura, cría y explotación de animales, aprovechamiento forestal, pesca y caza</t>
  </si>
  <si>
    <t>21 Minería</t>
  </si>
  <si>
    <t>22 Generación, transmisión y distribución de energía eléctrica, suministro de agua y de gas por ductos al consumidor final</t>
  </si>
  <si>
    <t>23 Construcción</t>
  </si>
  <si>
    <t>31-33 Industrias manufactureras</t>
  </si>
  <si>
    <t>43 y 46 Comercio</t>
  </si>
  <si>
    <t>48 y 49 Transportes, correos y almacenamiento</t>
  </si>
  <si>
    <t>51 Información en medios masivos</t>
  </si>
  <si>
    <t>52 Servicios financieros y de seguros</t>
  </si>
  <si>
    <t>53 Servicios inmobiliarios y de alquiler de bienes muebles e intangibles</t>
  </si>
  <si>
    <t>54 Servicios profesionales, científicos y técnicos</t>
  </si>
  <si>
    <t>56 Servicios de apoyo a los negocios y manejo de residuos y desechos, y servicios de remediación</t>
  </si>
  <si>
    <t>61 Servicios educativos</t>
  </si>
  <si>
    <t>62 Servicios de salud y de asistencia social</t>
  </si>
  <si>
    <t>71 Servicios de esparcimiento culturales y deportivos, y otros servicios recreativos</t>
  </si>
  <si>
    <t>72 Servicios de alojamiento temporal y de preparación de alimentos y bebidas</t>
  </si>
  <si>
    <t>81 Otros servicios excepto actividades gubernamentales</t>
  </si>
  <si>
    <r>
      <rPr>
        <b/>
        <sz val="10"/>
        <color theme="1"/>
        <rFont val="Arial"/>
        <family val="2"/>
      </rPr>
      <t>c  (confidencial</t>
    </r>
    <r>
      <rPr>
        <sz val="10"/>
        <color theme="1"/>
        <rFont val="Arial"/>
        <family val="2"/>
      </rPr>
      <t>), la información a nivel de empresa que obra en el RNIE no es de carácter público y se encuentra clasificada como confidencial, con fundamento en lo dispuesto por los artículos 31 de la Ley de Inversión Extranjera, 32 del Reglamento de la Ley de Inversión Extranjera y del Registro Nacional de Inversiones Extranjeras, 116 de la Ley General de Transparencia y Acceso a la Información Pública y 113 de la Ley Federal de Transparencia y Acceso a la Información Pública. El dato estadístico de esta celda no se muestra debido a que corresponde a una o dos empresas.</t>
    </r>
  </si>
  <si>
    <t>Variación enero/diciembre</t>
  </si>
  <si>
    <t>Variación enero 2021/febrero 2020</t>
  </si>
  <si>
    <t>Mes actual2020-12-01</t>
  </si>
  <si>
    <t>Suma de 2019/Dec</t>
  </si>
  <si>
    <t>Suma de 2020/Dec</t>
  </si>
  <si>
    <t>Anual Nuevos</t>
  </si>
  <si>
    <t>Znacional</t>
  </si>
  <si>
    <t>Por Delegaciones</t>
  </si>
  <si>
    <t>Veracruz Norte</t>
  </si>
  <si>
    <t>Diciembre
2020</t>
  </si>
  <si>
    <t>2020diciembre</t>
  </si>
  <si>
    <t>var  % dic20/dic19</t>
  </si>
  <si>
    <t>var abs dic 20/dic 19</t>
  </si>
  <si>
    <t>TA_dic20</t>
  </si>
  <si>
    <t>TP_dic20</t>
  </si>
  <si>
    <t>TA_dic19</t>
  </si>
  <si>
    <t>TP_dic19</t>
  </si>
  <si>
    <t>var dic 20/dic 19</t>
  </si>
  <si>
    <t>abs-dic 20/dic 19</t>
  </si>
  <si>
    <t>2019-12-01.1</t>
  </si>
  <si>
    <t>2020-12-01</t>
  </si>
  <si>
    <t>YYrel</t>
  </si>
  <si>
    <t>Suma de Entradas</t>
  </si>
  <si>
    <t>ene</t>
  </si>
  <si>
    <t>feb</t>
  </si>
  <si>
    <t>mar</t>
  </si>
  <si>
    <t>abr</t>
  </si>
  <si>
    <t>may</t>
  </si>
  <si>
    <t xml:space="preserve">jun </t>
  </si>
  <si>
    <t xml:space="preserve">jul </t>
  </si>
  <si>
    <t xml:space="preserve">ago </t>
  </si>
  <si>
    <t>sept</t>
  </si>
  <si>
    <t>oct</t>
  </si>
  <si>
    <t xml:space="preserve">nov </t>
  </si>
  <si>
    <t>dic</t>
  </si>
  <si>
    <t>Aeropuerto</t>
  </si>
  <si>
    <t>Cancún, Q. Roo</t>
  </si>
  <si>
    <t>El resto</t>
  </si>
  <si>
    <t>Ciudad de México (AICM)</t>
  </si>
  <si>
    <t>Los Cabos, B.C.S.</t>
  </si>
  <si>
    <t>Puerto Vallarta, Jal.</t>
  </si>
  <si>
    <t>Suma de Entradas2</t>
  </si>
  <si>
    <t>Tabla 2. Inversión Extranjera Directa en Jalisco por sector de actividad económica, enero-diciembre de 2019 y 2020 con cifras preliminares, millones de dólares</t>
  </si>
  <si>
    <t>Figura 15. Exportaciones trimestrales de Jalisco, acumulado al tercer trimestre 2007 – 2020, millones de dólares</t>
  </si>
  <si>
    <t>Figura 16. Exportaciones acumulado al tercer trimestre 2020, por entidad federativa, millones de dólares</t>
  </si>
  <si>
    <t>Tabla 3. Exportaciones de Jalisco por subsector acumulado al tercer trimestre de 2020</t>
  </si>
  <si>
    <t>Monterrey</t>
  </si>
  <si>
    <t>Puebla-Tlaxcala</t>
  </si>
  <si>
    <t>Toluca</t>
  </si>
  <si>
    <t>Valle de México</t>
  </si>
  <si>
    <t>Trimestre</t>
  </si>
  <si>
    <t>Indice</t>
  </si>
  <si>
    <t>var_trim_anterior</t>
  </si>
  <si>
    <t>var_trimestral</t>
  </si>
  <si>
    <t>var_promedio_trim</t>
  </si>
  <si>
    <t>Promedio Nacional</t>
  </si>
  <si>
    <t>MunEdo</t>
  </si>
  <si>
    <t>Verdad</t>
  </si>
  <si>
    <t>Iztapalapa</t>
  </si>
  <si>
    <t>Iztapalapa, CDMX</t>
  </si>
  <si>
    <t>Gustavo A. Madero</t>
  </si>
  <si>
    <t>Gustavo A. Madero, CDMX</t>
  </si>
  <si>
    <t>Benito Juárez</t>
  </si>
  <si>
    <t>Benito Juárez, CDMX</t>
  </si>
  <si>
    <t>Cuauhtémoc</t>
  </si>
  <si>
    <t>Cuauhtémoc, CDMX</t>
  </si>
  <si>
    <t>Tecámac</t>
  </si>
  <si>
    <t>Tecámac, Edomex</t>
  </si>
  <si>
    <t>Tizayuca</t>
  </si>
  <si>
    <t>Tizayuca, Hdo</t>
  </si>
  <si>
    <t>Temixco</t>
  </si>
  <si>
    <t>Temixco, Mor</t>
  </si>
  <si>
    <t>Zumpango</t>
  </si>
  <si>
    <t>Zumpango, Edomex</t>
  </si>
  <si>
    <t>Mineral de la Reforma</t>
  </si>
  <si>
    <t>Mineral de la Reforma, Hdo</t>
  </si>
  <si>
    <t>Toluca, Edomex</t>
  </si>
  <si>
    <t>Emiliano Zapata</t>
  </si>
  <si>
    <t>Emiliano Zapata, Mor</t>
  </si>
  <si>
    <t>Uruapan</t>
  </si>
  <si>
    <t>Uruapan, Mich</t>
  </si>
  <si>
    <t>El Marqués</t>
  </si>
  <si>
    <t>El Marqués, Qro</t>
  </si>
  <si>
    <t>Zihuatanejo de Azueta</t>
  </si>
  <si>
    <t>Zihuatanejo de Azueta, Gue</t>
  </si>
  <si>
    <t>Acapulco de Juárez</t>
  </si>
  <si>
    <t>Acapulco de Juárez, Gue</t>
  </si>
  <si>
    <t>Zacatecas, Zac</t>
  </si>
  <si>
    <t>Querétaro, Qro</t>
  </si>
  <si>
    <t>Celaya</t>
  </si>
  <si>
    <t>Celaya, Gto</t>
  </si>
  <si>
    <t>Guadalupe</t>
  </si>
  <si>
    <t>Guadalupe, Zac</t>
  </si>
  <si>
    <t>Jesús María, Ags</t>
  </si>
  <si>
    <t>Morelia</t>
  </si>
  <si>
    <t>Centro</t>
  </si>
  <si>
    <t>Centro, Tab</t>
  </si>
  <si>
    <t>Nacajuca</t>
  </si>
  <si>
    <t>Nacajuca, Tab</t>
  </si>
  <si>
    <t>Apizaco</t>
  </si>
  <si>
    <t>Apizaco, Tlax</t>
  </si>
  <si>
    <t>Coatzacoalcos</t>
  </si>
  <si>
    <t>Coatzacoalcos, Ver</t>
  </si>
  <si>
    <t>Tlaxcala, Tlax</t>
  </si>
  <si>
    <t>Durango, Dur</t>
  </si>
  <si>
    <t>Tapachula</t>
  </si>
  <si>
    <t>Tapachula, Chis</t>
  </si>
  <si>
    <t>Aguascalientes, Ags</t>
  </si>
  <si>
    <t>Gómez Palacio</t>
  </si>
  <si>
    <t>Gómez Palacio, Dur</t>
  </si>
  <si>
    <t>León</t>
  </si>
  <si>
    <t>León, Gto</t>
  </si>
  <si>
    <t>Tuxtla Gutiérrez</t>
  </si>
  <si>
    <t>Tuxtla Gutiérrez, Chis</t>
  </si>
  <si>
    <t>Villa de Álvarez</t>
  </si>
  <si>
    <t>Villa de Álvarez, Col</t>
  </si>
  <si>
    <t>Matamoros</t>
  </si>
  <si>
    <t>Matamoros, Tamps</t>
  </si>
  <si>
    <t>Kanasín</t>
  </si>
  <si>
    <t>Kanasín, Yuc</t>
  </si>
  <si>
    <t>Manzanillo</t>
  </si>
  <si>
    <t>Manzanillo, Col</t>
  </si>
  <si>
    <t>Veracruz, Ver</t>
  </si>
  <si>
    <t>Tlacolula de Matamoros</t>
  </si>
  <si>
    <t>Tlacolula de Matamoros, Oax</t>
  </si>
  <si>
    <t>Juárez</t>
  </si>
  <si>
    <t>Juárez, NL</t>
  </si>
  <si>
    <t>Torreón</t>
  </si>
  <si>
    <t>Torreón, Coah</t>
  </si>
  <si>
    <t>Mérida</t>
  </si>
  <si>
    <t>Mérida, Yuc</t>
  </si>
  <si>
    <t>San Juan Bautista Tuxtepec</t>
  </si>
  <si>
    <t>San Juan Bautista Tuxtepec, Oax</t>
  </si>
  <si>
    <t>Reynosa</t>
  </si>
  <si>
    <t>Reynosa, Tamps</t>
  </si>
  <si>
    <t>Huejotzingo</t>
  </si>
  <si>
    <t>Huejotzingo, Pue</t>
  </si>
  <si>
    <t>Puebla, Pue</t>
  </si>
  <si>
    <t>Apodaca</t>
  </si>
  <si>
    <t>Apodaca, NL</t>
  </si>
  <si>
    <t>Saltillo</t>
  </si>
  <si>
    <t>Saltillo, Coah</t>
  </si>
  <si>
    <t>García</t>
  </si>
  <si>
    <t>García, NL</t>
  </si>
  <si>
    <t>Campeche, Camp</t>
  </si>
  <si>
    <t>Cajeme</t>
  </si>
  <si>
    <t>Cajeme, Son</t>
  </si>
  <si>
    <t>San Pedro Tlaquepaque</t>
  </si>
  <si>
    <t>San Pedro Tlaquepaque, Jal</t>
  </si>
  <si>
    <t>Chihuahua, Chih</t>
  </si>
  <si>
    <t>Juárez, Chih</t>
  </si>
  <si>
    <t>Mexicali</t>
  </si>
  <si>
    <t>Mexicali, BC</t>
  </si>
  <si>
    <t>Tlajomulco de Zúñiga, Jal</t>
  </si>
  <si>
    <t>Soledad de Graciano Sánchez</t>
  </si>
  <si>
    <t>Soledad de Graciano Sánchez, SLP</t>
  </si>
  <si>
    <t>Tepic</t>
  </si>
  <si>
    <t>Tepic, Nay</t>
  </si>
  <si>
    <t>Zapopan, Jal</t>
  </si>
  <si>
    <t>Hermosillo</t>
  </si>
  <si>
    <t>Hermosillo, Son</t>
  </si>
  <si>
    <t>Bahía de Banderas</t>
  </si>
  <si>
    <t>Bahía de Banderas, Nay</t>
  </si>
  <si>
    <t>Tijuana</t>
  </si>
  <si>
    <t>Tijuana, BC</t>
  </si>
  <si>
    <t>Solidaridad</t>
  </si>
  <si>
    <t>Solidaridad, Qroo</t>
  </si>
  <si>
    <t>Culiacán</t>
  </si>
  <si>
    <t>Culiacán, Sin</t>
  </si>
  <si>
    <t>Carmen</t>
  </si>
  <si>
    <t>Carmen, Camp</t>
  </si>
  <si>
    <t>San Luis Potosí, SLP</t>
  </si>
  <si>
    <t>Mazatlán</t>
  </si>
  <si>
    <t>Mazatlán, Sin</t>
  </si>
  <si>
    <t>Benito Juárez, Qroo</t>
  </si>
  <si>
    <t>Los Cabos</t>
  </si>
  <si>
    <t>Los Cabos, BCS</t>
  </si>
  <si>
    <t>La Paz</t>
  </si>
  <si>
    <t>La Paz, BCS</t>
  </si>
  <si>
    <t>Var % mun seleccionados</t>
  </si>
  <si>
    <t>Figura 17. Variación porcentual anual de los precios de las viviendas en las principales zonas metropolitanas, primer trimestre de 2013 al cuarto trimestre de 2020</t>
  </si>
  <si>
    <t>Figura 18. Comparativo estatal de la variación anual del Índice de Precios de la Vivienda de la Sociedad Hipotecaria Federal, cuarto trimestre de 2020</t>
  </si>
  <si>
    <t>Figura 19. Comparativo municipal de la variación anual del Índice de Precios de la Vivienda de la Sociedad Hipotecaria Federal, cuarto trimestre de 2020</t>
  </si>
  <si>
    <t>Figura 20. Indicador de Confianza del Consumidor Jalisciense, febrero a noviembre de 2020</t>
  </si>
  <si>
    <t>Figura 21. Indicador de Confianza del Consumidor Jalisciense, nivel del indicador y subíndices, febrero, octubre y noviembre de 2020</t>
  </si>
  <si>
    <t>Figura 22. Empleos nuevos formales acumulados de enero a diciembre de 2000 - 2020</t>
  </si>
  <si>
    <t>Figura 23. Empleos generados por entidad federativa, acumulado enero a diciembre de 2020</t>
  </si>
  <si>
    <t>Figura 24. Variación porcentual anual de empleo formal, diciembre 2020</t>
  </si>
  <si>
    <t>Figura 25. Variación porcentual anual de empleo formal, diciembre 2020</t>
  </si>
  <si>
    <t>Tabla 4. Empleos en Jalisco por sector de actividad económica, acumulado a diciembre 2020</t>
  </si>
  <si>
    <t>Figura 26. Trabajadores asegurados en Jalisco por sector, 2013-2020</t>
  </si>
  <si>
    <t>Figura 27-30. Eventuales y Permanentes diciembre 2019-2020</t>
  </si>
  <si>
    <t>Figura 31. Patrones registrados en el IMSS en Jalisco, 2013-diciembre 2020</t>
  </si>
  <si>
    <t>Figura 32. Variación anual absoluta de patrones nuevos registrados ante el IMSS, por delegación, diciembre 2019 vs diciembre 2020</t>
  </si>
  <si>
    <t>Figura 33. Variación porcentual de patrones nuevos registrados ante el IMSS, por delegación, diciembre 2019-diciembre 2020</t>
  </si>
  <si>
    <t>Figura 34. Visitantes extranjerosentrada de vía aérea</t>
  </si>
  <si>
    <t>Fuente: IIEG con información de la Secretaría de Turismo.Nota: Se usó la base de llegada de visitantes por vía aérea por país de nacionalidad</t>
  </si>
  <si>
    <t>Tabla 6. Patrones registrados en el IMSS en Jalisco por tamaño, diciembre 2019 y diciembre 2020</t>
  </si>
  <si>
    <t>Tabla 5. Patrones registrados en el IMSS en Jalisco por división económica, diciembre 2019-diciembre 2020</t>
  </si>
  <si>
    <t>IIEG, 01/03/2021</t>
  </si>
  <si>
    <t>Figura 27-30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</si>
</sst>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  <numFmt numFmtId="167" formatCode="#,##0.0"/>
    <numFmt numFmtId="168" formatCode="_(&quot;$&quot;* #,##0.00_);_(&quot;$&quot;* \(#,##0.00\);_(&quot;$&quot;* &quot;-&quot;??_);_(@_)"/>
    <numFmt numFmtId="170" formatCode="_(* #,##0.00_);_(* \(#,##0.00\);_(* &quot;-&quot;??_);_(@_)"/>
    <numFmt numFmtId="172" formatCode="#,##0.0_ ;[Red]\-#,##0.0\ "/>
    <numFmt numFmtId="173" formatCode="0.00000000"/>
  </numFmts>
  <fonts count="38" x14ac:knownFonts="1">
    <font>
      <sz val="11"/>
      <name val="Calibri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11"/>
      <name val="Calibri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A5E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3838"/>
        <bgColor indexed="64"/>
      </patternFill>
    </fill>
    <fill>
      <patternFill patternType="solid">
        <fgColor rgb="FFFBBB2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93D3F"/>
        <bgColor indexed="64"/>
      </patternFill>
    </fill>
    <fill>
      <patternFill patternType="solid">
        <fgColor rgb="FFBF9000"/>
        <bgColor indexed="64"/>
      </patternFill>
    </fill>
    <fill>
      <patternFill patternType="solid">
        <fgColor rgb="FFCBCED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3A383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7C878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9803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0">
    <xf numFmtId="0" fontId="0" fillId="0" borderId="0"/>
    <xf numFmtId="0" fontId="21" fillId="0" borderId="1"/>
    <xf numFmtId="0" fontId="13" fillId="0" borderId="1"/>
    <xf numFmtId="0" fontId="22" fillId="0" borderId="1" applyNumberFormat="0" applyFill="0" applyBorder="0" applyAlignment="0" applyProtection="0"/>
    <xf numFmtId="9" fontId="13" fillId="0" borderId="1" applyFont="0" applyFill="0" applyBorder="0" applyAlignment="0" applyProtection="0"/>
    <xf numFmtId="9" fontId="21" fillId="0" borderId="1" applyFont="0" applyFill="0" applyBorder="0" applyAlignment="0" applyProtection="0"/>
    <xf numFmtId="43" fontId="13" fillId="0" borderId="1" applyFont="0" applyFill="0" applyBorder="0" applyAlignment="0" applyProtection="0"/>
    <xf numFmtId="0" fontId="24" fillId="0" borderId="1"/>
    <xf numFmtId="0" fontId="25" fillId="0" borderId="1"/>
    <xf numFmtId="0" fontId="13" fillId="0" borderId="1"/>
    <xf numFmtId="0" fontId="13" fillId="0" borderId="1"/>
    <xf numFmtId="9" fontId="13" fillId="0" borderId="1" applyFont="0" applyFill="0" applyBorder="0" applyAlignment="0" applyProtection="0"/>
    <xf numFmtId="0" fontId="13" fillId="0" borderId="1"/>
    <xf numFmtId="0" fontId="15" fillId="0" borderId="1"/>
    <xf numFmtId="9" fontId="15" fillId="0" borderId="1" applyFont="0" applyFill="0" applyBorder="0" applyAlignment="0" applyProtection="0"/>
    <xf numFmtId="0" fontId="24" fillId="0" borderId="1"/>
    <xf numFmtId="0" fontId="28" fillId="0" borderId="0" applyNumberFormat="0" applyFill="0" applyBorder="0" applyAlignment="0" applyProtection="0"/>
    <xf numFmtId="0" fontId="12" fillId="0" borderId="1"/>
    <xf numFmtId="9" fontId="12" fillId="0" borderId="1" applyFont="0" applyFill="0" applyBorder="0" applyAlignment="0" applyProtection="0"/>
    <xf numFmtId="43" fontId="12" fillId="0" borderId="1" applyFont="0" applyFill="0" applyBorder="0" applyAlignment="0" applyProtection="0"/>
    <xf numFmtId="0" fontId="11" fillId="0" borderId="1"/>
    <xf numFmtId="43" fontId="11" fillId="0" borderId="1" applyFont="0" applyFill="0" applyBorder="0" applyAlignment="0" applyProtection="0"/>
    <xf numFmtId="9" fontId="11" fillId="0" borderId="1" applyFont="0" applyFill="0" applyBorder="0" applyAlignment="0" applyProtection="0"/>
    <xf numFmtId="0" fontId="14" fillId="0" borderId="1"/>
    <xf numFmtId="43" fontId="14" fillId="0" borderId="1" applyFont="0" applyFill="0" applyBorder="0" applyAlignment="0" applyProtection="0"/>
    <xf numFmtId="0" fontId="14" fillId="0" borderId="1"/>
    <xf numFmtId="43" fontId="14" fillId="0" borderId="1" applyFont="0" applyFill="0" applyBorder="0" applyAlignment="0" applyProtection="0"/>
    <xf numFmtId="0" fontId="11" fillId="0" borderId="1"/>
    <xf numFmtId="9" fontId="11" fillId="0" borderId="1" applyFont="0" applyFill="0" applyBorder="0" applyAlignment="0" applyProtection="0"/>
    <xf numFmtId="43" fontId="11" fillId="0" borderId="1" applyFont="0" applyFill="0" applyBorder="0" applyAlignment="0" applyProtection="0"/>
    <xf numFmtId="0" fontId="28" fillId="0" borderId="1" applyNumberFormat="0" applyFill="0" applyBorder="0" applyAlignment="0" applyProtection="0"/>
    <xf numFmtId="9" fontId="24" fillId="0" borderId="1" applyFont="0" applyFill="0" applyBorder="0" applyAlignment="0" applyProtection="0"/>
    <xf numFmtId="43" fontId="24" fillId="0" borderId="1" applyFont="0" applyFill="0" applyBorder="0" applyAlignment="0" applyProtection="0"/>
    <xf numFmtId="0" fontId="29" fillId="0" borderId="1"/>
    <xf numFmtId="9" fontId="29" fillId="0" borderId="1" applyFont="0" applyFill="0" applyBorder="0" applyAlignment="0" applyProtection="0"/>
    <xf numFmtId="0" fontId="10" fillId="0" borderId="1"/>
    <xf numFmtId="9" fontId="10" fillId="0" borderId="1" applyFont="0" applyFill="0" applyBorder="0" applyAlignment="0" applyProtection="0"/>
    <xf numFmtId="0" fontId="14" fillId="0" borderId="1"/>
    <xf numFmtId="43" fontId="14" fillId="0" borderId="1" applyFont="0" applyFill="0" applyBorder="0" applyAlignment="0" applyProtection="0"/>
    <xf numFmtId="9" fontId="14" fillId="0" borderId="1" applyFont="0" applyFill="0" applyBorder="0" applyAlignment="0" applyProtection="0"/>
    <xf numFmtId="44" fontId="14" fillId="0" borderId="1" applyFont="0" applyFill="0" applyBorder="0" applyAlignment="0" applyProtection="0"/>
    <xf numFmtId="9" fontId="25" fillId="0" borderId="1" applyFont="0" applyFill="0" applyBorder="0" applyAlignment="0" applyProtection="0"/>
    <xf numFmtId="0" fontId="30" fillId="0" borderId="1"/>
    <xf numFmtId="0" fontId="9" fillId="0" borderId="1"/>
    <xf numFmtId="43" fontId="9" fillId="0" borderId="1" applyFont="0" applyFill="0" applyBorder="0" applyAlignment="0" applyProtection="0"/>
    <xf numFmtId="9" fontId="9" fillId="0" borderId="1" applyFont="0" applyFill="0" applyBorder="0" applyAlignment="0" applyProtection="0"/>
    <xf numFmtId="0" fontId="9" fillId="0" borderId="1"/>
    <xf numFmtId="0" fontId="9" fillId="0" borderId="1"/>
    <xf numFmtId="9" fontId="9" fillId="0" borderId="1" applyFont="0" applyFill="0" applyBorder="0" applyAlignment="0" applyProtection="0"/>
    <xf numFmtId="0" fontId="21" fillId="0" borderId="1"/>
    <xf numFmtId="9" fontId="21" fillId="0" borderId="1" applyFont="0" applyFill="0" applyBorder="0" applyAlignment="0" applyProtection="0"/>
    <xf numFmtId="0" fontId="8" fillId="0" borderId="1"/>
    <xf numFmtId="9" fontId="8" fillId="0" borderId="1" applyFont="0" applyFill="0" applyBorder="0" applyAlignment="0" applyProtection="0"/>
    <xf numFmtId="43" fontId="8" fillId="0" borderId="1" applyFont="0" applyFill="0" applyBorder="0" applyAlignment="0" applyProtection="0"/>
    <xf numFmtId="0" fontId="7" fillId="0" borderId="1"/>
    <xf numFmtId="0" fontId="7" fillId="0" borderId="1"/>
    <xf numFmtId="9" fontId="7" fillId="0" borderId="1" applyFont="0" applyFill="0" applyBorder="0" applyAlignment="0" applyProtection="0"/>
    <xf numFmtId="43" fontId="7" fillId="0" borderId="1" applyFont="0" applyFill="0" applyBorder="0" applyAlignment="0" applyProtection="0"/>
    <xf numFmtId="0" fontId="7" fillId="0" borderId="1"/>
    <xf numFmtId="168" fontId="7" fillId="0" borderId="1" applyFont="0" applyFill="0" applyBorder="0" applyAlignment="0" applyProtection="0"/>
    <xf numFmtId="0" fontId="7" fillId="0" borderId="1"/>
    <xf numFmtId="9" fontId="7" fillId="0" borderId="1" applyFont="0" applyFill="0" applyBorder="0" applyAlignment="0" applyProtection="0"/>
    <xf numFmtId="0" fontId="6" fillId="0" borderId="1"/>
    <xf numFmtId="9" fontId="6" fillId="0" borderId="1" applyFont="0" applyFill="0" applyBorder="0" applyAlignment="0" applyProtection="0"/>
    <xf numFmtId="0" fontId="31" fillId="0" borderId="1"/>
    <xf numFmtId="9" fontId="31" fillId="0" borderId="1" applyFont="0" applyFill="0" applyBorder="0" applyAlignment="0" applyProtection="0"/>
    <xf numFmtId="0" fontId="5" fillId="0" borderId="1"/>
    <xf numFmtId="9" fontId="5" fillId="0" borderId="1" applyFont="0" applyFill="0" applyBorder="0" applyAlignment="0" applyProtection="0"/>
    <xf numFmtId="0" fontId="4" fillId="0" borderId="1"/>
    <xf numFmtId="43" fontId="4" fillId="0" borderId="1" applyFont="0" applyFill="0" applyBorder="0" applyAlignment="0" applyProtection="0"/>
    <xf numFmtId="9" fontId="4" fillId="0" borderId="1" applyFont="0" applyFill="0" applyBorder="0" applyAlignment="0" applyProtection="0"/>
    <xf numFmtId="0" fontId="14" fillId="0" borderId="1"/>
    <xf numFmtId="0" fontId="4" fillId="0" borderId="1"/>
    <xf numFmtId="9" fontId="4" fillId="0" borderId="1" applyFont="0" applyFill="0" applyBorder="0" applyAlignment="0" applyProtection="0"/>
    <xf numFmtId="43" fontId="4" fillId="0" borderId="1" applyFont="0" applyFill="0" applyBorder="0" applyAlignment="0" applyProtection="0"/>
    <xf numFmtId="0" fontId="4" fillId="0" borderId="1"/>
    <xf numFmtId="43" fontId="4" fillId="0" borderId="1" applyFont="0" applyFill="0" applyBorder="0" applyAlignment="0" applyProtection="0"/>
    <xf numFmtId="9" fontId="4" fillId="0" borderId="1" applyFont="0" applyFill="0" applyBorder="0" applyAlignment="0" applyProtection="0"/>
    <xf numFmtId="0" fontId="14" fillId="0" borderId="1"/>
    <xf numFmtId="0" fontId="4" fillId="0" borderId="1"/>
    <xf numFmtId="0" fontId="35" fillId="0" borderId="1"/>
    <xf numFmtId="170" fontId="35" fillId="0" borderId="1" applyFont="0" applyFill="0" applyBorder="0" applyAlignment="0" applyProtection="0"/>
    <xf numFmtId="9" fontId="35" fillId="0" borderId="1" applyFont="0" applyFill="0" applyBorder="0" applyAlignment="0" applyProtection="0"/>
    <xf numFmtId="0" fontId="20" fillId="0" borderId="1"/>
    <xf numFmtId="0" fontId="23" fillId="0" borderId="1" applyNumberFormat="0" applyFill="0" applyBorder="0" applyAlignment="0" applyProtection="0"/>
    <xf numFmtId="0" fontId="4" fillId="0" borderId="1"/>
    <xf numFmtId="0" fontId="2" fillId="0" borderId="1"/>
    <xf numFmtId="9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0" fontId="3" fillId="0" borderId="1"/>
    <xf numFmtId="9" fontId="3" fillId="0" borderId="1" applyFont="0" applyFill="0" applyBorder="0" applyAlignment="0" applyProtection="0"/>
    <xf numFmtId="0" fontId="20" fillId="0" borderId="1"/>
    <xf numFmtId="9" fontId="20" fillId="0" borderId="1" applyFont="0" applyFill="0" applyBorder="0" applyAlignment="0" applyProtection="0"/>
    <xf numFmtId="0" fontId="2" fillId="19" borderId="1" applyNumberFormat="0" applyBorder="0" applyAlignment="0" applyProtection="0"/>
    <xf numFmtId="0" fontId="36" fillId="0" borderId="1"/>
    <xf numFmtId="0" fontId="2" fillId="0" borderId="1"/>
    <xf numFmtId="9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9" fontId="2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2" fillId="0" borderId="1"/>
    <xf numFmtId="0" fontId="37" fillId="0" borderId="1"/>
    <xf numFmtId="0" fontId="2" fillId="0" borderId="1"/>
    <xf numFmtId="43" fontId="2" fillId="0" borderId="1" applyFont="0" applyFill="0" applyBorder="0" applyAlignment="0" applyProtection="0"/>
    <xf numFmtId="0" fontId="1" fillId="0" borderId="1"/>
    <xf numFmtId="0" fontId="1" fillId="0" borderId="1"/>
    <xf numFmtId="0" fontId="2" fillId="0" borderId="1"/>
    <xf numFmtId="0" fontId="2" fillId="0" borderId="1"/>
    <xf numFmtId="9" fontId="1" fillId="0" borderId="1" applyFont="0" applyFill="0" applyBorder="0" applyAlignment="0" applyProtection="0"/>
  </cellStyleXfs>
  <cellXfs count="196">
    <xf numFmtId="0" fontId="0" fillId="0" borderId="0" xfId="0"/>
    <xf numFmtId="0" fontId="20" fillId="0" borderId="0" xfId="0" applyFont="1" applyAlignment="1">
      <alignment horizontal="left" vertical="center"/>
    </xf>
    <xf numFmtId="0" fontId="19" fillId="0" borderId="1" xfId="7" applyFont="1"/>
    <xf numFmtId="0" fontId="20" fillId="0" borderId="0" xfId="0" applyFont="1"/>
    <xf numFmtId="2" fontId="19" fillId="0" borderId="1" xfId="7" applyNumberFormat="1" applyFont="1"/>
    <xf numFmtId="0" fontId="20" fillId="0" borderId="1" xfId="23" applyFont="1"/>
    <xf numFmtId="0" fontId="18" fillId="0" borderId="0" xfId="0" applyFont="1"/>
    <xf numFmtId="0" fontId="20" fillId="5" borderId="0" xfId="0" applyFont="1" applyFill="1"/>
    <xf numFmtId="0" fontId="20" fillId="4" borderId="0" xfId="0" applyFont="1" applyFill="1"/>
    <xf numFmtId="0" fontId="17" fillId="9" borderId="0" xfId="0" applyFont="1" applyFill="1" applyAlignment="1">
      <alignment horizontal="left" vertical="center"/>
    </xf>
    <xf numFmtId="3" fontId="19" fillId="0" borderId="0" xfId="0" applyNumberFormat="1" applyFont="1" applyAlignment="1">
      <alignment horizontal="center" vertical="center"/>
    </xf>
    <xf numFmtId="10" fontId="19" fillId="0" borderId="0" xfId="0" applyNumberFormat="1" applyFont="1" applyAlignment="1">
      <alignment horizontal="center" vertical="center"/>
    </xf>
    <xf numFmtId="0" fontId="20" fillId="0" borderId="1" xfId="23" applyFont="1" applyAlignment="1">
      <alignment horizontal="left" vertical="center"/>
    </xf>
    <xf numFmtId="0" fontId="16" fillId="8" borderId="1" xfId="23" applyFont="1" applyFill="1" applyAlignment="1">
      <alignment horizontal="center" vertical="center"/>
    </xf>
    <xf numFmtId="0" fontId="33" fillId="0" borderId="0" xfId="0" applyFont="1"/>
    <xf numFmtId="0" fontId="34" fillId="0" borderId="0" xfId="0" applyFont="1" applyAlignment="1">
      <alignment horizontal="center"/>
    </xf>
    <xf numFmtId="0" fontId="28" fillId="0" borderId="0" xfId="16"/>
    <xf numFmtId="0" fontId="16" fillId="11" borderId="0" xfId="0" applyFont="1" applyFill="1" applyAlignment="1">
      <alignment horizontal="center" vertical="center"/>
    </xf>
    <xf numFmtId="3" fontId="19" fillId="13" borderId="0" xfId="0" applyNumberFormat="1" applyFont="1" applyFill="1" applyAlignment="1">
      <alignment horizontal="center" vertical="center"/>
    </xf>
    <xf numFmtId="10" fontId="19" fillId="13" borderId="0" xfId="0" applyNumberFormat="1" applyFont="1" applyFill="1" applyAlignment="1">
      <alignment horizontal="center" vertical="center"/>
    </xf>
    <xf numFmtId="0" fontId="16" fillId="21" borderId="0" xfId="0" applyFont="1" applyFill="1" applyAlignment="1">
      <alignment horizontal="center" vertical="center"/>
    </xf>
    <xf numFmtId="3" fontId="16" fillId="21" borderId="0" xfId="0" applyNumberFormat="1" applyFont="1" applyFill="1" applyAlignment="1">
      <alignment horizontal="center" vertical="center"/>
    </xf>
    <xf numFmtId="10" fontId="16" fillId="21" borderId="0" xfId="0" applyNumberFormat="1" applyFont="1" applyFill="1" applyAlignment="1">
      <alignment horizontal="center" vertical="center"/>
    </xf>
    <xf numFmtId="10" fontId="20" fillId="0" borderId="1" xfId="96" applyNumberFormat="1" applyFont="1"/>
    <xf numFmtId="165" fontId="20" fillId="0" borderId="1" xfId="97" applyNumberFormat="1" applyFont="1"/>
    <xf numFmtId="0" fontId="17" fillId="9" borderId="1" xfId="23" applyFont="1" applyFill="1" applyAlignment="1">
      <alignment horizontal="left" vertical="center" wrapText="1"/>
    </xf>
    <xf numFmtId="3" fontId="19" fillId="17" borderId="1" xfId="23" applyNumberFormat="1" applyFont="1" applyFill="1" applyAlignment="1">
      <alignment horizontal="center" vertical="center"/>
    </xf>
    <xf numFmtId="10" fontId="19" fillId="17" borderId="1" xfId="23" applyNumberFormat="1" applyFont="1" applyFill="1" applyAlignment="1">
      <alignment horizontal="center" vertical="center"/>
    </xf>
    <xf numFmtId="0" fontId="17" fillId="17" borderId="1" xfId="23" applyFont="1" applyFill="1" applyAlignment="1">
      <alignment horizontal="left" vertical="center" wrapText="1"/>
    </xf>
    <xf numFmtId="10" fontId="20" fillId="0" borderId="1" xfId="23" applyNumberFormat="1" applyFont="1" applyAlignment="1">
      <alignment horizontal="center" vertical="center"/>
    </xf>
    <xf numFmtId="0" fontId="17" fillId="22" borderId="1" xfId="23" applyFont="1" applyFill="1" applyAlignment="1">
      <alignment horizontal="center" vertical="center" wrapText="1"/>
    </xf>
    <xf numFmtId="0" fontId="23" fillId="0" borderId="0" xfId="16" applyFont="1"/>
    <xf numFmtId="164" fontId="20" fillId="0" borderId="1" xfId="98" applyNumberFormat="1" applyFont="1"/>
    <xf numFmtId="166" fontId="19" fillId="0" borderId="1" xfId="7" applyNumberFormat="1" applyFont="1"/>
    <xf numFmtId="3" fontId="19" fillId="0" borderId="1" xfId="7" applyNumberFormat="1" applyFont="1"/>
    <xf numFmtId="10" fontId="20" fillId="0" borderId="1" xfId="31" applyNumberFormat="1" applyFont="1"/>
    <xf numFmtId="10" fontId="19" fillId="0" borderId="1" xfId="7" applyNumberFormat="1" applyFont="1"/>
    <xf numFmtId="14" fontId="19" fillId="0" borderId="1" xfId="7" applyNumberFormat="1" applyFont="1"/>
    <xf numFmtId="164" fontId="19" fillId="0" borderId="1" xfId="7" applyNumberFormat="1" applyFont="1"/>
    <xf numFmtId="10" fontId="20" fillId="0" borderId="1" xfId="98" applyNumberFormat="1" applyFont="1"/>
    <xf numFmtId="0" fontId="20" fillId="0" borderId="1" xfId="80" applyFont="1"/>
    <xf numFmtId="0" fontId="18" fillId="0" borderId="1" xfId="80" applyFont="1"/>
    <xf numFmtId="0" fontId="27" fillId="14" borderId="1" xfId="80" applyFont="1" applyFill="1" applyAlignment="1">
      <alignment horizontal="center" vertical="center" wrapText="1"/>
    </xf>
    <xf numFmtId="2" fontId="18" fillId="7" borderId="1" xfId="81" applyNumberFormat="1" applyFont="1" applyFill="1" applyAlignment="1">
      <alignment horizontal="center" vertical="center"/>
    </xf>
    <xf numFmtId="166" fontId="18" fillId="7" borderId="1" xfId="81" applyNumberFormat="1" applyFont="1" applyFill="1" applyAlignment="1">
      <alignment horizontal="center" vertical="center"/>
    </xf>
    <xf numFmtId="164" fontId="18" fillId="7" borderId="1" xfId="82" applyNumberFormat="1" applyFont="1" applyFill="1" applyAlignment="1">
      <alignment horizontal="center" vertical="center"/>
    </xf>
    <xf numFmtId="166" fontId="20" fillId="0" borderId="1" xfId="80" applyNumberFormat="1" applyFont="1"/>
    <xf numFmtId="2" fontId="20" fillId="16" borderId="1" xfId="81" applyNumberFormat="1" applyFont="1" applyFill="1" applyAlignment="1">
      <alignment horizontal="center" vertical="center"/>
    </xf>
    <xf numFmtId="166" fontId="20" fillId="16" borderId="1" xfId="81" applyNumberFormat="1" applyFont="1" applyFill="1" applyAlignment="1">
      <alignment horizontal="center" vertical="center"/>
    </xf>
    <xf numFmtId="164" fontId="20" fillId="16" borderId="1" xfId="82" applyNumberFormat="1" applyFont="1" applyFill="1" applyAlignment="1">
      <alignment horizontal="center" vertical="center"/>
    </xf>
    <xf numFmtId="2" fontId="20" fillId="7" borderId="1" xfId="81" applyNumberFormat="1" applyFont="1" applyFill="1" applyAlignment="1">
      <alignment horizontal="center" vertical="center"/>
    </xf>
    <xf numFmtId="166" fontId="20" fillId="7" borderId="1" xfId="81" applyNumberFormat="1" applyFont="1" applyFill="1" applyAlignment="1">
      <alignment horizontal="center" vertical="center"/>
    </xf>
    <xf numFmtId="164" fontId="20" fillId="7" borderId="1" xfId="82" applyNumberFormat="1" applyFont="1" applyFill="1" applyAlignment="1">
      <alignment horizontal="center" vertical="center"/>
    </xf>
    <xf numFmtId="164" fontId="20" fillId="0" borderId="1" xfId="87" applyNumberFormat="1" applyFont="1"/>
    <xf numFmtId="165" fontId="20" fillId="0" borderId="1" xfId="88" applyNumberFormat="1" applyFont="1"/>
    <xf numFmtId="10" fontId="20" fillId="0" borderId="1" xfId="87" applyNumberFormat="1" applyFont="1"/>
    <xf numFmtId="0" fontId="26" fillId="20" borderId="12" xfId="86" applyFont="1" applyFill="1" applyBorder="1"/>
    <xf numFmtId="0" fontId="26" fillId="20" borderId="1" xfId="86" applyFont="1" applyFill="1" applyAlignment="1">
      <alignment horizontal="left"/>
    </xf>
    <xf numFmtId="0" fontId="28" fillId="4" borderId="1" xfId="16" applyFill="1" applyBorder="1" applyAlignment="1">
      <alignment horizontal="center"/>
    </xf>
    <xf numFmtId="10" fontId="20" fillId="0" borderId="1" xfId="23" applyNumberFormat="1" applyFont="1" applyAlignment="1">
      <alignment horizontal="center" vertical="center"/>
    </xf>
    <xf numFmtId="0" fontId="28" fillId="4" borderId="0" xfId="16" applyFill="1" applyAlignment="1">
      <alignment horizontal="center"/>
    </xf>
    <xf numFmtId="165" fontId="28" fillId="4" borderId="1" xfId="16" applyNumberFormat="1" applyFill="1" applyBorder="1" applyAlignment="1">
      <alignment horizontal="center"/>
    </xf>
    <xf numFmtId="0" fontId="27" fillId="14" borderId="1" xfId="80" applyFont="1" applyFill="1" applyAlignment="1">
      <alignment horizontal="center" vertical="center" wrapText="1"/>
    </xf>
    <xf numFmtId="0" fontId="32" fillId="0" borderId="1" xfId="8" applyFont="1"/>
    <xf numFmtId="0" fontId="32" fillId="0" borderId="1" xfId="8" applyFont="1" applyAlignment="1">
      <alignment horizontal="center" vertical="center"/>
    </xf>
    <xf numFmtId="0" fontId="32" fillId="0" borderId="1" xfId="8" applyFont="1" applyAlignment="1"/>
    <xf numFmtId="14" fontId="32" fillId="0" borderId="1" xfId="8" applyNumberFormat="1" applyFont="1"/>
    <xf numFmtId="166" fontId="32" fillId="0" borderId="1" xfId="8" applyNumberFormat="1" applyFont="1" applyAlignment="1">
      <alignment horizontal="center" vertical="center"/>
    </xf>
    <xf numFmtId="172" fontId="32" fillId="0" borderId="1" xfId="8" applyNumberFormat="1" applyFont="1"/>
    <xf numFmtId="164" fontId="20" fillId="0" borderId="1" xfId="41" applyNumberFormat="1" applyFont="1"/>
    <xf numFmtId="173" fontId="20" fillId="0" borderId="1" xfId="41" applyNumberFormat="1" applyFont="1"/>
    <xf numFmtId="166" fontId="32" fillId="0" borderId="1" xfId="8" applyNumberFormat="1" applyFont="1"/>
    <xf numFmtId="0" fontId="17" fillId="0" borderId="1" xfId="8" applyFont="1" applyAlignment="1">
      <alignment horizontal="center" vertical="center" readingOrder="1"/>
    </xf>
    <xf numFmtId="14" fontId="32" fillId="0" borderId="1" xfId="8" quotePrefix="1" applyNumberFormat="1" applyFont="1"/>
    <xf numFmtId="167" fontId="32" fillId="0" borderId="1" xfId="8" applyNumberFormat="1" applyFont="1" applyFill="1"/>
    <xf numFmtId="167" fontId="32" fillId="0" borderId="1" xfId="8" applyNumberFormat="1" applyFont="1"/>
    <xf numFmtId="2" fontId="32" fillId="0" borderId="1" xfId="8" applyNumberFormat="1" applyFont="1"/>
    <xf numFmtId="167" fontId="1" fillId="0" borderId="1" xfId="42" applyNumberFormat="1" applyFont="1" applyFill="1"/>
    <xf numFmtId="4" fontId="32" fillId="0" borderId="1" xfId="8" applyNumberFormat="1" applyFont="1"/>
    <xf numFmtId="9" fontId="20" fillId="0" borderId="1" xfId="41" applyFont="1"/>
    <xf numFmtId="164" fontId="32" fillId="0" borderId="1" xfId="41" applyNumberFormat="1" applyFont="1" applyAlignment="1">
      <alignment vertical="center"/>
    </xf>
    <xf numFmtId="0" fontId="1" fillId="0" borderId="1" xfId="42" applyFont="1" applyAlignment="1">
      <alignment horizontal="left"/>
    </xf>
    <xf numFmtId="167" fontId="1" fillId="0" borderId="1" xfId="42" applyNumberFormat="1" applyFont="1"/>
    <xf numFmtId="0" fontId="1" fillId="0" borderId="1" xfId="8" applyFont="1" applyFill="1" applyBorder="1"/>
    <xf numFmtId="167" fontId="1" fillId="0" borderId="1" xfId="8" applyNumberFormat="1" applyFont="1" applyFill="1" applyBorder="1"/>
    <xf numFmtId="0" fontId="1" fillId="0" borderId="1" xfId="8" applyFont="1" applyFill="1" applyBorder="1" applyAlignment="1">
      <alignment wrapText="1"/>
    </xf>
    <xf numFmtId="166" fontId="1" fillId="0" borderId="1" xfId="8" applyNumberFormat="1" applyFont="1" applyFill="1" applyBorder="1"/>
    <xf numFmtId="0" fontId="20" fillId="0" borderId="1" xfId="102" applyFont="1"/>
    <xf numFmtId="0" fontId="1" fillId="0" borderId="1" xfId="103" applyFont="1"/>
    <xf numFmtId="0" fontId="1" fillId="0" borderId="1" xfId="103" applyFont="1" applyFill="1" applyBorder="1"/>
    <xf numFmtId="0" fontId="16" fillId="18" borderId="13" xfId="103" applyFont="1" applyFill="1" applyBorder="1" applyAlignment="1">
      <alignment horizontal="center" vertical="center" wrapText="1"/>
    </xf>
    <xf numFmtId="0" fontId="16" fillId="12" borderId="13" xfId="103" applyFont="1" applyFill="1" applyBorder="1" applyAlignment="1">
      <alignment horizontal="center" vertical="center" wrapText="1"/>
    </xf>
    <xf numFmtId="0" fontId="16" fillId="18" borderId="14" xfId="103" applyFont="1" applyFill="1" applyBorder="1" applyAlignment="1">
      <alignment horizontal="center" vertical="center" wrapText="1"/>
    </xf>
    <xf numFmtId="0" fontId="16" fillId="12" borderId="14" xfId="103" applyFont="1" applyFill="1" applyBorder="1" applyAlignment="1">
      <alignment horizontal="center" vertical="center" wrapText="1"/>
    </xf>
    <xf numFmtId="0" fontId="16" fillId="12" borderId="15" xfId="103" applyFont="1" applyFill="1" applyBorder="1" applyAlignment="1">
      <alignment horizontal="center" vertical="center" wrapText="1"/>
    </xf>
    <xf numFmtId="0" fontId="1" fillId="7" borderId="7" xfId="103" applyFont="1" applyFill="1" applyBorder="1" applyAlignment="1"/>
    <xf numFmtId="172" fontId="19" fillId="7" borderId="1" xfId="103" applyNumberFormat="1" applyFont="1" applyFill="1" applyBorder="1" applyAlignment="1">
      <alignment horizontal="center" vertical="center"/>
    </xf>
    <xf numFmtId="172" fontId="1" fillId="7" borderId="16" xfId="103" applyNumberFormat="1" applyFont="1" applyFill="1" applyBorder="1" applyAlignment="1">
      <alignment horizontal="center" vertical="center"/>
    </xf>
    <xf numFmtId="9" fontId="1" fillId="7" borderId="1" xfId="41" applyFont="1" applyFill="1" applyBorder="1" applyAlignment="1">
      <alignment horizontal="center" vertical="center"/>
    </xf>
    <xf numFmtId="172" fontId="19" fillId="7" borderId="11" xfId="103" applyNumberFormat="1" applyFont="1" applyFill="1" applyBorder="1" applyAlignment="1">
      <alignment horizontal="center" vertical="center"/>
    </xf>
    <xf numFmtId="0" fontId="19" fillId="7" borderId="8" xfId="103" applyFont="1" applyFill="1" applyBorder="1" applyAlignment="1"/>
    <xf numFmtId="172" fontId="19" fillId="7" borderId="9" xfId="103" applyNumberFormat="1" applyFont="1" applyFill="1" applyBorder="1" applyAlignment="1">
      <alignment horizontal="center" vertical="center"/>
    </xf>
    <xf numFmtId="0" fontId="1" fillId="7" borderId="8" xfId="103" applyFont="1" applyFill="1" applyBorder="1" applyAlignment="1"/>
    <xf numFmtId="172" fontId="1" fillId="7" borderId="9" xfId="103" applyNumberFormat="1" applyFont="1" applyFill="1" applyBorder="1" applyAlignment="1">
      <alignment horizontal="center" vertical="center"/>
    </xf>
    <xf numFmtId="172" fontId="1" fillId="7" borderId="1" xfId="103" applyNumberFormat="1" applyFont="1" applyFill="1" applyBorder="1" applyAlignment="1">
      <alignment horizontal="center" vertical="center"/>
    </xf>
    <xf numFmtId="172" fontId="1" fillId="7" borderId="17" xfId="103" applyNumberFormat="1" applyFont="1" applyFill="1" applyBorder="1" applyAlignment="1">
      <alignment horizontal="center" vertical="center"/>
    </xf>
    <xf numFmtId="0" fontId="17" fillId="10" borderId="18" xfId="103" applyFont="1" applyFill="1" applyBorder="1" applyAlignment="1">
      <alignment horizontal="left" vertical="center" wrapText="1"/>
    </xf>
    <xf numFmtId="167" fontId="17" fillId="10" borderId="19" xfId="103" applyNumberFormat="1" applyFont="1" applyFill="1" applyBorder="1" applyAlignment="1">
      <alignment horizontal="center" vertical="center" wrapText="1"/>
    </xf>
    <xf numFmtId="167" fontId="17" fillId="23" borderId="19" xfId="103" applyNumberFormat="1" applyFont="1" applyFill="1" applyBorder="1" applyAlignment="1">
      <alignment horizontal="center" vertical="center" wrapText="1"/>
    </xf>
    <xf numFmtId="164" fontId="17" fillId="10" borderId="19" xfId="41" applyNumberFormat="1" applyFont="1" applyFill="1" applyBorder="1" applyAlignment="1">
      <alignment horizontal="center" vertical="center" wrapText="1"/>
    </xf>
    <xf numFmtId="43" fontId="17" fillId="10" borderId="19" xfId="104" applyFont="1" applyFill="1" applyBorder="1" applyAlignment="1">
      <alignment horizontal="center" vertical="center" wrapText="1"/>
    </xf>
    <xf numFmtId="0" fontId="1" fillId="0" borderId="1" xfId="103" applyFont="1" applyFill="1" applyBorder="1" applyAlignment="1">
      <alignment horizontal="left" wrapText="1"/>
    </xf>
    <xf numFmtId="0" fontId="27" fillId="14" borderId="0" xfId="0" applyFont="1" applyFill="1" applyAlignment="1">
      <alignment horizontal="center" vertical="center"/>
    </xf>
    <xf numFmtId="17" fontId="27" fillId="14" borderId="0" xfId="0" quotePrefix="1" applyNumberFormat="1" applyFont="1" applyFill="1" applyAlignment="1">
      <alignment horizontal="center" vertical="center" wrapText="1"/>
    </xf>
    <xf numFmtId="17" fontId="27" fillId="14" borderId="0" xfId="0" applyNumberFormat="1" applyFont="1" applyFill="1" applyAlignment="1">
      <alignment horizontal="center" vertical="center" wrapText="1"/>
    </xf>
    <xf numFmtId="0" fontId="27" fillId="14" borderId="0" xfId="0" applyFont="1" applyFill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20" fillId="15" borderId="0" xfId="0" applyFont="1" applyFill="1" applyAlignment="1">
      <alignment vertical="center" wrapText="1"/>
    </xf>
    <xf numFmtId="0" fontId="20" fillId="24" borderId="0" xfId="0" applyFont="1" applyFill="1" applyAlignment="1">
      <alignment vertical="center" wrapText="1"/>
    </xf>
    <xf numFmtId="0" fontId="27" fillId="14" borderId="0" xfId="0" applyFont="1" applyFill="1" applyAlignment="1">
      <alignment horizontal="center" vertical="center" wrapText="1"/>
    </xf>
    <xf numFmtId="10" fontId="18" fillId="7" borderId="1" xfId="82" applyNumberFormat="1" applyFont="1" applyFill="1" applyAlignment="1">
      <alignment horizontal="center" vertical="center"/>
    </xf>
    <xf numFmtId="10" fontId="20" fillId="16" borderId="1" xfId="82" applyNumberFormat="1" applyFont="1" applyFill="1" applyAlignment="1">
      <alignment horizontal="center" vertical="center"/>
    </xf>
    <xf numFmtId="10" fontId="20" fillId="7" borderId="1" xfId="82" applyNumberFormat="1" applyFont="1" applyFill="1" applyAlignment="1">
      <alignment horizontal="center" vertical="center"/>
    </xf>
    <xf numFmtId="0" fontId="23" fillId="4" borderId="1" xfId="30" applyFont="1" applyFill="1" applyBorder="1" applyAlignment="1">
      <alignment horizontal="center"/>
    </xf>
    <xf numFmtId="0" fontId="1" fillId="0" borderId="1" xfId="106" applyFont="1"/>
    <xf numFmtId="0" fontId="1" fillId="0" borderId="1" xfId="106" applyFont="1"/>
    <xf numFmtId="0" fontId="1" fillId="0" borderId="5" xfId="106" applyFont="1" applyBorder="1"/>
    <xf numFmtId="0" fontId="16" fillId="6" borderId="1" xfId="23" applyFont="1" applyFill="1" applyAlignment="1">
      <alignment horizontal="center" vertical="center" wrapText="1"/>
    </xf>
    <xf numFmtId="0" fontId="19" fillId="3" borderId="3" xfId="23" applyFont="1" applyFill="1" applyBorder="1" applyAlignment="1">
      <alignment horizontal="left" vertical="center" wrapText="1"/>
    </xf>
    <xf numFmtId="3" fontId="19" fillId="3" borderId="3" xfId="23" applyNumberFormat="1" applyFont="1" applyFill="1" applyBorder="1" applyAlignment="1">
      <alignment horizontal="right" vertical="center"/>
    </xf>
    <xf numFmtId="10" fontId="19" fillId="3" borderId="3" xfId="23" applyNumberFormat="1" applyFont="1" applyFill="1" applyBorder="1" applyAlignment="1">
      <alignment horizontal="right" vertical="center"/>
    </xf>
    <xf numFmtId="0" fontId="19" fillId="3" borderId="4" xfId="23" applyFont="1" applyFill="1" applyBorder="1" applyAlignment="1">
      <alignment horizontal="left" vertical="center"/>
    </xf>
    <xf numFmtId="3" fontId="19" fillId="3" borderId="4" xfId="23" applyNumberFormat="1" applyFont="1" applyFill="1" applyBorder="1" applyAlignment="1">
      <alignment horizontal="right" vertical="center"/>
    </xf>
    <xf numFmtId="3" fontId="1" fillId="0" borderId="3" xfId="23" applyNumberFormat="1" applyFont="1" applyBorder="1"/>
    <xf numFmtId="0" fontId="19" fillId="3" borderId="4" xfId="23" applyFont="1" applyFill="1" applyBorder="1" applyAlignment="1">
      <alignment horizontal="left" vertical="center" wrapText="1"/>
    </xf>
    <xf numFmtId="0" fontId="17" fillId="2" borderId="4" xfId="23" applyFont="1" applyFill="1" applyBorder="1" applyAlignment="1">
      <alignment horizontal="left" vertical="center"/>
    </xf>
    <xf numFmtId="3" fontId="17" fillId="2" borderId="4" xfId="23" applyNumberFormat="1" applyFont="1" applyFill="1" applyBorder="1" applyAlignment="1">
      <alignment horizontal="right" vertical="center"/>
    </xf>
    <xf numFmtId="3" fontId="17" fillId="2" borderId="3" xfId="23" applyNumberFormat="1" applyFont="1" applyFill="1" applyBorder="1" applyAlignment="1">
      <alignment horizontal="right" vertical="center"/>
    </xf>
    <xf numFmtId="10" fontId="17" fillId="2" borderId="3" xfId="23" applyNumberFormat="1" applyFont="1" applyFill="1" applyBorder="1" applyAlignment="1">
      <alignment horizontal="right" vertical="center"/>
    </xf>
    <xf numFmtId="3" fontId="1" fillId="0" borderId="1" xfId="106" applyNumberFormat="1" applyFont="1"/>
    <xf numFmtId="0" fontId="1" fillId="0" borderId="1" xfId="107" applyFont="1"/>
    <xf numFmtId="0" fontId="1" fillId="0" borderId="1" xfId="108" applyFont="1" applyAlignment="1">
      <alignment vertical="center"/>
    </xf>
    <xf numFmtId="3" fontId="20" fillId="0" borderId="1" xfId="23" applyNumberFormat="1" applyFont="1"/>
    <xf numFmtId="10" fontId="20" fillId="0" borderId="1" xfId="109" applyNumberFormat="1" applyFont="1"/>
    <xf numFmtId="17" fontId="1" fillId="0" borderId="1" xfId="106" applyNumberFormat="1" applyFont="1"/>
    <xf numFmtId="3" fontId="17" fillId="0" borderId="1" xfId="106" applyNumberFormat="1" applyFont="1" applyAlignment="1">
      <alignment horizontal="right" vertical="center"/>
    </xf>
    <xf numFmtId="0" fontId="1" fillId="0" borderId="1" xfId="108" applyFont="1"/>
    <xf numFmtId="17" fontId="1" fillId="0" borderId="1" xfId="108" applyNumberFormat="1" applyFont="1"/>
    <xf numFmtId="0" fontId="16" fillId="6" borderId="10" xfId="23" applyFont="1" applyFill="1" applyBorder="1" applyAlignment="1">
      <alignment horizontal="center" vertical="center" wrapText="1"/>
    </xf>
    <xf numFmtId="0" fontId="16" fillId="6" borderId="10" xfId="23" applyFont="1" applyFill="1" applyBorder="1" applyAlignment="1">
      <alignment horizontal="center" vertical="center"/>
    </xf>
    <xf numFmtId="0" fontId="16" fillId="6" borderId="5" xfId="23" applyFont="1" applyFill="1" applyBorder="1" applyAlignment="1">
      <alignment horizontal="center" vertical="center" wrapText="1"/>
    </xf>
    <xf numFmtId="0" fontId="16" fillId="6" borderId="5" xfId="23" applyFont="1" applyFill="1" applyBorder="1" applyAlignment="1">
      <alignment horizontal="center" vertical="center"/>
    </xf>
    <xf numFmtId="0" fontId="16" fillId="6" borderId="5" xfId="23" applyFont="1" applyFill="1" applyBorder="1" applyAlignment="1">
      <alignment horizontal="justify" vertical="center" wrapText="1"/>
    </xf>
    <xf numFmtId="0" fontId="16" fillId="6" borderId="5" xfId="23" applyFont="1" applyFill="1" applyBorder="1" applyAlignment="1">
      <alignment horizontal="center" vertical="center" wrapText="1"/>
    </xf>
    <xf numFmtId="0" fontId="19" fillId="7" borderId="6" xfId="23" applyFont="1" applyFill="1" applyBorder="1" applyAlignment="1">
      <alignment horizontal="left" vertical="center"/>
    </xf>
    <xf numFmtId="3" fontId="19" fillId="7" borderId="6" xfId="23" applyNumberFormat="1" applyFont="1" applyFill="1" applyBorder="1" applyAlignment="1">
      <alignment horizontal="right" vertical="center"/>
    </xf>
    <xf numFmtId="10" fontId="19" fillId="7" borderId="6" xfId="23" applyNumberFormat="1" applyFont="1" applyFill="1" applyBorder="1" applyAlignment="1">
      <alignment horizontal="right" vertical="center"/>
    </xf>
    <xf numFmtId="0" fontId="19" fillId="7" borderId="1" xfId="23" applyFont="1" applyFill="1" applyAlignment="1">
      <alignment horizontal="left" vertical="center"/>
    </xf>
    <xf numFmtId="3" fontId="19" fillId="7" borderId="1" xfId="23" applyNumberFormat="1" applyFont="1" applyFill="1" applyAlignment="1">
      <alignment horizontal="right" vertical="center"/>
    </xf>
    <xf numFmtId="10" fontId="19" fillId="7" borderId="1" xfId="23" applyNumberFormat="1" applyFont="1" applyFill="1" applyAlignment="1">
      <alignment horizontal="right" vertical="center"/>
    </xf>
    <xf numFmtId="0" fontId="19" fillId="7" borderId="1" xfId="23" applyFont="1" applyFill="1" applyAlignment="1">
      <alignment horizontal="right" vertical="center"/>
    </xf>
    <xf numFmtId="0" fontId="17" fillId="2" borderId="6" xfId="23" applyFont="1" applyFill="1" applyBorder="1" applyAlignment="1">
      <alignment horizontal="left" vertical="center"/>
    </xf>
    <xf numFmtId="3" fontId="17" fillId="2" borderId="6" xfId="23" applyNumberFormat="1" applyFont="1" applyFill="1" applyBorder="1" applyAlignment="1">
      <alignment horizontal="right" vertical="center"/>
    </xf>
    <xf numFmtId="10" fontId="17" fillId="2" borderId="6" xfId="23" applyNumberFormat="1" applyFont="1" applyFill="1" applyBorder="1" applyAlignment="1">
      <alignment horizontal="right" vertical="center"/>
    </xf>
    <xf numFmtId="0" fontId="16" fillId="6" borderId="10" xfId="23" applyFont="1" applyFill="1" applyBorder="1" applyAlignment="1">
      <alignment horizontal="center" vertical="center"/>
    </xf>
    <xf numFmtId="0" fontId="16" fillId="6" borderId="6" xfId="23" applyFont="1" applyFill="1" applyBorder="1" applyAlignment="1">
      <alignment horizontal="center" vertical="center"/>
    </xf>
    <xf numFmtId="0" fontId="16" fillId="6" borderId="5" xfId="23" applyFont="1" applyFill="1" applyBorder="1" applyAlignment="1">
      <alignment horizontal="center" vertical="center"/>
    </xf>
    <xf numFmtId="0" fontId="19" fillId="7" borderId="6" xfId="23" applyFont="1" applyFill="1" applyBorder="1" applyAlignment="1">
      <alignment horizontal="right" vertical="center"/>
    </xf>
    <xf numFmtId="164" fontId="20" fillId="0" borderId="1" xfId="109" applyNumberFormat="1" applyFont="1"/>
    <xf numFmtId="0" fontId="20" fillId="0" borderId="1" xfId="107" applyFont="1"/>
    <xf numFmtId="0" fontId="19" fillId="0" borderId="1" xfId="7" applyFont="1" applyAlignment="1">
      <alignment horizontal="center"/>
    </xf>
    <xf numFmtId="164" fontId="20" fillId="0" borderId="1" xfId="31" applyNumberFormat="1" applyFont="1"/>
    <xf numFmtId="0" fontId="1" fillId="0" borderId="1" xfId="105" applyFont="1"/>
    <xf numFmtId="3" fontId="1" fillId="0" borderId="1" xfId="105" applyNumberFormat="1" applyFont="1"/>
    <xf numFmtId="0" fontId="1" fillId="0" borderId="1" xfId="95" applyFont="1"/>
    <xf numFmtId="165" fontId="1" fillId="0" borderId="1" xfId="95" applyNumberFormat="1" applyFont="1"/>
    <xf numFmtId="10" fontId="1" fillId="0" borderId="1" xfId="95" applyNumberFormat="1" applyFont="1"/>
    <xf numFmtId="10" fontId="1" fillId="0" borderId="1" xfId="98" applyNumberFormat="1" applyFont="1"/>
    <xf numFmtId="0" fontId="1" fillId="0" borderId="1" xfId="86" applyFont="1"/>
    <xf numFmtId="0" fontId="1" fillId="0" borderId="1" xfId="86" applyFont="1" applyAlignment="1">
      <alignment horizontal="left"/>
    </xf>
    <xf numFmtId="0" fontId="1" fillId="0" borderId="12" xfId="86" applyFont="1" applyBorder="1" applyAlignment="1">
      <alignment horizontal="left"/>
    </xf>
    <xf numFmtId="165" fontId="1" fillId="0" borderId="1" xfId="86" applyNumberFormat="1" applyFont="1"/>
    <xf numFmtId="2" fontId="1" fillId="0" borderId="1" xfId="86" applyNumberFormat="1" applyFont="1"/>
    <xf numFmtId="2" fontId="1" fillId="0" borderId="1" xfId="86" applyNumberFormat="1" applyFont="1" applyAlignment="1">
      <alignment horizontal="left"/>
    </xf>
    <xf numFmtId="3" fontId="1" fillId="22" borderId="1" xfId="95" applyNumberFormat="1" applyFont="1" applyFill="1" applyAlignment="1">
      <alignment horizontal="center"/>
    </xf>
    <xf numFmtId="164" fontId="1" fillId="22" borderId="1" xfId="98" applyNumberFormat="1" applyFont="1" applyFill="1" applyAlignment="1">
      <alignment horizontal="center"/>
    </xf>
    <xf numFmtId="0" fontId="26" fillId="20" borderId="2" xfId="107" applyFont="1" applyFill="1" applyBorder="1"/>
    <xf numFmtId="10" fontId="1" fillId="0" borderId="1" xfId="107" applyNumberFormat="1" applyFont="1"/>
    <xf numFmtId="165" fontId="1" fillId="0" borderId="1" xfId="107" applyNumberFormat="1" applyFont="1"/>
    <xf numFmtId="165" fontId="26" fillId="20" borderId="12" xfId="107" applyNumberFormat="1" applyFont="1" applyFill="1" applyBorder="1"/>
    <xf numFmtId="1" fontId="1" fillId="0" borderId="1" xfId="107" applyNumberFormat="1" applyFont="1"/>
    <xf numFmtId="1" fontId="26" fillId="20" borderId="2" xfId="107" applyNumberFormat="1" applyFont="1" applyFill="1" applyBorder="1"/>
    <xf numFmtId="165" fontId="26" fillId="20" borderId="2" xfId="97" applyNumberFormat="1" applyFont="1" applyFill="1" applyBorder="1"/>
    <xf numFmtId="1" fontId="26" fillId="0" borderId="1" xfId="107" applyNumberFormat="1" applyFont="1"/>
    <xf numFmtId="1" fontId="26" fillId="0" borderId="2" xfId="107" applyNumberFormat="1" applyFont="1" applyBorder="1"/>
    <xf numFmtId="1" fontId="1" fillId="0" borderId="1" xfId="107" applyNumberFormat="1" applyFont="1" applyAlignment="1">
      <alignment horizontal="left"/>
    </xf>
  </cellXfs>
  <cellStyles count="110">
    <cellStyle name="20% - Énfasis1 2" xfId="93" xr:uid="{466F41B0-9AD0-442B-825D-5C8ADC180467}"/>
    <cellStyle name="Hipervínculo" xfId="16" builtinId="8"/>
    <cellStyle name="Hipervínculo 2" xfId="3" xr:uid="{00000000-0005-0000-0000-000001000000}"/>
    <cellStyle name="Hipervínculo 2 2" xfId="30" xr:uid="{00000000-0005-0000-0000-000002000000}"/>
    <cellStyle name="Hipervínculo 3" xfId="84" xr:uid="{00000000-0005-0000-0000-000003000000}"/>
    <cellStyle name="Millares 14" xfId="26" xr:uid="{00000000-0005-0000-0000-000005000000}"/>
    <cellStyle name="Millares 16" xfId="6" xr:uid="{00000000-0005-0000-0000-000006000000}"/>
    <cellStyle name="Millares 16 2" xfId="29" xr:uid="{00000000-0005-0000-0000-000007000000}"/>
    <cellStyle name="Millares 16 3" xfId="74" xr:uid="{00000000-0005-0000-0000-000008000000}"/>
    <cellStyle name="Millares 2" xfId="19" xr:uid="{00000000-0005-0000-0000-000009000000}"/>
    <cellStyle name="Millares 2 2" xfId="24" xr:uid="{00000000-0005-0000-0000-00000A000000}"/>
    <cellStyle name="Millares 2 3" xfId="44" xr:uid="{00000000-0005-0000-0000-00000B000000}"/>
    <cellStyle name="Millares 2 3 2" xfId="57" xr:uid="{00000000-0005-0000-0000-00000C000000}"/>
    <cellStyle name="Millares 2 3 2 2" xfId="97" xr:uid="{ADACA6ED-2CBC-46C5-A9FC-EA97334307FC}"/>
    <cellStyle name="Millares 2 3 2 2 2" xfId="104" xr:uid="{92DB432F-8CD5-4B64-831E-E8E7EAF7677A}"/>
    <cellStyle name="Millares 2 4" xfId="53" xr:uid="{00000000-0005-0000-0000-00000D000000}"/>
    <cellStyle name="Millares 2 5" xfId="76" xr:uid="{00000000-0005-0000-0000-00000E000000}"/>
    <cellStyle name="Millares 3" xfId="21" xr:uid="{00000000-0005-0000-0000-00000F000000}"/>
    <cellStyle name="Millares 3 2" xfId="38" xr:uid="{00000000-0005-0000-0000-000010000000}"/>
    <cellStyle name="Millares 4" xfId="32" xr:uid="{00000000-0005-0000-0000-000011000000}"/>
    <cellStyle name="Millares 5" xfId="69" xr:uid="{00000000-0005-0000-0000-000012000000}"/>
    <cellStyle name="Millares 6" xfId="81" xr:uid="{00000000-0005-0000-0000-000013000000}"/>
    <cellStyle name="Millares 7" xfId="88" xr:uid="{B75E203F-0C0B-4F4F-BEB5-64A8D3F40BDC}"/>
    <cellStyle name="Moneda 2" xfId="40" xr:uid="{00000000-0005-0000-0000-000014000000}"/>
    <cellStyle name="Moneda 3" xfId="59" xr:uid="{00000000-0005-0000-0000-000015000000}"/>
    <cellStyle name="Normal" xfId="0" builtinId="0"/>
    <cellStyle name="Normal 10" xfId="35" xr:uid="{00000000-0005-0000-0000-000017000000}"/>
    <cellStyle name="Normal 10 2" xfId="42" xr:uid="{00000000-0005-0000-0000-000018000000}"/>
    <cellStyle name="Normal 11" xfId="54" xr:uid="{00000000-0005-0000-0000-000019000000}"/>
    <cellStyle name="Normal 12" xfId="62" xr:uid="{00000000-0005-0000-0000-00001A000000}"/>
    <cellStyle name="Normal 13" xfId="64" xr:uid="{00000000-0005-0000-0000-00001B000000}"/>
    <cellStyle name="Normal 14" xfId="66" xr:uid="{00000000-0005-0000-0000-00001C000000}"/>
    <cellStyle name="Normal 15" xfId="68" xr:uid="{00000000-0005-0000-0000-00001D000000}"/>
    <cellStyle name="Normal 16" xfId="80" xr:uid="{00000000-0005-0000-0000-00001E000000}"/>
    <cellStyle name="Normal 17" xfId="83" xr:uid="{00000000-0005-0000-0000-00001F000000}"/>
    <cellStyle name="Normal 18" xfId="12" xr:uid="{00000000-0005-0000-0000-000020000000}"/>
    <cellStyle name="Normal 18 2" xfId="107" xr:uid="{A9FB9C25-AAF4-47C7-9CAA-6490AAB6C9FD}"/>
    <cellStyle name="Normal 19" xfId="86" xr:uid="{1102B9BF-6315-435F-9956-453594315CFB}"/>
    <cellStyle name="Normal 2" xfId="1" xr:uid="{00000000-0005-0000-0000-000021000000}"/>
    <cellStyle name="Normal 2 2" xfId="23" xr:uid="{00000000-0005-0000-0000-000022000000}"/>
    <cellStyle name="Normal 2 3" xfId="9" xr:uid="{00000000-0005-0000-0000-000023000000}"/>
    <cellStyle name="Normal 2 3 2" xfId="108" xr:uid="{280BEBB5-58BB-4ECF-B36E-3836CC863590}"/>
    <cellStyle name="Normal 2 3 3" xfId="10" xr:uid="{00000000-0005-0000-0000-000024000000}"/>
    <cellStyle name="Normal 2 4" xfId="85" xr:uid="{00000000-0005-0000-0000-000025000000}"/>
    <cellStyle name="Normal 2 5" xfId="91" xr:uid="{C2FA877A-F4D4-49ED-ACC9-4630F070AA33}"/>
    <cellStyle name="Normal 2 6" xfId="94" xr:uid="{2FA116E5-4726-4030-9C27-1C6393CCFE10}"/>
    <cellStyle name="Normal 2 7" xfId="49" xr:uid="{00000000-0005-0000-0000-000026000000}"/>
    <cellStyle name="Normal 2 8" xfId="101" xr:uid="{357B9DBE-854A-4068-8235-6AB481DC54C4}"/>
    <cellStyle name="Normal 2 9" xfId="106" xr:uid="{22F3F6F6-78E8-4385-8F51-E57578FB3B65}"/>
    <cellStyle name="Normal 20" xfId="89" xr:uid="{EBFFAE83-938F-49A5-8783-F85102DB1AFA}"/>
    <cellStyle name="Normal 21" xfId="25" xr:uid="{00000000-0005-0000-0000-000027000000}"/>
    <cellStyle name="Normal 22" xfId="102" xr:uid="{BC4D4C93-E82F-4967-9E38-0E5A7705D437}"/>
    <cellStyle name="Normal 23" xfId="105" xr:uid="{2A581A82-4965-4948-BC51-B7277CB72F18}"/>
    <cellStyle name="Normal 24" xfId="2" xr:uid="{00000000-0005-0000-0000-000028000000}"/>
    <cellStyle name="Normal 24 2" xfId="27" xr:uid="{00000000-0005-0000-0000-000029000000}"/>
    <cellStyle name="Normal 24 2 2" xfId="46" xr:uid="{00000000-0005-0000-0000-00002A000000}"/>
    <cellStyle name="Normal 24 2 2 2" xfId="58" xr:uid="{00000000-0005-0000-0000-00002B000000}"/>
    <cellStyle name="Normal 24 3" xfId="72" xr:uid="{00000000-0005-0000-0000-00002C000000}"/>
    <cellStyle name="Normal 3" xfId="7" xr:uid="{00000000-0005-0000-0000-00002D000000}"/>
    <cellStyle name="Normal 3 2" xfId="43" xr:uid="{00000000-0005-0000-0000-00002E000000}"/>
    <cellStyle name="Normal 3 2 2" xfId="55" xr:uid="{00000000-0005-0000-0000-00002F000000}"/>
    <cellStyle name="Normal 3 3" xfId="71" xr:uid="{00000000-0005-0000-0000-000030000000}"/>
    <cellStyle name="Normal 3 4" xfId="79" xr:uid="{00000000-0005-0000-0000-000031000000}"/>
    <cellStyle name="Normal 3 5" xfId="103" xr:uid="{7FFF7E16-87CA-4D04-A01D-18A79E2F7CCD}"/>
    <cellStyle name="Normal 4" xfId="8" xr:uid="{00000000-0005-0000-0000-000032000000}"/>
    <cellStyle name="Normal 4 2" xfId="37" xr:uid="{00000000-0005-0000-0000-000033000000}"/>
    <cellStyle name="Normal 4 3" xfId="47" xr:uid="{00000000-0005-0000-0000-000034000000}"/>
    <cellStyle name="Normal 4 4" xfId="51" xr:uid="{00000000-0005-0000-0000-000035000000}"/>
    <cellStyle name="Normal 4 5" xfId="75" xr:uid="{00000000-0005-0000-0000-000036000000}"/>
    <cellStyle name="Normal 4 6" xfId="99" xr:uid="{7E2FEB07-01FC-4F11-A8DA-5E8035FDC8C7}"/>
    <cellStyle name="Normal 5" xfId="13" xr:uid="{00000000-0005-0000-0000-000037000000}"/>
    <cellStyle name="Normal 5 2" xfId="78" xr:uid="{00000000-0005-0000-0000-000038000000}"/>
    <cellStyle name="Normal 6" xfId="17" xr:uid="{00000000-0005-0000-0000-000039000000}"/>
    <cellStyle name="Normal 6 2" xfId="60" xr:uid="{00000000-0005-0000-0000-00003A000000}"/>
    <cellStyle name="Normal 6 2 2" xfId="95" xr:uid="{BD6F43CE-D31E-431A-BD73-232C4C1A5F70}"/>
    <cellStyle name="Normal 7" xfId="20" xr:uid="{00000000-0005-0000-0000-00003B000000}"/>
    <cellStyle name="Normal 8" xfId="33" xr:uid="{00000000-0005-0000-0000-00003C000000}"/>
    <cellStyle name="Normal 9" xfId="15" xr:uid="{00000000-0005-0000-0000-00003D000000}"/>
    <cellStyle name="Porcentaje 10" xfId="45" xr:uid="{00000000-0005-0000-0000-00003F000000}"/>
    <cellStyle name="Porcentaje 10 2" xfId="56" xr:uid="{00000000-0005-0000-0000-000040000000}"/>
    <cellStyle name="Porcentaje 10 2 2" xfId="98" xr:uid="{678CC947-6BA4-4D7A-8530-A1E9B74F7FDA}"/>
    <cellStyle name="Porcentaje 11" xfId="63" xr:uid="{00000000-0005-0000-0000-000041000000}"/>
    <cellStyle name="Porcentaje 12" xfId="65" xr:uid="{00000000-0005-0000-0000-000042000000}"/>
    <cellStyle name="Porcentaje 13" xfId="67" xr:uid="{00000000-0005-0000-0000-000043000000}"/>
    <cellStyle name="Porcentaje 14" xfId="70" xr:uid="{00000000-0005-0000-0000-000044000000}"/>
    <cellStyle name="Porcentaje 15" xfId="82" xr:uid="{00000000-0005-0000-0000-000045000000}"/>
    <cellStyle name="Porcentaje 16" xfId="87" xr:uid="{515996BC-434C-4C94-93D5-DD7151029CBD}"/>
    <cellStyle name="Porcentaje 17" xfId="90" xr:uid="{B82BA9D1-6241-44BC-A6F8-EFDFFC9D1A49}"/>
    <cellStyle name="Porcentaje 18" xfId="11" xr:uid="{00000000-0005-0000-0000-000046000000}"/>
    <cellStyle name="Porcentaje 19" xfId="92" xr:uid="{62920B35-CC75-40D7-95B9-FD30EB11AE0C}"/>
    <cellStyle name="Porcentaje 2" xfId="5" xr:uid="{00000000-0005-0000-0000-000047000000}"/>
    <cellStyle name="Porcentaje 2 2" xfId="48" xr:uid="{00000000-0005-0000-0000-000048000000}"/>
    <cellStyle name="Porcentaje 2 3" xfId="52" xr:uid="{00000000-0005-0000-0000-000049000000}"/>
    <cellStyle name="Porcentaje 2 4" xfId="77" xr:uid="{00000000-0005-0000-0000-00004A000000}"/>
    <cellStyle name="Porcentaje 2 5" xfId="50" xr:uid="{00000000-0005-0000-0000-00004B000000}"/>
    <cellStyle name="Porcentaje 2 6" xfId="100" xr:uid="{9DAF122D-AF1A-4D7E-9654-CEB724796E91}"/>
    <cellStyle name="Porcentaje 2 7" xfId="109" xr:uid="{65BD6D86-CA50-47D8-BC65-6AE86E5967AF}"/>
    <cellStyle name="Porcentaje 22" xfId="4" xr:uid="{00000000-0005-0000-0000-00004C000000}"/>
    <cellStyle name="Porcentaje 22 2" xfId="28" xr:uid="{00000000-0005-0000-0000-00004D000000}"/>
    <cellStyle name="Porcentaje 22 3" xfId="73" xr:uid="{00000000-0005-0000-0000-00004E000000}"/>
    <cellStyle name="Porcentaje 3" xfId="14" xr:uid="{00000000-0005-0000-0000-00004F000000}"/>
    <cellStyle name="Porcentaje 3 2" xfId="39" xr:uid="{00000000-0005-0000-0000-000050000000}"/>
    <cellStyle name="Porcentaje 4" xfId="18" xr:uid="{00000000-0005-0000-0000-000051000000}"/>
    <cellStyle name="Porcentaje 4 2" xfId="61" xr:uid="{00000000-0005-0000-0000-000052000000}"/>
    <cellStyle name="Porcentaje 4 2 2" xfId="96" xr:uid="{D04C2960-8A3D-40AC-B6DE-4C7D24C235DB}"/>
    <cellStyle name="Porcentaje 5" xfId="22" xr:uid="{00000000-0005-0000-0000-000053000000}"/>
    <cellStyle name="Porcentaje 6" xfId="31" xr:uid="{00000000-0005-0000-0000-000054000000}"/>
    <cellStyle name="Porcentaje 7" xfId="34" xr:uid="{00000000-0005-0000-0000-000055000000}"/>
    <cellStyle name="Porcentaje 8" xfId="36" xr:uid="{00000000-0005-0000-0000-000056000000}"/>
    <cellStyle name="Porcentaje 9" xfId="41" xr:uid="{00000000-0005-0000-0000-000057000000}"/>
  </cellStyles>
  <dxfs count="0"/>
  <tableStyles count="0" defaultTableStyle="TableStyleMedium2" defaultPivotStyle="PivotStyleLight16"/>
  <colors>
    <mruColors>
      <color rgb="FFFF9900"/>
      <color rgb="FF7C878E"/>
      <color rgb="FF606868"/>
      <color rgb="FF86644A"/>
      <color rgb="FF423200"/>
      <color rgb="FFD05400"/>
      <color rgb="FFFFCC00"/>
      <color rgb="FF666633"/>
      <color rgb="FF663300"/>
      <color rgb="FFF6C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'T3'!$C$6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rgbClr val="7C878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BE5-477F-884E-83EA46420660}"/>
              </c:ext>
            </c:extLst>
          </c:dPt>
          <c:dPt>
            <c:idx val="1"/>
            <c:invertIfNegative val="0"/>
            <c:bubble3D val="0"/>
            <c:spPr>
              <a:solidFill>
                <a:srgbClr val="BDCF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BE5-477F-884E-83EA46420660}"/>
              </c:ext>
            </c:extLst>
          </c:dPt>
          <c:dPt>
            <c:idx val="2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BE5-477F-884E-83EA46420660}"/>
              </c:ext>
            </c:extLst>
          </c:dPt>
          <c:dPt>
            <c:idx val="3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BE5-477F-884E-83EA46420660}"/>
              </c:ext>
            </c:extLst>
          </c:dPt>
          <c:dPt>
            <c:idx val="4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BE5-477F-884E-83EA46420660}"/>
              </c:ext>
            </c:extLst>
          </c:dPt>
          <c:dPt>
            <c:idx val="5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BE5-477F-884E-83EA46420660}"/>
              </c:ext>
            </c:extLst>
          </c:dPt>
          <c:dPt>
            <c:idx val="6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BE5-477F-884E-83EA46420660}"/>
              </c:ext>
            </c:extLst>
          </c:dPt>
          <c:dPt>
            <c:idx val="7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BE5-477F-884E-83EA46420660}"/>
              </c:ext>
            </c:extLst>
          </c:dPt>
          <c:dPt>
            <c:idx val="8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BE5-477F-884E-83EA46420660}"/>
              </c:ext>
            </c:extLst>
          </c:dPt>
          <c:dPt>
            <c:idx val="9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BE5-477F-884E-83EA46420660}"/>
              </c:ext>
            </c:extLst>
          </c:dPt>
          <c:dPt>
            <c:idx val="10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BE5-477F-884E-83EA46420660}"/>
              </c:ext>
            </c:extLst>
          </c:dPt>
          <c:dPt>
            <c:idx val="11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BE5-477F-884E-83EA46420660}"/>
              </c:ext>
            </c:extLst>
          </c:dPt>
          <c:dPt>
            <c:idx val="12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BE5-477F-884E-83EA46420660}"/>
              </c:ext>
            </c:extLst>
          </c:dPt>
          <c:dPt>
            <c:idx val="13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BE5-477F-884E-83EA46420660}"/>
              </c:ext>
            </c:extLst>
          </c:dPt>
          <c:dPt>
            <c:idx val="14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BE5-477F-884E-83EA46420660}"/>
              </c:ext>
            </c:extLst>
          </c:dPt>
          <c:dPt>
            <c:idx val="15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BE5-477F-884E-83EA46420660}"/>
              </c:ext>
            </c:extLst>
          </c:dPt>
          <c:dPt>
            <c:idx val="16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9BE5-477F-884E-83EA46420660}"/>
              </c:ext>
            </c:extLst>
          </c:dPt>
          <c:dPt>
            <c:idx val="17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9BE5-477F-884E-83EA46420660}"/>
              </c:ext>
            </c:extLst>
          </c:dPt>
          <c:dPt>
            <c:idx val="18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9BE5-477F-884E-83EA46420660}"/>
              </c:ext>
            </c:extLst>
          </c:dPt>
          <c:dPt>
            <c:idx val="20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9BE5-477F-884E-83EA46420660}"/>
              </c:ext>
            </c:extLst>
          </c:dPt>
          <c:dPt>
            <c:idx val="29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9BE5-477F-884E-83EA464206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'T3'!$B$7:$B$27</c:f>
              <c:strCache>
                <c:ptCount val="21"/>
                <c:pt idx="0">
                  <c:v>Fabricación de equipo de computación, comunicación, medición y de otros equipos, componentes y accesorios electrónicos</c:v>
                </c:pt>
                <c:pt idx="1">
                  <c:v>Industria del plástico y del hule</c:v>
                </c:pt>
                <c:pt idx="2">
                  <c:v>Industria de las bebidas y el tabaco</c:v>
                </c:pt>
                <c:pt idx="3">
                  <c:v>Fabricación de equipo de transporte</c:v>
                </c:pt>
                <c:pt idx="4">
                  <c:v>Industria alimentaria</c:v>
                </c:pt>
                <c:pt idx="5">
                  <c:v>Industria química</c:v>
                </c:pt>
                <c:pt idx="6">
                  <c:v>Agricultura</c:v>
                </c:pt>
                <c:pt idx="7">
                  <c:v>Fabricación de productos metálicos</c:v>
                </c:pt>
                <c:pt idx="8">
                  <c:v>Industrias metálicas básicas</c:v>
                </c:pt>
                <c:pt idx="9">
                  <c:v>Fabricación de accesorios, aparatos eléctricos y equipo de generación de energía eléctrica</c:v>
                </c:pt>
                <c:pt idx="10">
                  <c:v>Fabricación de productos a base de minerales no metálicos</c:v>
                </c:pt>
                <c:pt idx="11">
                  <c:v>Industria del papel</c:v>
                </c:pt>
                <c:pt idx="12">
                  <c:v>Otras industrias manufactureras</c:v>
                </c:pt>
                <c:pt idx="13">
                  <c:v>Fabricación de maquinaria y equipo</c:v>
                </c:pt>
                <c:pt idx="14">
                  <c:v>Curtido y acabado de cuero y piel, y fabricación de productos de cuero, piel y materiales sucedáneos</c:v>
                </c:pt>
                <c:pt idx="15">
                  <c:v>Fabricación de productos textiles, excepto prendas de vestir</c:v>
                </c:pt>
                <c:pt idx="16">
                  <c:v>Impresión e industrias conexas</c:v>
                </c:pt>
                <c:pt idx="17">
                  <c:v>Fabricación de insumos textiles y acabado de textiles</c:v>
                </c:pt>
                <c:pt idx="18">
                  <c:v>Fabricación de muebles, colchones y persianas</c:v>
                </c:pt>
                <c:pt idx="19">
                  <c:v>Fabricación de productos derivados del petróleo y del carbón</c:v>
                </c:pt>
                <c:pt idx="20">
                  <c:v>Subsectores no especificados</c:v>
                </c:pt>
              </c:strCache>
            </c:strRef>
          </c:cat>
          <c:val>
            <c:numRef>
              <c:f>'T3'!$C$7:$C$27</c:f>
              <c:numCache>
                <c:formatCode>#,##0</c:formatCode>
                <c:ptCount val="21"/>
                <c:pt idx="0">
                  <c:v>7690</c:v>
                </c:pt>
                <c:pt idx="1">
                  <c:v>1529</c:v>
                </c:pt>
                <c:pt idx="2">
                  <c:v>1439</c:v>
                </c:pt>
                <c:pt idx="3">
                  <c:v>1173</c:v>
                </c:pt>
                <c:pt idx="4">
                  <c:v>613</c:v>
                </c:pt>
                <c:pt idx="5">
                  <c:v>536</c:v>
                </c:pt>
                <c:pt idx="6">
                  <c:v>440</c:v>
                </c:pt>
                <c:pt idx="7">
                  <c:v>234</c:v>
                </c:pt>
                <c:pt idx="8">
                  <c:v>140</c:v>
                </c:pt>
                <c:pt idx="9">
                  <c:v>127</c:v>
                </c:pt>
                <c:pt idx="10">
                  <c:v>123</c:v>
                </c:pt>
                <c:pt idx="11">
                  <c:v>66</c:v>
                </c:pt>
                <c:pt idx="12">
                  <c:v>59</c:v>
                </c:pt>
                <c:pt idx="13">
                  <c:v>34</c:v>
                </c:pt>
                <c:pt idx="14">
                  <c:v>28</c:v>
                </c:pt>
                <c:pt idx="15">
                  <c:v>22</c:v>
                </c:pt>
                <c:pt idx="16">
                  <c:v>17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9BE5-477F-884E-83EA46420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5567288"/>
        <c:axId val="365572864"/>
      </c:barChart>
      <c:catAx>
        <c:axId val="365567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5572864"/>
        <c:crosses val="autoZero"/>
        <c:auto val="1"/>
        <c:lblAlgn val="l"/>
        <c:lblOffset val="100"/>
        <c:noMultiLvlLbl val="0"/>
      </c:catAx>
      <c:valAx>
        <c:axId val="365572864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365567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C7C7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43-45FD-A180-16BDE902B8B8}"/>
              </c:ext>
            </c:extLst>
          </c:dPt>
          <c:dPt>
            <c:idx val="2"/>
            <c:invertIfNegative val="0"/>
            <c:bubble3D val="0"/>
            <c:spPr>
              <a:solidFill>
                <a:srgbClr val="BF9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43-45FD-A180-16BDE902B8B8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43-45FD-A180-16BDE902B8B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D43-45FD-A180-16BDE902B8B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D43-45FD-A180-16BDE902B8B8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'F9'!$A$6:$C$7</c:f>
              <c:multiLvlStrCache>
                <c:ptCount val="3"/>
                <c:lvl>
                  <c:pt idx="0">
                    <c:v>acumulado</c:v>
                  </c:pt>
                  <c:pt idx="1">
                    <c:v>acumulado</c:v>
                  </c:pt>
                  <c:pt idx="2">
                    <c:v>acumulado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</c:lvl>
              </c:multiLvlStrCache>
            </c:multiLvlStrRef>
          </c:cat>
          <c:val>
            <c:numRef>
              <c:f>'F9'!$A$8:$C$8</c:f>
              <c:numCache>
                <c:formatCode>0.0</c:formatCode>
                <c:ptCount val="3"/>
                <c:pt idx="0">
                  <c:v>842.6272486600003</c:v>
                </c:pt>
                <c:pt idx="1">
                  <c:v>1554.8525435804863</c:v>
                </c:pt>
                <c:pt idx="2" formatCode="#,##0.0_ ;[Red]\-#,##0.0\ ">
                  <c:v>2151.9649464799995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43-45FD-A180-16BDE902B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7438080"/>
        <c:axId val="47439872"/>
      </c:barChart>
      <c:catAx>
        <c:axId val="4743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1"/>
            </a:pPr>
            <a:endParaRPr lang="es-MX"/>
          </a:p>
        </c:txPr>
        <c:crossAx val="47439872"/>
        <c:crosses val="autoZero"/>
        <c:auto val="1"/>
        <c:lblAlgn val="ctr"/>
        <c:lblOffset val="100"/>
        <c:noMultiLvlLbl val="0"/>
      </c:catAx>
      <c:valAx>
        <c:axId val="47439872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4743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MX"/>
              <a:t>Preliminares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'F10'!$C$6</c:f>
              <c:strCache>
                <c:ptCount val="1"/>
                <c:pt idx="0">
                  <c:v>Nuevas inversiones</c:v>
                </c:pt>
              </c:strCache>
            </c:strRef>
          </c:tx>
          <c:spPr>
            <a:solidFill>
              <a:srgbClr val="AFB7BC"/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DC3-4795-8302-B9E4D8F7EBE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'F10'!$A$8:$B$10</c:f>
              <c:multiLvlStrCache>
                <c:ptCount val="3"/>
                <c:lvl>
                  <c:pt idx="0">
                    <c:v>acumulado</c:v>
                  </c:pt>
                  <c:pt idx="1">
                    <c:v>acumulado</c:v>
                  </c:pt>
                  <c:pt idx="2">
                    <c:v>acumulado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</c:lvl>
              </c:multiLvlStrCache>
            </c:multiLvlStrRef>
          </c:cat>
          <c:val>
            <c:numRef>
              <c:f>'F10'!$C$8:$C$10</c:f>
              <c:numCache>
                <c:formatCode>#,##0.0</c:formatCode>
                <c:ptCount val="3"/>
                <c:pt idx="0">
                  <c:v>184.60247283999999</c:v>
                </c:pt>
                <c:pt idx="1">
                  <c:v>462.23653562048679</c:v>
                </c:pt>
                <c:pt idx="2">
                  <c:v>413.19468980000011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3-4795-8302-B9E4D8F7EBE2}"/>
            </c:ext>
          </c:extLst>
        </c:ser>
        <c:ser>
          <c:idx val="1"/>
          <c:order val="1"/>
          <c:tx>
            <c:strRef>
              <c:f>'F10'!$D$6</c:f>
              <c:strCache>
                <c:ptCount val="1"/>
                <c:pt idx="0">
                  <c:v>Reinversión de utilidades</c:v>
                </c:pt>
              </c:strCache>
            </c:strRef>
          </c:tx>
          <c:spPr>
            <a:solidFill>
              <a:srgbClr val="BF9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'F10'!$A$8:$B$10</c:f>
              <c:multiLvlStrCache>
                <c:ptCount val="3"/>
                <c:lvl>
                  <c:pt idx="0">
                    <c:v>acumulado</c:v>
                  </c:pt>
                  <c:pt idx="1">
                    <c:v>acumulado</c:v>
                  </c:pt>
                  <c:pt idx="2">
                    <c:v>acumulado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</c:lvl>
              </c:multiLvlStrCache>
            </c:multiLvlStrRef>
          </c:cat>
          <c:val>
            <c:numRef>
              <c:f>'F10'!$D$8:$D$10</c:f>
              <c:numCache>
                <c:formatCode>#,##0.0</c:formatCode>
                <c:ptCount val="3"/>
                <c:pt idx="0">
                  <c:v>601.53053647000002</c:v>
                </c:pt>
                <c:pt idx="1">
                  <c:v>1097.2031288199994</c:v>
                </c:pt>
                <c:pt idx="2">
                  <c:v>1179.4044449199998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C3-4795-8302-B9E4D8F7EBE2}"/>
            </c:ext>
          </c:extLst>
        </c:ser>
        <c:ser>
          <c:idx val="2"/>
          <c:order val="2"/>
          <c:tx>
            <c:strRef>
              <c:f>'F10'!$E$6</c:f>
              <c:strCache>
                <c:ptCount val="1"/>
                <c:pt idx="0">
                  <c:v>Cuentas entre compañías</c:v>
                </c:pt>
              </c:strCache>
            </c:strRef>
          </c:tx>
          <c:spPr>
            <a:solidFill>
              <a:srgbClr val="FFE6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'F10'!$A$8:$B$10</c:f>
              <c:multiLvlStrCache>
                <c:ptCount val="3"/>
                <c:lvl>
                  <c:pt idx="0">
                    <c:v>acumulado</c:v>
                  </c:pt>
                  <c:pt idx="1">
                    <c:v>acumulado</c:v>
                  </c:pt>
                  <c:pt idx="2">
                    <c:v>acumulado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</c:lvl>
              </c:multiLvlStrCache>
            </c:multiLvlStrRef>
          </c:cat>
          <c:val>
            <c:numRef>
              <c:f>'F10'!$E$8:$E$10</c:f>
              <c:numCache>
                <c:formatCode>#,##0.0</c:formatCode>
                <c:ptCount val="3"/>
                <c:pt idx="0">
                  <c:v>56.494239350000242</c:v>
                </c:pt>
                <c:pt idx="1">
                  <c:v>-4.5871208599999074</c:v>
                </c:pt>
                <c:pt idx="2">
                  <c:v>559.36581176000004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C3-4795-8302-B9E4D8F7EB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46503424"/>
        <c:axId val="46504960"/>
      </c:barChart>
      <c:catAx>
        <c:axId val="4650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crossAx val="46504960"/>
        <c:crosses val="autoZero"/>
        <c:auto val="1"/>
        <c:lblAlgn val="ctr"/>
        <c:lblOffset val="100"/>
        <c:noMultiLvlLbl val="1"/>
      </c:catAx>
      <c:valAx>
        <c:axId val="46504960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crossAx val="46503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6326397064444615"/>
          <c:y val="1.82370820668693E-2"/>
          <c:w val="0.60825706495425935"/>
          <c:h val="0.914995891471012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'F11'!$C$6</c:f>
              <c:strCache>
                <c:ptCount val="1"/>
                <c:pt idx="0">
                  <c:v>ene-dic 2019</c:v>
                </c:pt>
              </c:strCache>
            </c:strRef>
          </c:tx>
          <c:spPr>
            <a:solidFill>
              <a:srgbClr val="FFE699"/>
            </a:solidFill>
            <a:ln>
              <a:noFill/>
            </a:ln>
            <a:effectLst/>
          </c:spPr>
          <c:invertIfNegative val="0"/>
          <c:dPt>
            <c:idx val="19"/>
            <c:invertIfNegative val="0"/>
            <c:bubble3D val="0"/>
            <c:spPr>
              <a:solidFill>
                <a:srgbClr val="FFE6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9B-4239-A584-8D5AF51C9FDD}"/>
              </c:ext>
            </c:extLst>
          </c:dPt>
          <c:dPt>
            <c:idx val="24"/>
            <c:invertIfNegative val="0"/>
            <c:bubble3D val="0"/>
            <c:spPr>
              <a:solidFill>
                <a:srgbClr val="FFE6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A9B-4239-A584-8D5AF51C9FDD}"/>
              </c:ext>
            </c:extLst>
          </c:dPt>
          <c:dPt>
            <c:idx val="2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A9B-4239-A584-8D5AF51C9FDD}"/>
              </c:ext>
            </c:extLst>
          </c:dPt>
          <c:dLbls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accent4">
                          <a:lumMod val="50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A9B-4239-A584-8D5AF51C9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'F11'!$A$7:$A$38</c:f>
              <c:strCache>
                <c:ptCount val="32"/>
                <c:pt idx="0">
                  <c:v>Zacatecas</c:v>
                </c:pt>
                <c:pt idx="1">
                  <c:v>Colima</c:v>
                </c:pt>
                <c:pt idx="2">
                  <c:v>Quintana Roo</c:v>
                </c:pt>
                <c:pt idx="3">
                  <c:v>Chiapas</c:v>
                </c:pt>
                <c:pt idx="4">
                  <c:v>Campeche</c:v>
                </c:pt>
                <c:pt idx="5">
                  <c:v>Yucatán</c:v>
                </c:pt>
                <c:pt idx="6">
                  <c:v>Oaxaca</c:v>
                </c:pt>
                <c:pt idx="7">
                  <c:v>Hidalgo</c:v>
                </c:pt>
                <c:pt idx="8">
                  <c:v>Michoacán</c:v>
                </c:pt>
                <c:pt idx="9">
                  <c:v>Guerrero</c:v>
                </c:pt>
                <c:pt idx="10">
                  <c:v>Tlaxcala</c:v>
                </c:pt>
                <c:pt idx="11">
                  <c:v>Morelos</c:v>
                </c:pt>
                <c:pt idx="12">
                  <c:v>Tabasco</c:v>
                </c:pt>
                <c:pt idx="13">
                  <c:v>Guanajuato</c:v>
                </c:pt>
                <c:pt idx="14">
                  <c:v>Durango</c:v>
                </c:pt>
                <c:pt idx="15">
                  <c:v>Baja California Sur</c:v>
                </c:pt>
                <c:pt idx="16">
                  <c:v>Sonora</c:v>
                </c:pt>
                <c:pt idx="17">
                  <c:v>Puebla</c:v>
                </c:pt>
                <c:pt idx="18">
                  <c:v>Chihuahua</c:v>
                </c:pt>
                <c:pt idx="19">
                  <c:v>Tamaulipas</c:v>
                </c:pt>
                <c:pt idx="20">
                  <c:v>Sinaloa</c:v>
                </c:pt>
                <c:pt idx="21">
                  <c:v>Aguascalientes</c:v>
                </c:pt>
                <c:pt idx="22">
                  <c:v>Nayarit</c:v>
                </c:pt>
                <c:pt idx="23">
                  <c:v>Querétaro</c:v>
                </c:pt>
                <c:pt idx="24">
                  <c:v>Veracruz</c:v>
                </c:pt>
                <c:pt idx="25">
                  <c:v>Coahuila</c:v>
                </c:pt>
                <c:pt idx="26">
                  <c:v>Baja California</c:v>
                </c:pt>
                <c:pt idx="27">
                  <c:v>San Luis Potosí</c:v>
                </c:pt>
                <c:pt idx="28">
                  <c:v>Jalisco</c:v>
                </c:pt>
                <c:pt idx="29">
                  <c:v>Estado de México</c:v>
                </c:pt>
                <c:pt idx="30">
                  <c:v>Nuevo León</c:v>
                </c:pt>
                <c:pt idx="31">
                  <c:v>Ciudad de México</c:v>
                </c:pt>
              </c:strCache>
            </c:strRef>
          </c:cat>
          <c:val>
            <c:numRef>
              <c:f>'F11'!$C$7:$C$38</c:f>
              <c:numCache>
                <c:formatCode>#,##0.0</c:formatCode>
                <c:ptCount val="32"/>
                <c:pt idx="0">
                  <c:v>750.41147171023886</c:v>
                </c:pt>
                <c:pt idx="1">
                  <c:v>49.941771865261806</c:v>
                </c:pt>
                <c:pt idx="2">
                  <c:v>620.21000208179544</c:v>
                </c:pt>
                <c:pt idx="3">
                  <c:v>245.80458716707392</c:v>
                </c:pt>
                <c:pt idx="4">
                  <c:v>145.74118780502354</c:v>
                </c:pt>
                <c:pt idx="5">
                  <c:v>151.2807087831309</c:v>
                </c:pt>
                <c:pt idx="6">
                  <c:v>56.043234532161065</c:v>
                </c:pt>
                <c:pt idx="7">
                  <c:v>286.34802134901344</c:v>
                </c:pt>
                <c:pt idx="8">
                  <c:v>315.08111946390937</c:v>
                </c:pt>
                <c:pt idx="9">
                  <c:v>274.74106211216122</c:v>
                </c:pt>
                <c:pt idx="10">
                  <c:v>344.43342449181188</c:v>
                </c:pt>
                <c:pt idx="11">
                  <c:v>653.62858917513404</c:v>
                </c:pt>
                <c:pt idx="12">
                  <c:v>491.55598622228865</c:v>
                </c:pt>
                <c:pt idx="13">
                  <c:v>828.32593987128439</c:v>
                </c:pt>
                <c:pt idx="14">
                  <c:v>174.61351988592946</c:v>
                </c:pt>
                <c:pt idx="15">
                  <c:v>588.96774121980866</c:v>
                </c:pt>
                <c:pt idx="16">
                  <c:v>403.12696674869443</c:v>
                </c:pt>
                <c:pt idx="17">
                  <c:v>1839.7651018127324</c:v>
                </c:pt>
                <c:pt idx="18">
                  <c:v>1385.3116948857041</c:v>
                </c:pt>
                <c:pt idx="19">
                  <c:v>1607.0814239025567</c:v>
                </c:pt>
                <c:pt idx="20">
                  <c:v>247.41469957578548</c:v>
                </c:pt>
                <c:pt idx="21">
                  <c:v>472.11483675392645</c:v>
                </c:pt>
                <c:pt idx="22">
                  <c:v>165.41914348308373</c:v>
                </c:pt>
                <c:pt idx="23">
                  <c:v>1203.3415066052924</c:v>
                </c:pt>
                <c:pt idx="24">
                  <c:v>1092.761461104099</c:v>
                </c:pt>
                <c:pt idx="25">
                  <c:v>1339.4261757295374</c:v>
                </c:pt>
                <c:pt idx="26">
                  <c:v>948.53809667225664</c:v>
                </c:pt>
                <c:pt idx="27">
                  <c:v>709.71242361737654</c:v>
                </c:pt>
                <c:pt idx="28">
                  <c:v>1554.8525435804841</c:v>
                </c:pt>
                <c:pt idx="29">
                  <c:v>2950.1062810957978</c:v>
                </c:pt>
                <c:pt idx="30">
                  <c:v>3129.0895269395305</c:v>
                </c:pt>
                <c:pt idx="31">
                  <c:v>7896.0453000570888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9B-4239-A584-8D5AF51C9FDD}"/>
            </c:ext>
          </c:extLst>
        </c:ser>
        <c:ser>
          <c:idx val="0"/>
          <c:order val="1"/>
          <c:tx>
            <c:strRef>
              <c:f>'F11'!$D$6</c:f>
              <c:strCache>
                <c:ptCount val="1"/>
                <c:pt idx="0">
                  <c:v>ene-dic 2020</c:v>
                </c:pt>
              </c:strCache>
            </c:strRef>
          </c:tx>
          <c:spPr>
            <a:solidFill>
              <a:srgbClr val="AFB7BC"/>
            </a:solidFill>
            <a:ln>
              <a:noFill/>
            </a:ln>
            <a:effectLst/>
          </c:spPr>
          <c:invertIfNegative val="0"/>
          <c:dPt>
            <c:idx val="19"/>
            <c:invertIfNegative val="0"/>
            <c:bubble3D val="0"/>
            <c:spPr>
              <a:solidFill>
                <a:srgbClr val="AFB7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A9B-4239-A584-8D5AF51C9FDD}"/>
              </c:ext>
            </c:extLst>
          </c:dPt>
          <c:dPt>
            <c:idx val="24"/>
            <c:invertIfNegative val="0"/>
            <c:bubble3D val="0"/>
            <c:spPr>
              <a:solidFill>
                <a:srgbClr val="AFB7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A9B-4239-A584-8D5AF51C9FDD}"/>
              </c:ext>
            </c:extLst>
          </c:dPt>
          <c:dPt>
            <c:idx val="28"/>
            <c:invertIfNegative val="0"/>
            <c:bubble3D val="0"/>
            <c:spPr>
              <a:solidFill>
                <a:srgbClr val="60686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A9B-4239-A584-8D5AF51C9FDD}"/>
              </c:ext>
            </c:extLst>
          </c:dPt>
          <c:dLbls>
            <c:dLbl>
              <c:idx val="19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A9B-4239-A584-8D5AF51C9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'F11'!$A$7:$A$38</c:f>
              <c:strCache>
                <c:ptCount val="32"/>
                <c:pt idx="0">
                  <c:v>Zacatecas</c:v>
                </c:pt>
                <c:pt idx="1">
                  <c:v>Colima</c:v>
                </c:pt>
                <c:pt idx="2">
                  <c:v>Quintana Roo</c:v>
                </c:pt>
                <c:pt idx="3">
                  <c:v>Chiapas</c:v>
                </c:pt>
                <c:pt idx="4">
                  <c:v>Campeche</c:v>
                </c:pt>
                <c:pt idx="5">
                  <c:v>Yucatán</c:v>
                </c:pt>
                <c:pt idx="6">
                  <c:v>Oaxaca</c:v>
                </c:pt>
                <c:pt idx="7">
                  <c:v>Hidalgo</c:v>
                </c:pt>
                <c:pt idx="8">
                  <c:v>Michoacán</c:v>
                </c:pt>
                <c:pt idx="9">
                  <c:v>Guerrero</c:v>
                </c:pt>
                <c:pt idx="10">
                  <c:v>Tlaxcala</c:v>
                </c:pt>
                <c:pt idx="11">
                  <c:v>Morelos</c:v>
                </c:pt>
                <c:pt idx="12">
                  <c:v>Tabasco</c:v>
                </c:pt>
                <c:pt idx="13">
                  <c:v>Guanajuato</c:v>
                </c:pt>
                <c:pt idx="14">
                  <c:v>Durango</c:v>
                </c:pt>
                <c:pt idx="15">
                  <c:v>Baja California Sur</c:v>
                </c:pt>
                <c:pt idx="16">
                  <c:v>Sonora</c:v>
                </c:pt>
                <c:pt idx="17">
                  <c:v>Puebla</c:v>
                </c:pt>
                <c:pt idx="18">
                  <c:v>Chihuahua</c:v>
                </c:pt>
                <c:pt idx="19">
                  <c:v>Tamaulipas</c:v>
                </c:pt>
                <c:pt idx="20">
                  <c:v>Sinaloa</c:v>
                </c:pt>
                <c:pt idx="21">
                  <c:v>Aguascalientes</c:v>
                </c:pt>
                <c:pt idx="22">
                  <c:v>Nayarit</c:v>
                </c:pt>
                <c:pt idx="23">
                  <c:v>Querétaro</c:v>
                </c:pt>
                <c:pt idx="24">
                  <c:v>Veracruz</c:v>
                </c:pt>
                <c:pt idx="25">
                  <c:v>Coahuila</c:v>
                </c:pt>
                <c:pt idx="26">
                  <c:v>Baja California</c:v>
                </c:pt>
                <c:pt idx="27">
                  <c:v>San Luis Potosí</c:v>
                </c:pt>
                <c:pt idx="28">
                  <c:v>Jalisco</c:v>
                </c:pt>
                <c:pt idx="29">
                  <c:v>Estado de México</c:v>
                </c:pt>
                <c:pt idx="30">
                  <c:v>Nuevo León</c:v>
                </c:pt>
                <c:pt idx="31">
                  <c:v>Ciudad de México</c:v>
                </c:pt>
              </c:strCache>
            </c:strRef>
          </c:cat>
          <c:val>
            <c:numRef>
              <c:f>'F11'!$D$7:$D$38</c:f>
              <c:numCache>
                <c:formatCode>#,##0.0</c:formatCode>
                <c:ptCount val="32"/>
                <c:pt idx="0">
                  <c:v>-405.55412907000004</c:v>
                </c:pt>
                <c:pt idx="1">
                  <c:v>97.599205350000062</c:v>
                </c:pt>
                <c:pt idx="2">
                  <c:v>119.59769609000008</c:v>
                </c:pt>
                <c:pt idx="3">
                  <c:v>130.74137133999997</c:v>
                </c:pt>
                <c:pt idx="4">
                  <c:v>140.28041083000008</c:v>
                </c:pt>
                <c:pt idx="5">
                  <c:v>146.25539381999997</c:v>
                </c:pt>
                <c:pt idx="6">
                  <c:v>260.52976432999975</c:v>
                </c:pt>
                <c:pt idx="7">
                  <c:v>275.9174662600002</c:v>
                </c:pt>
                <c:pt idx="8">
                  <c:v>289.10345514999977</c:v>
                </c:pt>
                <c:pt idx="9">
                  <c:v>296.12476404999978</c:v>
                </c:pt>
                <c:pt idx="10">
                  <c:v>360.4657866099999</c:v>
                </c:pt>
                <c:pt idx="11">
                  <c:v>384.2289972500003</c:v>
                </c:pt>
                <c:pt idx="12">
                  <c:v>460.6380084999999</c:v>
                </c:pt>
                <c:pt idx="13">
                  <c:v>493.07158198999963</c:v>
                </c:pt>
                <c:pt idx="14">
                  <c:v>543.87845909000021</c:v>
                </c:pt>
                <c:pt idx="15">
                  <c:v>552.58060508999995</c:v>
                </c:pt>
                <c:pt idx="16">
                  <c:v>578.40361417000031</c:v>
                </c:pt>
                <c:pt idx="17">
                  <c:v>591.11332064999965</c:v>
                </c:pt>
                <c:pt idx="18">
                  <c:v>632.30945760999987</c:v>
                </c:pt>
                <c:pt idx="19">
                  <c:v>688.07195491000039</c:v>
                </c:pt>
                <c:pt idx="20">
                  <c:v>737.41226323999956</c:v>
                </c:pt>
                <c:pt idx="21">
                  <c:v>759.19950239999935</c:v>
                </c:pt>
                <c:pt idx="22">
                  <c:v>801.49527104000163</c:v>
                </c:pt>
                <c:pt idx="23">
                  <c:v>845.7263272399988</c:v>
                </c:pt>
                <c:pt idx="24">
                  <c:v>1067.6513709699998</c:v>
                </c:pt>
                <c:pt idx="25">
                  <c:v>1091.6006093899996</c:v>
                </c:pt>
                <c:pt idx="26">
                  <c:v>1104.7488783700028</c:v>
                </c:pt>
                <c:pt idx="27">
                  <c:v>1168.2470435200016</c:v>
                </c:pt>
                <c:pt idx="28">
                  <c:v>2151.9649464800013</c:v>
                </c:pt>
                <c:pt idx="29">
                  <c:v>2402.4667622300058</c:v>
                </c:pt>
                <c:pt idx="30">
                  <c:v>3366.462024410002</c:v>
                </c:pt>
                <c:pt idx="31">
                  <c:v>6947.1009074900085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A9B-4239-A584-8D5AF51C9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71027200"/>
        <c:axId val="271028992"/>
      </c:barChart>
      <c:catAx>
        <c:axId val="271027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71028992"/>
        <c:crosses val="autoZero"/>
        <c:auto val="1"/>
        <c:lblAlgn val="l"/>
        <c:lblOffset val="100"/>
        <c:noMultiLvlLbl val="0"/>
      </c:catAx>
      <c:valAx>
        <c:axId val="271028992"/>
        <c:scaling>
          <c:orientation val="minMax"/>
          <c:min val="-800"/>
        </c:scaling>
        <c:delete val="1"/>
        <c:axPos val="b"/>
        <c:numFmt formatCode="#,##0.0" sourceLinked="1"/>
        <c:majorTickMark val="none"/>
        <c:minorTickMark val="none"/>
        <c:tickLblPos val="nextTo"/>
        <c:crossAx val="27102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F72-4E4B-B5AA-8B5DA812E61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72-4E4B-B5AA-8B5DA812E617}"/>
              </c:ext>
            </c:extLst>
          </c:dPt>
          <c:dPt>
            <c:idx val="28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72-4E4B-B5AA-8B5DA812E6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'F11'!$A$7:$A$38</c:f>
              <c:strCache>
                <c:ptCount val="32"/>
                <c:pt idx="0">
                  <c:v>Zacatecas</c:v>
                </c:pt>
                <c:pt idx="1">
                  <c:v>Colima</c:v>
                </c:pt>
                <c:pt idx="2">
                  <c:v>Quintana Roo</c:v>
                </c:pt>
                <c:pt idx="3">
                  <c:v>Chiapas</c:v>
                </c:pt>
                <c:pt idx="4">
                  <c:v>Campeche</c:v>
                </c:pt>
                <c:pt idx="5">
                  <c:v>Yucatán</c:v>
                </c:pt>
                <c:pt idx="6">
                  <c:v>Oaxaca</c:v>
                </c:pt>
                <c:pt idx="7">
                  <c:v>Hidalgo</c:v>
                </c:pt>
                <c:pt idx="8">
                  <c:v>Michoacán</c:v>
                </c:pt>
                <c:pt idx="9">
                  <c:v>Guerrero</c:v>
                </c:pt>
                <c:pt idx="10">
                  <c:v>Tlaxcala</c:v>
                </c:pt>
                <c:pt idx="11">
                  <c:v>Morelos</c:v>
                </c:pt>
                <c:pt idx="12">
                  <c:v>Tabasco</c:v>
                </c:pt>
                <c:pt idx="13">
                  <c:v>Guanajuato</c:v>
                </c:pt>
                <c:pt idx="14">
                  <c:v>Durango</c:v>
                </c:pt>
                <c:pt idx="15">
                  <c:v>Baja California Sur</c:v>
                </c:pt>
                <c:pt idx="16">
                  <c:v>Sonora</c:v>
                </c:pt>
                <c:pt idx="17">
                  <c:v>Puebla</c:v>
                </c:pt>
                <c:pt idx="18">
                  <c:v>Chihuahua</c:v>
                </c:pt>
                <c:pt idx="19">
                  <c:v>Tamaulipas</c:v>
                </c:pt>
                <c:pt idx="20">
                  <c:v>Sinaloa</c:v>
                </c:pt>
                <c:pt idx="21">
                  <c:v>Aguascalientes</c:v>
                </c:pt>
                <c:pt idx="22">
                  <c:v>Nayarit</c:v>
                </c:pt>
                <c:pt idx="23">
                  <c:v>Querétaro</c:v>
                </c:pt>
                <c:pt idx="24">
                  <c:v>Veracruz</c:v>
                </c:pt>
                <c:pt idx="25">
                  <c:v>Coahuila</c:v>
                </c:pt>
                <c:pt idx="26">
                  <c:v>Baja California</c:v>
                </c:pt>
                <c:pt idx="27">
                  <c:v>San Luis Potosí</c:v>
                </c:pt>
                <c:pt idx="28">
                  <c:v>Jalisco</c:v>
                </c:pt>
                <c:pt idx="29">
                  <c:v>Estado de México</c:v>
                </c:pt>
                <c:pt idx="30">
                  <c:v>Nuevo León</c:v>
                </c:pt>
                <c:pt idx="31">
                  <c:v>Ciudad de México</c:v>
                </c:pt>
              </c:strCache>
            </c:strRef>
          </c:cat>
          <c:val>
            <c:numRef>
              <c:f>'F11'!$D$7:$D$38</c:f>
              <c:numCache>
                <c:formatCode>#,##0.0</c:formatCode>
                <c:ptCount val="32"/>
                <c:pt idx="0">
                  <c:v>-405.55412907000004</c:v>
                </c:pt>
                <c:pt idx="1">
                  <c:v>97.599205350000062</c:v>
                </c:pt>
                <c:pt idx="2">
                  <c:v>119.59769609000008</c:v>
                </c:pt>
                <c:pt idx="3">
                  <c:v>130.74137133999997</c:v>
                </c:pt>
                <c:pt idx="4">
                  <c:v>140.28041083000008</c:v>
                </c:pt>
                <c:pt idx="5">
                  <c:v>146.25539381999997</c:v>
                </c:pt>
                <c:pt idx="6">
                  <c:v>260.52976432999975</c:v>
                </c:pt>
                <c:pt idx="7">
                  <c:v>275.9174662600002</c:v>
                </c:pt>
                <c:pt idx="8">
                  <c:v>289.10345514999977</c:v>
                </c:pt>
                <c:pt idx="9">
                  <c:v>296.12476404999978</c:v>
                </c:pt>
                <c:pt idx="10">
                  <c:v>360.4657866099999</c:v>
                </c:pt>
                <c:pt idx="11">
                  <c:v>384.2289972500003</c:v>
                </c:pt>
                <c:pt idx="12">
                  <c:v>460.6380084999999</c:v>
                </c:pt>
                <c:pt idx="13">
                  <c:v>493.07158198999963</c:v>
                </c:pt>
                <c:pt idx="14">
                  <c:v>543.87845909000021</c:v>
                </c:pt>
                <c:pt idx="15">
                  <c:v>552.58060508999995</c:v>
                </c:pt>
                <c:pt idx="16">
                  <c:v>578.40361417000031</c:v>
                </c:pt>
                <c:pt idx="17">
                  <c:v>591.11332064999965</c:v>
                </c:pt>
                <c:pt idx="18">
                  <c:v>632.30945760999987</c:v>
                </c:pt>
                <c:pt idx="19">
                  <c:v>688.07195491000039</c:v>
                </c:pt>
                <c:pt idx="20">
                  <c:v>737.41226323999956</c:v>
                </c:pt>
                <c:pt idx="21">
                  <c:v>759.19950239999935</c:v>
                </c:pt>
                <c:pt idx="22">
                  <c:v>801.49527104000163</c:v>
                </c:pt>
                <c:pt idx="23">
                  <c:v>845.7263272399988</c:v>
                </c:pt>
                <c:pt idx="24">
                  <c:v>1067.6513709699998</c:v>
                </c:pt>
                <c:pt idx="25">
                  <c:v>1091.6006093899996</c:v>
                </c:pt>
                <c:pt idx="26">
                  <c:v>1104.7488783700028</c:v>
                </c:pt>
                <c:pt idx="27">
                  <c:v>1168.2470435200016</c:v>
                </c:pt>
                <c:pt idx="28">
                  <c:v>2151.9649464800013</c:v>
                </c:pt>
                <c:pt idx="29">
                  <c:v>2402.4667622300058</c:v>
                </c:pt>
                <c:pt idx="30">
                  <c:v>3366.462024410002</c:v>
                </c:pt>
                <c:pt idx="31">
                  <c:v>6947.1009074900085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72-4E4B-B5AA-8B5DA812E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014272"/>
        <c:axId val="49015808"/>
      </c:barChart>
      <c:catAx>
        <c:axId val="49014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9015808"/>
        <c:crosses val="autoZero"/>
        <c:auto val="1"/>
        <c:lblAlgn val="ctr"/>
        <c:lblOffset val="100"/>
        <c:noMultiLvlLbl val="0"/>
      </c:catAx>
      <c:valAx>
        <c:axId val="49015808"/>
        <c:scaling>
          <c:orientation val="minMax"/>
        </c:scaling>
        <c:delete val="1"/>
        <c:axPos val="b"/>
        <c:numFmt formatCode="#,##0.0" sourceLinked="1"/>
        <c:majorTickMark val="none"/>
        <c:minorTickMark val="none"/>
        <c:tickLblPos val="nextTo"/>
        <c:crossAx val="490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6326397064444615"/>
          <c:y val="1.82370820668693E-2"/>
          <c:w val="0.60825706495425935"/>
          <c:h val="0.914995891471012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'F12'!$C$6</c:f>
              <c:strCache>
                <c:ptCount val="1"/>
                <c:pt idx="0">
                  <c:v>ene-dic 2019</c:v>
                </c:pt>
              </c:strCache>
            </c:strRef>
          </c:tx>
          <c:spPr>
            <a:solidFill>
              <a:srgbClr val="FFE699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E6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ED-4669-854B-4EC926EE0465}"/>
              </c:ext>
            </c:extLst>
          </c:dPt>
          <c:dPt>
            <c:idx val="15"/>
            <c:invertIfNegative val="0"/>
            <c:bubble3D val="0"/>
            <c:spPr>
              <a:solidFill>
                <a:srgbClr val="FFE6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ED-4669-854B-4EC926EE0465}"/>
              </c:ext>
            </c:extLst>
          </c:dPt>
          <c:dPt>
            <c:idx val="3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ED-4669-854B-4EC926EE0465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accent4">
                          <a:lumMod val="50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5ED-4669-854B-4EC926EE0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'F12'!$A$7:$A$38</c:f>
              <c:strCache>
                <c:ptCount val="32"/>
                <c:pt idx="0">
                  <c:v>Puebla</c:v>
                </c:pt>
                <c:pt idx="1">
                  <c:v>Zacatecas</c:v>
                </c:pt>
                <c:pt idx="2">
                  <c:v>Ciudad de México</c:v>
                </c:pt>
                <c:pt idx="3">
                  <c:v>Tamaulipas</c:v>
                </c:pt>
                <c:pt idx="4">
                  <c:v>Chihuahua</c:v>
                </c:pt>
                <c:pt idx="5">
                  <c:v>Estado de México</c:v>
                </c:pt>
                <c:pt idx="6">
                  <c:v>Quintana Roo</c:v>
                </c:pt>
                <c:pt idx="7">
                  <c:v>Querétaro</c:v>
                </c:pt>
                <c:pt idx="8">
                  <c:v>Guanajuato</c:v>
                </c:pt>
                <c:pt idx="9">
                  <c:v>Morelos</c:v>
                </c:pt>
                <c:pt idx="10">
                  <c:v>Coahuila</c:v>
                </c:pt>
                <c:pt idx="11">
                  <c:v>Chiapas</c:v>
                </c:pt>
                <c:pt idx="12">
                  <c:v>Baja California Sur</c:v>
                </c:pt>
                <c:pt idx="13">
                  <c:v>Tabasco</c:v>
                </c:pt>
                <c:pt idx="14">
                  <c:v>Michoacán</c:v>
                </c:pt>
                <c:pt idx="15">
                  <c:v>Veracruz</c:v>
                </c:pt>
                <c:pt idx="16">
                  <c:v>Hidalgo</c:v>
                </c:pt>
                <c:pt idx="17">
                  <c:v>Campeche</c:v>
                </c:pt>
                <c:pt idx="18">
                  <c:v>Yucatán</c:v>
                </c:pt>
                <c:pt idx="19">
                  <c:v>Tlaxcala</c:v>
                </c:pt>
                <c:pt idx="20">
                  <c:v>Guerrero</c:v>
                </c:pt>
                <c:pt idx="21">
                  <c:v>Colima</c:v>
                </c:pt>
                <c:pt idx="22">
                  <c:v>Baja California</c:v>
                </c:pt>
                <c:pt idx="23">
                  <c:v>Sonora</c:v>
                </c:pt>
                <c:pt idx="24">
                  <c:v>Oaxaca</c:v>
                </c:pt>
                <c:pt idx="25">
                  <c:v>Nuevo León</c:v>
                </c:pt>
                <c:pt idx="26">
                  <c:v>Aguascalientes</c:v>
                </c:pt>
                <c:pt idx="27">
                  <c:v>Durango</c:v>
                </c:pt>
                <c:pt idx="28">
                  <c:v>San Luis Potosí</c:v>
                </c:pt>
                <c:pt idx="29">
                  <c:v>Sinaloa</c:v>
                </c:pt>
                <c:pt idx="30">
                  <c:v>Jalisco</c:v>
                </c:pt>
                <c:pt idx="31">
                  <c:v>Nayarit</c:v>
                </c:pt>
              </c:strCache>
            </c:strRef>
          </c:cat>
          <c:val>
            <c:numRef>
              <c:f>'F12'!$C$7:$C$38</c:f>
              <c:numCache>
                <c:formatCode>#,##0.0</c:formatCode>
                <c:ptCount val="32"/>
                <c:pt idx="0">
                  <c:v>1839.7651018127324</c:v>
                </c:pt>
                <c:pt idx="1">
                  <c:v>750.41147171023886</c:v>
                </c:pt>
                <c:pt idx="2">
                  <c:v>7896.0453000570888</c:v>
                </c:pt>
                <c:pt idx="3">
                  <c:v>1607.0814239025567</c:v>
                </c:pt>
                <c:pt idx="4">
                  <c:v>1385.3116948857041</c:v>
                </c:pt>
                <c:pt idx="5">
                  <c:v>2950.1062810957978</c:v>
                </c:pt>
                <c:pt idx="6">
                  <c:v>620.21000208179544</c:v>
                </c:pt>
                <c:pt idx="7">
                  <c:v>1203.3415066052924</c:v>
                </c:pt>
                <c:pt idx="8">
                  <c:v>828.32593987128439</c:v>
                </c:pt>
                <c:pt idx="9">
                  <c:v>653.62858917513404</c:v>
                </c:pt>
                <c:pt idx="10">
                  <c:v>1339.4261757295374</c:v>
                </c:pt>
                <c:pt idx="11">
                  <c:v>245.80458716707392</c:v>
                </c:pt>
                <c:pt idx="12">
                  <c:v>588.96774121980866</c:v>
                </c:pt>
                <c:pt idx="13">
                  <c:v>491.55598622228865</c:v>
                </c:pt>
                <c:pt idx="14">
                  <c:v>315.08111946390937</c:v>
                </c:pt>
                <c:pt idx="15">
                  <c:v>1092.761461104099</c:v>
                </c:pt>
                <c:pt idx="16">
                  <c:v>286.34802134901344</c:v>
                </c:pt>
                <c:pt idx="17">
                  <c:v>145.74118780502354</c:v>
                </c:pt>
                <c:pt idx="18">
                  <c:v>151.2807087831309</c:v>
                </c:pt>
                <c:pt idx="19">
                  <c:v>344.43342449181188</c:v>
                </c:pt>
                <c:pt idx="20">
                  <c:v>274.74106211216122</c:v>
                </c:pt>
                <c:pt idx="21">
                  <c:v>49.941771865261806</c:v>
                </c:pt>
                <c:pt idx="22">
                  <c:v>948.53809667225664</c:v>
                </c:pt>
                <c:pt idx="23">
                  <c:v>403.12696674869443</c:v>
                </c:pt>
                <c:pt idx="24">
                  <c:v>56.043234532161065</c:v>
                </c:pt>
                <c:pt idx="25">
                  <c:v>3129.0895269395305</c:v>
                </c:pt>
                <c:pt idx="26">
                  <c:v>472.11483675392645</c:v>
                </c:pt>
                <c:pt idx="27">
                  <c:v>174.61351988592946</c:v>
                </c:pt>
                <c:pt idx="28">
                  <c:v>709.71242361737654</c:v>
                </c:pt>
                <c:pt idx="29">
                  <c:v>247.41469957578548</c:v>
                </c:pt>
                <c:pt idx="30">
                  <c:v>1554.8525435804841</c:v>
                </c:pt>
                <c:pt idx="31">
                  <c:v>165.41914348308373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ED-4669-854B-4EC926EE0465}"/>
            </c:ext>
          </c:extLst>
        </c:ser>
        <c:ser>
          <c:idx val="0"/>
          <c:order val="1"/>
          <c:tx>
            <c:strRef>
              <c:f>'F12'!$D$6</c:f>
              <c:strCache>
                <c:ptCount val="1"/>
                <c:pt idx="0">
                  <c:v>ene-dic 2020</c:v>
                </c:pt>
              </c:strCache>
            </c:strRef>
          </c:tx>
          <c:spPr>
            <a:solidFill>
              <a:srgbClr val="AFB7BC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AFB7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5ED-4669-854B-4EC926EE0465}"/>
              </c:ext>
            </c:extLst>
          </c:dPt>
          <c:dPt>
            <c:idx val="15"/>
            <c:invertIfNegative val="0"/>
            <c:bubble3D val="0"/>
            <c:spPr>
              <a:solidFill>
                <a:srgbClr val="AFB7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5ED-4669-854B-4EC926EE0465}"/>
              </c:ext>
            </c:extLst>
          </c:dPt>
          <c:dPt>
            <c:idx val="30"/>
            <c:invertIfNegative val="0"/>
            <c:bubble3D val="0"/>
            <c:spPr>
              <a:solidFill>
                <a:srgbClr val="60686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5ED-4669-854B-4EC926EE0465}"/>
              </c:ext>
            </c:extLst>
          </c:dPt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5ED-4669-854B-4EC926EE0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'F12'!$A$7:$A$38</c:f>
              <c:strCache>
                <c:ptCount val="32"/>
                <c:pt idx="0">
                  <c:v>Puebla</c:v>
                </c:pt>
                <c:pt idx="1">
                  <c:v>Zacatecas</c:v>
                </c:pt>
                <c:pt idx="2">
                  <c:v>Ciudad de México</c:v>
                </c:pt>
                <c:pt idx="3">
                  <c:v>Tamaulipas</c:v>
                </c:pt>
                <c:pt idx="4">
                  <c:v>Chihuahua</c:v>
                </c:pt>
                <c:pt idx="5">
                  <c:v>Estado de México</c:v>
                </c:pt>
                <c:pt idx="6">
                  <c:v>Quintana Roo</c:v>
                </c:pt>
                <c:pt idx="7">
                  <c:v>Querétaro</c:v>
                </c:pt>
                <c:pt idx="8">
                  <c:v>Guanajuato</c:v>
                </c:pt>
                <c:pt idx="9">
                  <c:v>Morelos</c:v>
                </c:pt>
                <c:pt idx="10">
                  <c:v>Coahuila</c:v>
                </c:pt>
                <c:pt idx="11">
                  <c:v>Chiapas</c:v>
                </c:pt>
                <c:pt idx="12">
                  <c:v>Baja California Sur</c:v>
                </c:pt>
                <c:pt idx="13">
                  <c:v>Tabasco</c:v>
                </c:pt>
                <c:pt idx="14">
                  <c:v>Michoacán</c:v>
                </c:pt>
                <c:pt idx="15">
                  <c:v>Veracruz</c:v>
                </c:pt>
                <c:pt idx="16">
                  <c:v>Hidalgo</c:v>
                </c:pt>
                <c:pt idx="17">
                  <c:v>Campeche</c:v>
                </c:pt>
                <c:pt idx="18">
                  <c:v>Yucatán</c:v>
                </c:pt>
                <c:pt idx="19">
                  <c:v>Tlaxcala</c:v>
                </c:pt>
                <c:pt idx="20">
                  <c:v>Guerrero</c:v>
                </c:pt>
                <c:pt idx="21">
                  <c:v>Colima</c:v>
                </c:pt>
                <c:pt idx="22">
                  <c:v>Baja California</c:v>
                </c:pt>
                <c:pt idx="23">
                  <c:v>Sonora</c:v>
                </c:pt>
                <c:pt idx="24">
                  <c:v>Oaxaca</c:v>
                </c:pt>
                <c:pt idx="25">
                  <c:v>Nuevo León</c:v>
                </c:pt>
                <c:pt idx="26">
                  <c:v>Aguascalientes</c:v>
                </c:pt>
                <c:pt idx="27">
                  <c:v>Durango</c:v>
                </c:pt>
                <c:pt idx="28">
                  <c:v>San Luis Potosí</c:v>
                </c:pt>
                <c:pt idx="29">
                  <c:v>Sinaloa</c:v>
                </c:pt>
                <c:pt idx="30">
                  <c:v>Jalisco</c:v>
                </c:pt>
                <c:pt idx="31">
                  <c:v>Nayarit</c:v>
                </c:pt>
              </c:strCache>
            </c:strRef>
          </c:cat>
          <c:val>
            <c:numRef>
              <c:f>'F12'!$D$7:$D$38</c:f>
              <c:numCache>
                <c:formatCode>#,##0.0</c:formatCode>
                <c:ptCount val="32"/>
                <c:pt idx="0">
                  <c:v>591.11332064999965</c:v>
                </c:pt>
                <c:pt idx="1">
                  <c:v>-405.55412907000004</c:v>
                </c:pt>
                <c:pt idx="2">
                  <c:v>6947.1009074900085</c:v>
                </c:pt>
                <c:pt idx="3">
                  <c:v>688.07195491000039</c:v>
                </c:pt>
                <c:pt idx="4">
                  <c:v>632.30945760999987</c:v>
                </c:pt>
                <c:pt idx="5">
                  <c:v>2402.4667622300058</c:v>
                </c:pt>
                <c:pt idx="6">
                  <c:v>119.59769609000008</c:v>
                </c:pt>
                <c:pt idx="7">
                  <c:v>845.7263272399988</c:v>
                </c:pt>
                <c:pt idx="8">
                  <c:v>493.07158198999963</c:v>
                </c:pt>
                <c:pt idx="9">
                  <c:v>384.2289972500003</c:v>
                </c:pt>
                <c:pt idx="10">
                  <c:v>1091.6006093899996</c:v>
                </c:pt>
                <c:pt idx="11">
                  <c:v>130.74137133999997</c:v>
                </c:pt>
                <c:pt idx="12">
                  <c:v>552.58060508999995</c:v>
                </c:pt>
                <c:pt idx="13">
                  <c:v>460.6380084999999</c:v>
                </c:pt>
                <c:pt idx="14">
                  <c:v>289.10345514999977</c:v>
                </c:pt>
                <c:pt idx="15">
                  <c:v>1067.6513709699998</c:v>
                </c:pt>
                <c:pt idx="16">
                  <c:v>275.9174662600002</c:v>
                </c:pt>
                <c:pt idx="17">
                  <c:v>140.28041083000008</c:v>
                </c:pt>
                <c:pt idx="18">
                  <c:v>146.25539381999997</c:v>
                </c:pt>
                <c:pt idx="19">
                  <c:v>360.4657866099999</c:v>
                </c:pt>
                <c:pt idx="20">
                  <c:v>296.12476404999978</c:v>
                </c:pt>
                <c:pt idx="21">
                  <c:v>97.599205350000062</c:v>
                </c:pt>
                <c:pt idx="22">
                  <c:v>1104.7488783700028</c:v>
                </c:pt>
                <c:pt idx="23">
                  <c:v>578.40361417000031</c:v>
                </c:pt>
                <c:pt idx="24">
                  <c:v>260.52976432999975</c:v>
                </c:pt>
                <c:pt idx="25">
                  <c:v>3366.462024410002</c:v>
                </c:pt>
                <c:pt idx="26">
                  <c:v>759.19950239999935</c:v>
                </c:pt>
                <c:pt idx="27">
                  <c:v>543.87845909000021</c:v>
                </c:pt>
                <c:pt idx="28">
                  <c:v>1168.2470435200016</c:v>
                </c:pt>
                <c:pt idx="29">
                  <c:v>737.41226323999956</c:v>
                </c:pt>
                <c:pt idx="30">
                  <c:v>2151.9649464800013</c:v>
                </c:pt>
                <c:pt idx="31">
                  <c:v>801.49527104000163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5ED-4669-854B-4EC926EE0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71027200"/>
        <c:axId val="271028992"/>
      </c:barChart>
      <c:catAx>
        <c:axId val="271027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71028992"/>
        <c:crosses val="autoZero"/>
        <c:auto val="1"/>
        <c:lblAlgn val="l"/>
        <c:lblOffset val="100"/>
        <c:noMultiLvlLbl val="0"/>
      </c:catAx>
      <c:valAx>
        <c:axId val="271028992"/>
        <c:scaling>
          <c:orientation val="minMax"/>
          <c:min val="-800"/>
        </c:scaling>
        <c:delete val="1"/>
        <c:axPos val="b"/>
        <c:numFmt formatCode="#,##0.0" sourceLinked="1"/>
        <c:majorTickMark val="none"/>
        <c:minorTickMark val="none"/>
        <c:tickLblPos val="nextTo"/>
        <c:crossAx val="27102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ysClr val="window" lastClr="FFFFFF">
                <a:lumMod val="50000"/>
              </a:sys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7C7C7C"/>
              </a:solidFill>
            </c:spPr>
            <c:extLst>
              <c:ext xmlns:c16="http://schemas.microsoft.com/office/drawing/2014/chart" uri="{C3380CC4-5D6E-409C-BE32-E72D297353CC}">
                <c16:uniqueId val="{00000001-1112-4EDC-9CD7-CC005D840D12}"/>
              </c:ext>
            </c:extLst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1112-4EDC-9CD7-CC005D840D12}"/>
              </c:ext>
            </c:extLst>
          </c:dPt>
          <c:dLbls>
            <c:dLbl>
              <c:idx val="0"/>
              <c:layout>
                <c:manualLayout>
                  <c:x val="-7.08466170740342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12-4EDC-9CD7-CC005D840D1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'F12'!$A$7:$A$38</c:f>
              <c:strCache>
                <c:ptCount val="32"/>
                <c:pt idx="0">
                  <c:v>Puebla</c:v>
                </c:pt>
                <c:pt idx="1">
                  <c:v>Zacatecas</c:v>
                </c:pt>
                <c:pt idx="2">
                  <c:v>Ciudad de México</c:v>
                </c:pt>
                <c:pt idx="3">
                  <c:v>Tamaulipas</c:v>
                </c:pt>
                <c:pt idx="4">
                  <c:v>Chihuahua</c:v>
                </c:pt>
                <c:pt idx="5">
                  <c:v>Estado de México</c:v>
                </c:pt>
                <c:pt idx="6">
                  <c:v>Quintana Roo</c:v>
                </c:pt>
                <c:pt idx="7">
                  <c:v>Querétaro</c:v>
                </c:pt>
                <c:pt idx="8">
                  <c:v>Guanajuato</c:v>
                </c:pt>
                <c:pt idx="9">
                  <c:v>Morelos</c:v>
                </c:pt>
                <c:pt idx="10">
                  <c:v>Coahuila</c:v>
                </c:pt>
                <c:pt idx="11">
                  <c:v>Chiapas</c:v>
                </c:pt>
                <c:pt idx="12">
                  <c:v>Baja California Sur</c:v>
                </c:pt>
                <c:pt idx="13">
                  <c:v>Tabasco</c:v>
                </c:pt>
                <c:pt idx="14">
                  <c:v>Michoacán</c:v>
                </c:pt>
                <c:pt idx="15">
                  <c:v>Veracruz</c:v>
                </c:pt>
                <c:pt idx="16">
                  <c:v>Hidalgo</c:v>
                </c:pt>
                <c:pt idx="17">
                  <c:v>Campeche</c:v>
                </c:pt>
                <c:pt idx="18">
                  <c:v>Yucatán</c:v>
                </c:pt>
                <c:pt idx="19">
                  <c:v>Tlaxcala</c:v>
                </c:pt>
                <c:pt idx="20">
                  <c:v>Guerrero</c:v>
                </c:pt>
                <c:pt idx="21">
                  <c:v>Colima</c:v>
                </c:pt>
                <c:pt idx="22">
                  <c:v>Baja California</c:v>
                </c:pt>
                <c:pt idx="23">
                  <c:v>Sonora</c:v>
                </c:pt>
                <c:pt idx="24">
                  <c:v>Oaxaca</c:v>
                </c:pt>
                <c:pt idx="25">
                  <c:v>Nuevo León</c:v>
                </c:pt>
                <c:pt idx="26">
                  <c:v>Aguascalientes</c:v>
                </c:pt>
                <c:pt idx="27">
                  <c:v>Durango</c:v>
                </c:pt>
                <c:pt idx="28">
                  <c:v>San Luis Potosí</c:v>
                </c:pt>
                <c:pt idx="29">
                  <c:v>Sinaloa</c:v>
                </c:pt>
                <c:pt idx="30">
                  <c:v>Jalisco</c:v>
                </c:pt>
                <c:pt idx="31">
                  <c:v>Nayarit</c:v>
                </c:pt>
              </c:strCache>
            </c:strRef>
          </c:cat>
          <c:val>
            <c:numRef>
              <c:f>'F12'!$E$7:$E$38</c:f>
              <c:numCache>
                <c:formatCode>#,##0.0</c:formatCode>
                <c:ptCount val="32"/>
                <c:pt idx="0">
                  <c:v>-1248.6517811627327</c:v>
                </c:pt>
                <c:pt idx="1">
                  <c:v>-1155.9656007802389</c:v>
                </c:pt>
                <c:pt idx="2">
                  <c:v>-948.94439256708029</c:v>
                </c:pt>
                <c:pt idx="3">
                  <c:v>-919.00946899255632</c:v>
                </c:pt>
                <c:pt idx="4">
                  <c:v>-753.00223727570426</c:v>
                </c:pt>
                <c:pt idx="5">
                  <c:v>-547.63951886579207</c:v>
                </c:pt>
                <c:pt idx="6">
                  <c:v>-500.61230599179532</c:v>
                </c:pt>
                <c:pt idx="7">
                  <c:v>-357.61517936529356</c:v>
                </c:pt>
                <c:pt idx="8">
                  <c:v>-335.25435788128476</c:v>
                </c:pt>
                <c:pt idx="9">
                  <c:v>-269.39959192513373</c:v>
                </c:pt>
                <c:pt idx="10">
                  <c:v>-247.82556633953777</c:v>
                </c:pt>
                <c:pt idx="11">
                  <c:v>-115.06321582707395</c:v>
                </c:pt>
                <c:pt idx="12">
                  <c:v>-36.387136129808709</c:v>
                </c:pt>
                <c:pt idx="13">
                  <c:v>-30.917977722288754</c:v>
                </c:pt>
                <c:pt idx="14">
                  <c:v>-25.9776643139096</c:v>
                </c:pt>
                <c:pt idx="15">
                  <c:v>-25.11009013409921</c:v>
                </c:pt>
                <c:pt idx="16">
                  <c:v>-10.430555089013239</c:v>
                </c:pt>
                <c:pt idx="17">
                  <c:v>-5.4607769750234638</c:v>
                </c:pt>
                <c:pt idx="18">
                  <c:v>-5.0253149631309384</c:v>
                </c:pt>
                <c:pt idx="19">
                  <c:v>16.032362118188018</c:v>
                </c:pt>
                <c:pt idx="20">
                  <c:v>21.383701937838566</c:v>
                </c:pt>
                <c:pt idx="21">
                  <c:v>47.657433484738256</c:v>
                </c:pt>
                <c:pt idx="22">
                  <c:v>156.21078169774614</c:v>
                </c:pt>
                <c:pt idx="23">
                  <c:v>175.27664742130588</c:v>
                </c:pt>
                <c:pt idx="24">
                  <c:v>204.48652979783867</c:v>
                </c:pt>
                <c:pt idx="25">
                  <c:v>237.37249747047144</c:v>
                </c:pt>
                <c:pt idx="26">
                  <c:v>287.08466564607289</c:v>
                </c:pt>
                <c:pt idx="27">
                  <c:v>369.26493920407074</c:v>
                </c:pt>
                <c:pt idx="28">
                  <c:v>458.53461990262508</c:v>
                </c:pt>
                <c:pt idx="29">
                  <c:v>489.99756366421411</c:v>
                </c:pt>
                <c:pt idx="30">
                  <c:v>597.11240289951729</c:v>
                </c:pt>
                <c:pt idx="31">
                  <c:v>636.07612755691787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12-4EDC-9CD7-CC005D840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014272"/>
        <c:axId val="49015808"/>
      </c:barChart>
      <c:catAx>
        <c:axId val="49014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9015808"/>
        <c:crosses val="autoZero"/>
        <c:auto val="1"/>
        <c:lblAlgn val="ctr"/>
        <c:lblOffset val="100"/>
        <c:noMultiLvlLbl val="0"/>
      </c:catAx>
      <c:valAx>
        <c:axId val="49015808"/>
        <c:scaling>
          <c:orientation val="minMax"/>
        </c:scaling>
        <c:delete val="1"/>
        <c:axPos val="b"/>
        <c:numFmt formatCode="#,##0.0" sourceLinked="1"/>
        <c:majorTickMark val="none"/>
        <c:minorTickMark val="none"/>
        <c:tickLblPos val="nextTo"/>
        <c:crossAx val="490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6326397064444615"/>
          <c:y val="1.82370820668693E-2"/>
          <c:w val="0.60825706495425935"/>
          <c:h val="0.914995891471012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'F13'!$C$6</c:f>
              <c:strCache>
                <c:ptCount val="1"/>
                <c:pt idx="0">
                  <c:v>ene-dic 2019</c:v>
                </c:pt>
              </c:strCache>
            </c:strRef>
          </c:tx>
          <c:spPr>
            <a:solidFill>
              <a:srgbClr val="FFE699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E6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59E-4BD0-AA16-2F2416493D53}"/>
              </c:ext>
            </c:extLst>
          </c:dPt>
          <c:dPt>
            <c:idx val="18"/>
            <c:invertIfNegative val="0"/>
            <c:bubble3D val="0"/>
            <c:spPr>
              <a:solidFill>
                <a:srgbClr val="FFE6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9E-4BD0-AA16-2F2416493D53}"/>
              </c:ext>
            </c:extLst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9E-4BD0-AA16-2F2416493D53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accent4">
                          <a:lumMod val="50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59E-4BD0-AA16-2F2416493D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'F13'!$A$7:$A$38</c:f>
              <c:strCache>
                <c:ptCount val="32"/>
                <c:pt idx="0">
                  <c:v>Zacatecas</c:v>
                </c:pt>
                <c:pt idx="1">
                  <c:v>Quintana Roo</c:v>
                </c:pt>
                <c:pt idx="2">
                  <c:v>Puebla</c:v>
                </c:pt>
                <c:pt idx="3">
                  <c:v>Tamaulipas</c:v>
                </c:pt>
                <c:pt idx="4">
                  <c:v>Chihuahua</c:v>
                </c:pt>
                <c:pt idx="5">
                  <c:v>Chiapas</c:v>
                </c:pt>
                <c:pt idx="6">
                  <c:v>Morelos</c:v>
                </c:pt>
                <c:pt idx="7">
                  <c:v>Guanajuato</c:v>
                </c:pt>
                <c:pt idx="8">
                  <c:v>Querétaro</c:v>
                </c:pt>
                <c:pt idx="9">
                  <c:v>Estado de México</c:v>
                </c:pt>
                <c:pt idx="10">
                  <c:v>Coahuila</c:v>
                </c:pt>
                <c:pt idx="11">
                  <c:v>Ciudad de México</c:v>
                </c:pt>
                <c:pt idx="12">
                  <c:v>Michoacán</c:v>
                </c:pt>
                <c:pt idx="13">
                  <c:v>Tabasco</c:v>
                </c:pt>
                <c:pt idx="14">
                  <c:v>Baja California Sur</c:v>
                </c:pt>
                <c:pt idx="15">
                  <c:v>Campeche</c:v>
                </c:pt>
                <c:pt idx="16">
                  <c:v>Hidalgo</c:v>
                </c:pt>
                <c:pt idx="17">
                  <c:v>Yucatán</c:v>
                </c:pt>
                <c:pt idx="18">
                  <c:v>Veracruz</c:v>
                </c:pt>
                <c:pt idx="19">
                  <c:v>Tlaxcala</c:v>
                </c:pt>
                <c:pt idx="20">
                  <c:v>Nuevo León</c:v>
                </c:pt>
                <c:pt idx="21">
                  <c:v>Guerrero</c:v>
                </c:pt>
                <c:pt idx="22">
                  <c:v>Baja California</c:v>
                </c:pt>
                <c:pt idx="23">
                  <c:v>Jalisco</c:v>
                </c:pt>
                <c:pt idx="24">
                  <c:v>Sonora</c:v>
                </c:pt>
                <c:pt idx="25">
                  <c:v>Aguascalientes</c:v>
                </c:pt>
                <c:pt idx="26">
                  <c:v>San Luis Potosí</c:v>
                </c:pt>
                <c:pt idx="27">
                  <c:v>Colima</c:v>
                </c:pt>
                <c:pt idx="28">
                  <c:v>Sinaloa</c:v>
                </c:pt>
                <c:pt idx="29">
                  <c:v>Durango</c:v>
                </c:pt>
                <c:pt idx="30">
                  <c:v>Oaxaca</c:v>
                </c:pt>
                <c:pt idx="31">
                  <c:v>Nayarit</c:v>
                </c:pt>
              </c:strCache>
            </c:strRef>
          </c:cat>
          <c:val>
            <c:numRef>
              <c:f>'F13'!$C$7:$C$38</c:f>
              <c:numCache>
                <c:formatCode>#,##0.0</c:formatCode>
                <c:ptCount val="32"/>
                <c:pt idx="0">
                  <c:v>750.41147171023886</c:v>
                </c:pt>
                <c:pt idx="1">
                  <c:v>620.21000208179544</c:v>
                </c:pt>
                <c:pt idx="2">
                  <c:v>1839.7651018127324</c:v>
                </c:pt>
                <c:pt idx="3">
                  <c:v>1607.0814239025567</c:v>
                </c:pt>
                <c:pt idx="4">
                  <c:v>1385.3116948857041</c:v>
                </c:pt>
                <c:pt idx="5">
                  <c:v>245.80458716707392</c:v>
                </c:pt>
                <c:pt idx="6">
                  <c:v>653.62858917513404</c:v>
                </c:pt>
                <c:pt idx="7">
                  <c:v>828.32593987128439</c:v>
                </c:pt>
                <c:pt idx="8">
                  <c:v>1203.3415066052924</c:v>
                </c:pt>
                <c:pt idx="9">
                  <c:v>2950.1062810957978</c:v>
                </c:pt>
                <c:pt idx="10">
                  <c:v>1339.4261757295374</c:v>
                </c:pt>
                <c:pt idx="11">
                  <c:v>7896.0453000570888</c:v>
                </c:pt>
                <c:pt idx="12">
                  <c:v>315.08111946390937</c:v>
                </c:pt>
                <c:pt idx="13">
                  <c:v>491.55598622228865</c:v>
                </c:pt>
                <c:pt idx="14">
                  <c:v>588.96774121980866</c:v>
                </c:pt>
                <c:pt idx="15">
                  <c:v>145.74118780502354</c:v>
                </c:pt>
                <c:pt idx="16">
                  <c:v>286.34802134901344</c:v>
                </c:pt>
                <c:pt idx="17">
                  <c:v>151.2807087831309</c:v>
                </c:pt>
                <c:pt idx="18">
                  <c:v>1092.761461104099</c:v>
                </c:pt>
                <c:pt idx="19">
                  <c:v>344.43342449181188</c:v>
                </c:pt>
                <c:pt idx="20">
                  <c:v>3129.0895269395305</c:v>
                </c:pt>
                <c:pt idx="21">
                  <c:v>274.74106211216122</c:v>
                </c:pt>
                <c:pt idx="22">
                  <c:v>948.53809667225664</c:v>
                </c:pt>
                <c:pt idx="23">
                  <c:v>1554.8525435804841</c:v>
                </c:pt>
                <c:pt idx="24">
                  <c:v>403.12696674869443</c:v>
                </c:pt>
                <c:pt idx="25">
                  <c:v>472.11483675392645</c:v>
                </c:pt>
                <c:pt idx="26">
                  <c:v>709.71242361737654</c:v>
                </c:pt>
                <c:pt idx="27">
                  <c:v>49.941771865261806</c:v>
                </c:pt>
                <c:pt idx="28">
                  <c:v>247.41469957578548</c:v>
                </c:pt>
                <c:pt idx="29">
                  <c:v>174.61351988592946</c:v>
                </c:pt>
                <c:pt idx="30">
                  <c:v>56.043234532161065</c:v>
                </c:pt>
                <c:pt idx="31">
                  <c:v>165.41914348308373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9E-4BD0-AA16-2F2416493D53}"/>
            </c:ext>
          </c:extLst>
        </c:ser>
        <c:ser>
          <c:idx val="0"/>
          <c:order val="1"/>
          <c:tx>
            <c:strRef>
              <c:f>'F13'!$D$6</c:f>
              <c:strCache>
                <c:ptCount val="1"/>
                <c:pt idx="0">
                  <c:v>ene-dic 2020</c:v>
                </c:pt>
              </c:strCache>
            </c:strRef>
          </c:tx>
          <c:spPr>
            <a:solidFill>
              <a:srgbClr val="AFB7BC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AFB7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59E-4BD0-AA16-2F2416493D53}"/>
              </c:ext>
            </c:extLst>
          </c:dPt>
          <c:dPt>
            <c:idx val="18"/>
            <c:invertIfNegative val="0"/>
            <c:bubble3D val="0"/>
            <c:spPr>
              <a:solidFill>
                <a:srgbClr val="AFB7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59E-4BD0-AA16-2F2416493D53}"/>
              </c:ext>
            </c:extLst>
          </c:dPt>
          <c:dPt>
            <c:idx val="23"/>
            <c:invertIfNegative val="0"/>
            <c:bubble3D val="0"/>
            <c:spPr>
              <a:solidFill>
                <a:srgbClr val="60686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59E-4BD0-AA16-2F2416493D53}"/>
              </c:ext>
            </c:extLst>
          </c:dPt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59E-4BD0-AA16-2F2416493D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'F13'!$A$7:$A$38</c:f>
              <c:strCache>
                <c:ptCount val="32"/>
                <c:pt idx="0">
                  <c:v>Zacatecas</c:v>
                </c:pt>
                <c:pt idx="1">
                  <c:v>Quintana Roo</c:v>
                </c:pt>
                <c:pt idx="2">
                  <c:v>Puebla</c:v>
                </c:pt>
                <c:pt idx="3">
                  <c:v>Tamaulipas</c:v>
                </c:pt>
                <c:pt idx="4">
                  <c:v>Chihuahua</c:v>
                </c:pt>
                <c:pt idx="5">
                  <c:v>Chiapas</c:v>
                </c:pt>
                <c:pt idx="6">
                  <c:v>Morelos</c:v>
                </c:pt>
                <c:pt idx="7">
                  <c:v>Guanajuato</c:v>
                </c:pt>
                <c:pt idx="8">
                  <c:v>Querétaro</c:v>
                </c:pt>
                <c:pt idx="9">
                  <c:v>Estado de México</c:v>
                </c:pt>
                <c:pt idx="10">
                  <c:v>Coahuila</c:v>
                </c:pt>
                <c:pt idx="11">
                  <c:v>Ciudad de México</c:v>
                </c:pt>
                <c:pt idx="12">
                  <c:v>Michoacán</c:v>
                </c:pt>
                <c:pt idx="13">
                  <c:v>Tabasco</c:v>
                </c:pt>
                <c:pt idx="14">
                  <c:v>Baja California Sur</c:v>
                </c:pt>
                <c:pt idx="15">
                  <c:v>Campeche</c:v>
                </c:pt>
                <c:pt idx="16">
                  <c:v>Hidalgo</c:v>
                </c:pt>
                <c:pt idx="17">
                  <c:v>Yucatán</c:v>
                </c:pt>
                <c:pt idx="18">
                  <c:v>Veracruz</c:v>
                </c:pt>
                <c:pt idx="19">
                  <c:v>Tlaxcala</c:v>
                </c:pt>
                <c:pt idx="20">
                  <c:v>Nuevo León</c:v>
                </c:pt>
                <c:pt idx="21">
                  <c:v>Guerrero</c:v>
                </c:pt>
                <c:pt idx="22">
                  <c:v>Baja California</c:v>
                </c:pt>
                <c:pt idx="23">
                  <c:v>Jalisco</c:v>
                </c:pt>
                <c:pt idx="24">
                  <c:v>Sonora</c:v>
                </c:pt>
                <c:pt idx="25">
                  <c:v>Aguascalientes</c:v>
                </c:pt>
                <c:pt idx="26">
                  <c:v>San Luis Potosí</c:v>
                </c:pt>
                <c:pt idx="27">
                  <c:v>Colima</c:v>
                </c:pt>
                <c:pt idx="28">
                  <c:v>Sinaloa</c:v>
                </c:pt>
                <c:pt idx="29">
                  <c:v>Durango</c:v>
                </c:pt>
                <c:pt idx="30">
                  <c:v>Oaxaca</c:v>
                </c:pt>
                <c:pt idx="31">
                  <c:v>Nayarit</c:v>
                </c:pt>
              </c:strCache>
            </c:strRef>
          </c:cat>
          <c:val>
            <c:numRef>
              <c:f>'F13'!$D$7:$D$38</c:f>
              <c:numCache>
                <c:formatCode>#,##0.0</c:formatCode>
                <c:ptCount val="32"/>
                <c:pt idx="0">
                  <c:v>-405.55412907000004</c:v>
                </c:pt>
                <c:pt idx="1">
                  <c:v>119.59769609000008</c:v>
                </c:pt>
                <c:pt idx="2">
                  <c:v>591.11332064999965</c:v>
                </c:pt>
                <c:pt idx="3">
                  <c:v>688.07195491000039</c:v>
                </c:pt>
                <c:pt idx="4">
                  <c:v>632.30945760999987</c:v>
                </c:pt>
                <c:pt idx="5">
                  <c:v>130.74137133999997</c:v>
                </c:pt>
                <c:pt idx="6">
                  <c:v>384.2289972500003</c:v>
                </c:pt>
                <c:pt idx="7">
                  <c:v>493.07158198999963</c:v>
                </c:pt>
                <c:pt idx="8">
                  <c:v>845.7263272399988</c:v>
                </c:pt>
                <c:pt idx="9">
                  <c:v>2402.4667622300058</c:v>
                </c:pt>
                <c:pt idx="10">
                  <c:v>1091.6006093899996</c:v>
                </c:pt>
                <c:pt idx="11">
                  <c:v>6947.1009074900085</c:v>
                </c:pt>
                <c:pt idx="12">
                  <c:v>289.10345514999977</c:v>
                </c:pt>
                <c:pt idx="13">
                  <c:v>460.6380084999999</c:v>
                </c:pt>
                <c:pt idx="14">
                  <c:v>552.58060508999995</c:v>
                </c:pt>
                <c:pt idx="15">
                  <c:v>140.28041083000008</c:v>
                </c:pt>
                <c:pt idx="16">
                  <c:v>275.9174662600002</c:v>
                </c:pt>
                <c:pt idx="17">
                  <c:v>146.25539381999997</c:v>
                </c:pt>
                <c:pt idx="18">
                  <c:v>1067.6513709699998</c:v>
                </c:pt>
                <c:pt idx="19">
                  <c:v>360.4657866099999</c:v>
                </c:pt>
                <c:pt idx="20">
                  <c:v>3366.462024410002</c:v>
                </c:pt>
                <c:pt idx="21">
                  <c:v>296.12476404999978</c:v>
                </c:pt>
                <c:pt idx="22">
                  <c:v>1104.7488783700028</c:v>
                </c:pt>
                <c:pt idx="23">
                  <c:v>2151.9649464800013</c:v>
                </c:pt>
                <c:pt idx="24">
                  <c:v>578.40361417000031</c:v>
                </c:pt>
                <c:pt idx="25">
                  <c:v>759.19950239999935</c:v>
                </c:pt>
                <c:pt idx="26">
                  <c:v>1168.2470435200016</c:v>
                </c:pt>
                <c:pt idx="27">
                  <c:v>97.599205350000062</c:v>
                </c:pt>
                <c:pt idx="28">
                  <c:v>737.41226323999956</c:v>
                </c:pt>
                <c:pt idx="29">
                  <c:v>543.87845909000021</c:v>
                </c:pt>
                <c:pt idx="30">
                  <c:v>260.52976432999975</c:v>
                </c:pt>
                <c:pt idx="31">
                  <c:v>801.49527104000163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59E-4BD0-AA16-2F2416493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71027200"/>
        <c:axId val="271028992"/>
      </c:barChart>
      <c:catAx>
        <c:axId val="271027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71028992"/>
        <c:crosses val="autoZero"/>
        <c:auto val="1"/>
        <c:lblAlgn val="l"/>
        <c:lblOffset val="100"/>
        <c:noMultiLvlLbl val="0"/>
      </c:catAx>
      <c:valAx>
        <c:axId val="271028992"/>
        <c:scaling>
          <c:orientation val="minMax"/>
          <c:min val="-800"/>
        </c:scaling>
        <c:delete val="1"/>
        <c:axPos val="b"/>
        <c:numFmt formatCode="#,##0.0" sourceLinked="1"/>
        <c:majorTickMark val="none"/>
        <c:minorTickMark val="none"/>
        <c:tickLblPos val="nextTo"/>
        <c:crossAx val="27102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C7C7C"/>
            </a:solidFill>
          </c:spPr>
          <c:invertIfNegative val="0"/>
          <c:dPt>
            <c:idx val="23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108B-4539-BD69-AB503081AC4C}"/>
              </c:ext>
            </c:extLst>
          </c:dPt>
          <c:dLbls>
            <c:dLbl>
              <c:idx val="0"/>
              <c:layout>
                <c:manualLayout>
                  <c:x val="-1.65303194698962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8B-4539-BD69-AB503081AC4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'F13'!$A$7:$A$38</c:f>
              <c:strCache>
                <c:ptCount val="32"/>
                <c:pt idx="0">
                  <c:v>Zacatecas</c:v>
                </c:pt>
                <c:pt idx="1">
                  <c:v>Quintana Roo</c:v>
                </c:pt>
                <c:pt idx="2">
                  <c:v>Puebla</c:v>
                </c:pt>
                <c:pt idx="3">
                  <c:v>Tamaulipas</c:v>
                </c:pt>
                <c:pt idx="4">
                  <c:v>Chihuahua</c:v>
                </c:pt>
                <c:pt idx="5">
                  <c:v>Chiapas</c:v>
                </c:pt>
                <c:pt idx="6">
                  <c:v>Morelos</c:v>
                </c:pt>
                <c:pt idx="7">
                  <c:v>Guanajuato</c:v>
                </c:pt>
                <c:pt idx="8">
                  <c:v>Querétaro</c:v>
                </c:pt>
                <c:pt idx="9">
                  <c:v>Estado de México</c:v>
                </c:pt>
                <c:pt idx="10">
                  <c:v>Coahuila</c:v>
                </c:pt>
                <c:pt idx="11">
                  <c:v>Ciudad de México</c:v>
                </c:pt>
                <c:pt idx="12">
                  <c:v>Michoacán</c:v>
                </c:pt>
                <c:pt idx="13">
                  <c:v>Tabasco</c:v>
                </c:pt>
                <c:pt idx="14">
                  <c:v>Baja California Sur</c:v>
                </c:pt>
                <c:pt idx="15">
                  <c:v>Campeche</c:v>
                </c:pt>
                <c:pt idx="16">
                  <c:v>Hidalgo</c:v>
                </c:pt>
                <c:pt idx="17">
                  <c:v>Yucatán</c:v>
                </c:pt>
                <c:pt idx="18">
                  <c:v>Veracruz</c:v>
                </c:pt>
                <c:pt idx="19">
                  <c:v>Tlaxcala</c:v>
                </c:pt>
                <c:pt idx="20">
                  <c:v>Nuevo León</c:v>
                </c:pt>
                <c:pt idx="21">
                  <c:v>Guerrero</c:v>
                </c:pt>
                <c:pt idx="22">
                  <c:v>Baja California</c:v>
                </c:pt>
                <c:pt idx="23">
                  <c:v>Jalisco</c:v>
                </c:pt>
                <c:pt idx="24">
                  <c:v>Sonora</c:v>
                </c:pt>
                <c:pt idx="25">
                  <c:v>Aguascalientes</c:v>
                </c:pt>
                <c:pt idx="26">
                  <c:v>San Luis Potosí</c:v>
                </c:pt>
                <c:pt idx="27">
                  <c:v>Colima</c:v>
                </c:pt>
                <c:pt idx="28">
                  <c:v>Sinaloa</c:v>
                </c:pt>
                <c:pt idx="29">
                  <c:v>Durango</c:v>
                </c:pt>
                <c:pt idx="30">
                  <c:v>Oaxaca</c:v>
                </c:pt>
                <c:pt idx="31">
                  <c:v>Nayarit</c:v>
                </c:pt>
              </c:strCache>
            </c:strRef>
          </c:cat>
          <c:val>
            <c:numRef>
              <c:f>'F13'!$F$7:$F$38</c:f>
              <c:numCache>
                <c:formatCode>0.0%</c:formatCode>
                <c:ptCount val="32"/>
                <c:pt idx="0">
                  <c:v>-1.5404423364500472</c:v>
                </c:pt>
                <c:pt idx="1">
                  <c:v>-0.80716580563267482</c:v>
                </c:pt>
                <c:pt idx="2">
                  <c:v>-0.67870174291947816</c:v>
                </c:pt>
                <c:pt idx="3">
                  <c:v>-0.57184997307782903</c:v>
                </c:pt>
                <c:pt idx="4">
                  <c:v>-0.54356159704392815</c:v>
                </c:pt>
                <c:pt idx="5">
                  <c:v>-0.46810849688848655</c:v>
                </c:pt>
                <c:pt idx="6">
                  <c:v>-0.41216004989180555</c:v>
                </c:pt>
                <c:pt idx="7">
                  <c:v>-0.40473724381175458</c:v>
                </c:pt>
                <c:pt idx="8">
                  <c:v>-0.2971851111278877</c:v>
                </c:pt>
                <c:pt idx="9">
                  <c:v>-0.18563382694889718</c:v>
                </c:pt>
                <c:pt idx="10">
                  <c:v>-0.18502368464208641</c:v>
                </c:pt>
                <c:pt idx="11">
                  <c:v>-0.12017970471372796</c:v>
                </c:pt>
                <c:pt idx="12">
                  <c:v>-8.2447543534531542E-2</c:v>
                </c:pt>
                <c:pt idx="13">
                  <c:v>-6.2898181669803099E-2</c:v>
                </c:pt>
                <c:pt idx="14">
                  <c:v>-6.1781203932234852E-2</c:v>
                </c:pt>
                <c:pt idx="15">
                  <c:v>-3.7469002807422158E-2</c:v>
                </c:pt>
                <c:pt idx="16">
                  <c:v>-3.642614689591317E-2</c:v>
                </c:pt>
                <c:pt idx="17">
                  <c:v>-3.3218478440202204E-2</c:v>
                </c:pt>
                <c:pt idx="18">
                  <c:v>-2.2978564881606101E-2</c:v>
                </c:pt>
                <c:pt idx="19">
                  <c:v>4.6547056639008488E-2</c:v>
                </c:pt>
                <c:pt idx="20">
                  <c:v>7.5859925204069922E-2</c:v>
                </c:pt>
                <c:pt idx="21">
                  <c:v>7.7832202341522549E-2</c:v>
                </c:pt>
                <c:pt idx="22">
                  <c:v>0.16468582785001296</c:v>
                </c:pt>
                <c:pt idx="23">
                  <c:v>0.38403153107014165</c:v>
                </c:pt>
                <c:pt idx="24">
                  <c:v>0.43479266305340403</c:v>
                </c:pt>
                <c:pt idx="25">
                  <c:v>0.60808227849807195</c:v>
                </c:pt>
                <c:pt idx="26">
                  <c:v>0.64608509678538817</c:v>
                </c:pt>
                <c:pt idx="27">
                  <c:v>0.95425996525140366</c:v>
                </c:pt>
                <c:pt idx="28">
                  <c:v>1.9804707016372047</c:v>
                </c:pt>
                <c:pt idx="29">
                  <c:v>2.1147557156244376</c:v>
                </c:pt>
                <c:pt idx="30">
                  <c:v>3.648728191812193</c:v>
                </c:pt>
                <c:pt idx="31">
                  <c:v>3.8452389134874529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8B-4539-BD69-AB503081A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014272"/>
        <c:axId val="49015808"/>
      </c:barChart>
      <c:catAx>
        <c:axId val="49014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9015808"/>
        <c:crosses val="autoZero"/>
        <c:auto val="1"/>
        <c:lblAlgn val="ctr"/>
        <c:lblOffset val="100"/>
        <c:noMultiLvlLbl val="0"/>
      </c:catAx>
      <c:valAx>
        <c:axId val="49015808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490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1EE-43CA-98B8-22B7C4406E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'F14'!$A$24:$A$41</c:f>
              <c:strCache>
                <c:ptCount val="18"/>
                <c:pt idx="0">
                  <c:v>Argentina</c:v>
                </c:pt>
                <c:pt idx="1">
                  <c:v>Australia</c:v>
                </c:pt>
                <c:pt idx="2">
                  <c:v>Colombia</c:v>
                </c:pt>
                <c:pt idx="3">
                  <c:v>Otros países</c:v>
                </c:pt>
                <c:pt idx="4">
                  <c:v>Venezuela</c:v>
                </c:pt>
                <c:pt idx="5">
                  <c:v>Italia</c:v>
                </c:pt>
                <c:pt idx="6">
                  <c:v>Dinamarca</c:v>
                </c:pt>
                <c:pt idx="7">
                  <c:v>Chile</c:v>
                </c:pt>
                <c:pt idx="8">
                  <c:v>China</c:v>
                </c:pt>
                <c:pt idx="9">
                  <c:v>Brasil</c:v>
                </c:pt>
                <c:pt idx="10">
                  <c:v>Suiza</c:v>
                </c:pt>
                <c:pt idx="11">
                  <c:v>Japón</c:v>
                </c:pt>
                <c:pt idx="12">
                  <c:v>Países Bajos</c:v>
                </c:pt>
                <c:pt idx="13">
                  <c:v>Reino Unido de la 
Gran Bretaña e Irlanda del Norte</c:v>
                </c:pt>
                <c:pt idx="14">
                  <c:v>España</c:v>
                </c:pt>
                <c:pt idx="15">
                  <c:v>Canadá</c:v>
                </c:pt>
                <c:pt idx="16">
                  <c:v>Alemania</c:v>
                </c:pt>
                <c:pt idx="17">
                  <c:v>Estados Unidos de América</c:v>
                </c:pt>
              </c:strCache>
            </c:strRef>
          </c:cat>
          <c:val>
            <c:numRef>
              <c:f>'F14'!$B$24:$B$41</c:f>
              <c:numCache>
                <c:formatCode>#,##0.0</c:formatCode>
                <c:ptCount val="18"/>
                <c:pt idx="0">
                  <c:v>0.98358232000000001</c:v>
                </c:pt>
                <c:pt idx="1">
                  <c:v>3.0149464699999999</c:v>
                </c:pt>
                <c:pt idx="2">
                  <c:v>4.3704031800000012</c:v>
                </c:pt>
                <c:pt idx="3">
                  <c:v>9.9016578500000012</c:v>
                </c:pt>
                <c:pt idx="4">
                  <c:v>14.55170388</c:v>
                </c:pt>
                <c:pt idx="5">
                  <c:v>17.46232813000001</c:v>
                </c:pt>
                <c:pt idx="6">
                  <c:v>20.304611989999998</c:v>
                </c:pt>
                <c:pt idx="7">
                  <c:v>39.423316859999986</c:v>
                </c:pt>
                <c:pt idx="8">
                  <c:v>54.009078299999999</c:v>
                </c:pt>
                <c:pt idx="9">
                  <c:v>55.169200499999995</c:v>
                </c:pt>
                <c:pt idx="10">
                  <c:v>84.421295289999961</c:v>
                </c:pt>
                <c:pt idx="11">
                  <c:v>120.48484310000001</c:v>
                </c:pt>
                <c:pt idx="12">
                  <c:v>123.20576557999998</c:v>
                </c:pt>
                <c:pt idx="13">
                  <c:v>174.4526156900001</c:v>
                </c:pt>
                <c:pt idx="14">
                  <c:v>265.96419640000011</c:v>
                </c:pt>
                <c:pt idx="15">
                  <c:v>333.18767293999991</c:v>
                </c:pt>
                <c:pt idx="16">
                  <c:v>354.16717897000001</c:v>
                </c:pt>
                <c:pt idx="17">
                  <c:v>481.28703280999991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EE-43CA-98B8-22B7C4406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014272"/>
        <c:axId val="49015808"/>
      </c:barChart>
      <c:catAx>
        <c:axId val="49014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9015808"/>
        <c:crosses val="autoZero"/>
        <c:auto val="1"/>
        <c:lblAlgn val="ctr"/>
        <c:lblOffset val="100"/>
        <c:noMultiLvlLbl val="0"/>
      </c:catAx>
      <c:valAx>
        <c:axId val="49015808"/>
        <c:scaling>
          <c:orientation val="minMax"/>
        </c:scaling>
        <c:delete val="1"/>
        <c:axPos val="b"/>
        <c:numFmt formatCode="#,##0.0" sourceLinked="1"/>
        <c:majorTickMark val="none"/>
        <c:minorTickMark val="none"/>
        <c:tickLblPos val="nextTo"/>
        <c:crossAx val="490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6717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2E-4582-B709-92F54318CBD8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2E-4582-B709-92F54318CB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'F15'!$A$6:$A$19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2018*</c:v>
                </c:pt>
                <c:pt idx="12">
                  <c:v>2019*</c:v>
                </c:pt>
                <c:pt idx="13">
                  <c:v>2020*</c:v>
                </c:pt>
              </c:strCache>
            </c:strRef>
          </c:cat>
          <c:val>
            <c:numRef>
              <c:f>'F15'!$B$6:$B$19</c:f>
              <c:numCache>
                <c:formatCode>_-* #,##0_-;\-* #,##0_-;_-* "-"??_-;_-@_-</c:formatCode>
                <c:ptCount val="14"/>
                <c:pt idx="0">
                  <c:v>10832.093999999999</c:v>
                </c:pt>
                <c:pt idx="1">
                  <c:v>11583.694</c:v>
                </c:pt>
                <c:pt idx="2">
                  <c:v>11071.709000000001</c:v>
                </c:pt>
                <c:pt idx="3">
                  <c:v>13837.777</c:v>
                </c:pt>
                <c:pt idx="4">
                  <c:v>11452.138999999999</c:v>
                </c:pt>
                <c:pt idx="5">
                  <c:v>14337.415999999999</c:v>
                </c:pt>
                <c:pt idx="6">
                  <c:v>14936.549000000001</c:v>
                </c:pt>
                <c:pt idx="7">
                  <c:v>13679.807000000001</c:v>
                </c:pt>
                <c:pt idx="8">
                  <c:v>14657.45</c:v>
                </c:pt>
                <c:pt idx="9">
                  <c:v>13936.191999999999</c:v>
                </c:pt>
                <c:pt idx="10">
                  <c:v>13494.003000000001</c:v>
                </c:pt>
                <c:pt idx="11">
                  <c:v>15323.255999999999</c:v>
                </c:pt>
                <c:pt idx="12">
                  <c:v>16197.833000000001</c:v>
                </c:pt>
                <c:pt idx="13">
                  <c:v>14321.504999999999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2E-4582-B709-92F54318C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52736"/>
        <c:axId val="140062720"/>
      </c:barChart>
      <c:catAx>
        <c:axId val="1400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40062720"/>
        <c:crosses val="autoZero"/>
        <c:auto val="1"/>
        <c:lblAlgn val="ctr"/>
        <c:lblOffset val="100"/>
        <c:noMultiLvlLbl val="0"/>
      </c:catAx>
      <c:valAx>
        <c:axId val="140062720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14005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'F1'!$D$4</c:f>
              <c:strCache>
                <c:ptCount val="1"/>
                <c:pt idx="0">
                  <c:v>Variación</c:v>
                </c:pt>
              </c:strCache>
            </c:strRef>
          </c:tx>
          <c:spPr>
            <a:solidFill>
              <a:srgbClr val="7C878E"/>
            </a:solidFill>
            <a:ln w="28575" cap="rnd">
              <a:noFill/>
              <a:round/>
            </a:ln>
            <a:effectLst/>
          </c:spPr>
          <c:invertIfNegative val="0"/>
          <c:cat>
            <c:numRef>
              <c:f>'F1'!$B$5:$B$21</c:f>
              <c:numCache>
                <c:formatCode>0.00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'F1'!$D$5:$D$21</c:f>
              <c:numCache>
                <c:formatCode>0.0%</c:formatCode>
                <c:ptCount val="17"/>
                <c:pt idx="1">
                  <c:v>3.0543762951843263E-2</c:v>
                </c:pt>
                <c:pt idx="2">
                  <c:v>2.7941201870796333E-2</c:v>
                </c:pt>
                <c:pt idx="3">
                  <c:v>5.2107126988896961E-2</c:v>
                </c:pt>
                <c:pt idx="4">
                  <c:v>3.0620553255642127E-2</c:v>
                </c:pt>
                <c:pt idx="5">
                  <c:v>5.9504818404408884E-3</c:v>
                </c:pt>
                <c:pt idx="6">
                  <c:v>-5.2531842374508919E-2</c:v>
                </c:pt>
                <c:pt idx="7">
                  <c:v>6.3255806979301998E-2</c:v>
                </c:pt>
                <c:pt idx="8">
                  <c:v>3.001627874266051E-2</c:v>
                </c:pt>
                <c:pt idx="9">
                  <c:v>4.4209231435499263E-2</c:v>
                </c:pt>
                <c:pt idx="10">
                  <c:v>2.3402929432748798E-2</c:v>
                </c:pt>
                <c:pt idx="11">
                  <c:v>4.7790278202848521E-2</c:v>
                </c:pt>
                <c:pt idx="12">
                  <c:v>3.5256846655613176E-2</c:v>
                </c:pt>
                <c:pt idx="13">
                  <c:v>4.0044604828374415E-2</c:v>
                </c:pt>
                <c:pt idx="14">
                  <c:v>2.3919397119183672E-2</c:v>
                </c:pt>
                <c:pt idx="15">
                  <c:v>2.6741720400522747E-2</c:v>
                </c:pt>
                <c:pt idx="16">
                  <c:v>7.1936622191299988E-3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6-4381-A275-2393B2072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'F1'!$C$4</c:f>
              <c:strCache>
                <c:ptCount val="1"/>
                <c:pt idx="0">
                  <c:v>PIB</c:v>
                </c:pt>
              </c:strCache>
            </c:strRef>
          </c:tx>
          <c:spPr>
            <a:ln w="28575" cap="rnd">
              <a:solidFill>
                <a:srgbClr val="FBBB27"/>
              </a:solidFill>
              <a:round/>
            </a:ln>
            <a:effectLst/>
          </c:spPr>
          <c:marker>
            <c:symbol val="none"/>
          </c:marker>
          <c:cat>
            <c:numRef>
              <c:f>'F1'!$B$5:$B$21</c:f>
              <c:numCache>
                <c:formatCode>0.00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'F1'!$C$5:$C$21</c:f>
              <c:numCache>
                <c:formatCode>_-* #,##0_-;\-* #,##0_-;_-* "-"??_-;_-@_-</c:formatCode>
                <c:ptCount val="17"/>
                <c:pt idx="0">
                  <c:v>794957.32199999981</c:v>
                </c:pt>
                <c:pt idx="1">
                  <c:v>819238.30999999994</c:v>
                </c:pt>
                <c:pt idx="2">
                  <c:v>842128.81299999997</c:v>
                </c:pt>
                <c:pt idx="3">
                  <c:v>886009.72600000002</c:v>
                </c:pt>
                <c:pt idx="4">
                  <c:v>913139.83399999992</c:v>
                </c:pt>
                <c:pt idx="5">
                  <c:v>918573.45600000012</c:v>
                </c:pt>
                <c:pt idx="6">
                  <c:v>870319.10000000021</c:v>
                </c:pt>
                <c:pt idx="7">
                  <c:v>925371.83700000006</c:v>
                </c:pt>
                <c:pt idx="8">
                  <c:v>953148.05599999987</c:v>
                </c:pt>
                <c:pt idx="9">
                  <c:v>995285.99900000007</c:v>
                </c:pt>
                <c:pt idx="10">
                  <c:v>1018578.607</c:v>
                </c:pt>
                <c:pt idx="11">
                  <c:v>1067256.7619999999</c:v>
                </c:pt>
                <c:pt idx="12">
                  <c:v>1104884.8700000001</c:v>
                </c:pt>
                <c:pt idx="13">
                  <c:v>1149129.548</c:v>
                </c:pt>
                <c:pt idx="14">
                  <c:v>1176616.034</c:v>
                </c:pt>
                <c:pt idx="15">
                  <c:v>1208080.7709999999</c:v>
                </c:pt>
                <c:pt idx="16">
                  <c:v>1216771.2960000001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6-4381-A275-2393B2072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30927"/>
        <c:axId val="1"/>
      </c:lineChart>
      <c:dateAx>
        <c:axId val="604730927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"/>
        <c:crosses val="autoZero"/>
        <c:auto val="0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Título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604730927"/>
        <c:crossesAt val="1"/>
        <c:crossBetween val="between"/>
      </c:valAx>
      <c:dateAx>
        <c:axId val="3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4"/>
        <c:crosses val="autoZero"/>
        <c:auto val="0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Título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6717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A0-4B19-8E8C-610E390D7C76}"/>
              </c:ext>
            </c:extLst>
          </c:dPt>
          <c:dPt>
            <c:idx val="2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A0-4B19-8E8C-610E390D7C76}"/>
              </c:ext>
            </c:extLst>
          </c:dPt>
          <c:dPt>
            <c:idx val="4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A0-4B19-8E8C-610E390D7C76}"/>
              </c:ext>
            </c:extLst>
          </c:dPt>
          <c:dPt>
            <c:idx val="5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DA0-4B19-8E8C-610E390D7C76}"/>
              </c:ext>
            </c:extLst>
          </c:dPt>
          <c:dPt>
            <c:idx val="7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DA0-4B19-8E8C-610E390D7C76}"/>
              </c:ext>
            </c:extLst>
          </c:dPt>
          <c:dPt>
            <c:idx val="8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DA0-4B19-8E8C-610E390D7C76}"/>
              </c:ext>
            </c:extLst>
          </c:dPt>
          <c:dPt>
            <c:idx val="10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DA0-4B19-8E8C-610E390D7C76}"/>
              </c:ext>
            </c:extLst>
          </c:dPt>
          <c:dPt>
            <c:idx val="11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DA0-4B19-8E8C-610E390D7C76}"/>
              </c:ext>
            </c:extLst>
          </c:dPt>
          <c:dPt>
            <c:idx val="12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DA0-4B19-8E8C-610E390D7C76}"/>
              </c:ext>
            </c:extLst>
          </c:dPt>
          <c:dPt>
            <c:idx val="15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DA0-4B19-8E8C-610E390D7C76}"/>
              </c:ext>
            </c:extLst>
          </c:dPt>
          <c:dPt>
            <c:idx val="16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DA0-4B19-8E8C-610E390D7C76}"/>
              </c:ext>
            </c:extLst>
          </c:dPt>
          <c:dPt>
            <c:idx val="17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DA0-4B19-8E8C-610E390D7C76}"/>
              </c:ext>
            </c:extLst>
          </c:dPt>
          <c:dPt>
            <c:idx val="18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DA0-4B19-8E8C-610E390D7C76}"/>
              </c:ext>
            </c:extLst>
          </c:dPt>
          <c:dPt>
            <c:idx val="19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DA0-4B19-8E8C-610E390D7C76}"/>
              </c:ext>
            </c:extLst>
          </c:dPt>
          <c:dPt>
            <c:idx val="23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DA0-4B19-8E8C-610E390D7C76}"/>
              </c:ext>
            </c:extLst>
          </c:dPt>
          <c:dPt>
            <c:idx val="24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DA0-4B19-8E8C-610E390D7C76}"/>
              </c:ext>
            </c:extLst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DA0-4B19-8E8C-610E390D7C76}"/>
              </c:ext>
            </c:extLst>
          </c:dPt>
          <c:dPt>
            <c:idx val="26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DA0-4B19-8E8C-610E390D7C76}"/>
              </c:ext>
            </c:extLst>
          </c:dPt>
          <c:dPt>
            <c:idx val="28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DA0-4B19-8E8C-610E390D7C76}"/>
              </c:ext>
            </c:extLst>
          </c:dPt>
          <c:dPt>
            <c:idx val="29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DA0-4B19-8E8C-610E390D7C76}"/>
              </c:ext>
            </c:extLst>
          </c:dPt>
          <c:dPt>
            <c:idx val="30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DA0-4B19-8E8C-610E390D7C76}"/>
              </c:ext>
            </c:extLst>
          </c:dPt>
          <c:dPt>
            <c:idx val="31"/>
            <c:invertIfNegative val="0"/>
            <c:bubble3D val="0"/>
            <c:spPr>
              <a:solidFill>
                <a:srgbClr val="76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DA0-4B19-8E8C-610E390D7C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'F16'!$B$5:$B$36</c:f>
              <c:strCache>
                <c:ptCount val="32"/>
                <c:pt idx="0">
                  <c:v>Quintana Roo</c:v>
                </c:pt>
                <c:pt idx="1">
                  <c:v>Baja California Sur</c:v>
                </c:pt>
                <c:pt idx="2">
                  <c:v>Nayarit</c:v>
                </c:pt>
                <c:pt idx="3">
                  <c:v>Oaxaca</c:v>
                </c:pt>
                <c:pt idx="4">
                  <c:v>Chiapas</c:v>
                </c:pt>
                <c:pt idx="5">
                  <c:v>Colima</c:v>
                </c:pt>
                <c:pt idx="6">
                  <c:v>Yucatán</c:v>
                </c:pt>
                <c:pt idx="7">
                  <c:v>Guerrero</c:v>
                </c:pt>
                <c:pt idx="8">
                  <c:v>Hidalgo</c:v>
                </c:pt>
                <c:pt idx="9">
                  <c:v>Tlaxcala</c:v>
                </c:pt>
                <c:pt idx="10">
                  <c:v>Ciudad de México</c:v>
                </c:pt>
                <c:pt idx="11">
                  <c:v>Morelos</c:v>
                </c:pt>
                <c:pt idx="12">
                  <c:v>Durango</c:v>
                </c:pt>
                <c:pt idx="13">
                  <c:v>Sinaloa</c:v>
                </c:pt>
                <c:pt idx="14">
                  <c:v>Zacatecas</c:v>
                </c:pt>
                <c:pt idx="15">
                  <c:v>Tabasco</c:v>
                </c:pt>
                <c:pt idx="16">
                  <c:v>Veracruz</c:v>
                </c:pt>
                <c:pt idx="17">
                  <c:v>Michoacán</c:v>
                </c:pt>
                <c:pt idx="18">
                  <c:v>Campeche</c:v>
                </c:pt>
                <c:pt idx="19">
                  <c:v>Aguascalientes</c:v>
                </c:pt>
                <c:pt idx="20">
                  <c:v>Querétaro</c:v>
                </c:pt>
                <c:pt idx="21">
                  <c:v>Puebla</c:v>
                </c:pt>
                <c:pt idx="22">
                  <c:v>San Luis Potosí</c:v>
                </c:pt>
                <c:pt idx="23">
                  <c:v>Estado de México</c:v>
                </c:pt>
                <c:pt idx="24">
                  <c:v>Sonora</c:v>
                </c:pt>
                <c:pt idx="25">
                  <c:v>Jalisco</c:v>
                </c:pt>
                <c:pt idx="26">
                  <c:v>Guanajuato</c:v>
                </c:pt>
                <c:pt idx="27">
                  <c:v>Tamaulipas</c:v>
                </c:pt>
                <c:pt idx="28">
                  <c:v>Nuevo León</c:v>
                </c:pt>
                <c:pt idx="29">
                  <c:v>Baja California</c:v>
                </c:pt>
                <c:pt idx="30">
                  <c:v>Coahuila</c:v>
                </c:pt>
                <c:pt idx="31">
                  <c:v>Chihuahua</c:v>
                </c:pt>
              </c:strCache>
            </c:strRef>
          </c:cat>
          <c:val>
            <c:numRef>
              <c:f>'F16'!$C$5:$C$36</c:f>
              <c:numCache>
                <c:formatCode>_-* #,##0_-;\-* #,##0_-;_-* "-"??_-;_-@_-</c:formatCode>
                <c:ptCount val="32"/>
                <c:pt idx="0">
                  <c:v>13.058</c:v>
                </c:pt>
                <c:pt idx="1">
                  <c:v>142.85499999999999</c:v>
                </c:pt>
                <c:pt idx="2">
                  <c:v>167.37100000000001</c:v>
                </c:pt>
                <c:pt idx="3">
                  <c:v>383.55</c:v>
                </c:pt>
                <c:pt idx="4">
                  <c:v>500.92</c:v>
                </c:pt>
                <c:pt idx="5">
                  <c:v>552.71199999999999</c:v>
                </c:pt>
                <c:pt idx="6">
                  <c:v>571.08299999999997</c:v>
                </c:pt>
                <c:pt idx="7">
                  <c:v>679.86400000000003</c:v>
                </c:pt>
                <c:pt idx="8">
                  <c:v>990.89800000000002</c:v>
                </c:pt>
                <c:pt idx="9">
                  <c:v>1034.9680000000001</c:v>
                </c:pt>
                <c:pt idx="10">
                  <c:v>1557.432</c:v>
                </c:pt>
                <c:pt idx="11">
                  <c:v>1852.2940000000001</c:v>
                </c:pt>
                <c:pt idx="12">
                  <c:v>1888.7919999999999</c:v>
                </c:pt>
                <c:pt idx="13">
                  <c:v>2255.9470000000001</c:v>
                </c:pt>
                <c:pt idx="14">
                  <c:v>2508.9949999999999</c:v>
                </c:pt>
                <c:pt idx="15">
                  <c:v>2877.7170000000001</c:v>
                </c:pt>
                <c:pt idx="16">
                  <c:v>4020.7550000000001</c:v>
                </c:pt>
                <c:pt idx="17">
                  <c:v>4308.241</c:v>
                </c:pt>
                <c:pt idx="18">
                  <c:v>7510.8389999999999</c:v>
                </c:pt>
                <c:pt idx="19">
                  <c:v>7537.442</c:v>
                </c:pt>
                <c:pt idx="20">
                  <c:v>8170.7910000000002</c:v>
                </c:pt>
                <c:pt idx="21">
                  <c:v>9274.598</c:v>
                </c:pt>
                <c:pt idx="22">
                  <c:v>9490.9140000000007</c:v>
                </c:pt>
                <c:pt idx="23">
                  <c:v>9915.5840000000007</c:v>
                </c:pt>
                <c:pt idx="24">
                  <c:v>12556.665999999999</c:v>
                </c:pt>
                <c:pt idx="25">
                  <c:v>14321.504999999999</c:v>
                </c:pt>
                <c:pt idx="26">
                  <c:v>16169.621999999999</c:v>
                </c:pt>
                <c:pt idx="27">
                  <c:v>18588.138999999999</c:v>
                </c:pt>
                <c:pt idx="28">
                  <c:v>24421.186000000002</c:v>
                </c:pt>
                <c:pt idx="29">
                  <c:v>27625.224999999999</c:v>
                </c:pt>
                <c:pt idx="30">
                  <c:v>31076.042000000001</c:v>
                </c:pt>
                <c:pt idx="31">
                  <c:v>38624.584999999999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3DA0-4B19-8E8C-610E390D7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5567288"/>
        <c:axId val="365572864"/>
      </c:barChart>
      <c:catAx>
        <c:axId val="365567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5572864"/>
        <c:crosses val="autoZero"/>
        <c:auto val="1"/>
        <c:lblAlgn val="ctr"/>
        <c:lblOffset val="100"/>
        <c:noMultiLvlLbl val="0"/>
      </c:catAx>
      <c:valAx>
        <c:axId val="365572864"/>
        <c:scaling>
          <c:orientation val="minMax"/>
        </c:scaling>
        <c:delete val="0"/>
        <c:axPos val="b"/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5567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'F17'!$C$5</c:f>
              <c:strCache>
                <c:ptCount val="1"/>
                <c:pt idx="0">
                  <c:v>Guadalajara</c:v>
                </c:pt>
              </c:strCache>
            </c:strRef>
          </c:tx>
          <c:spPr>
            <a:solidFill>
              <a:srgbClr val="FAD49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B2-45C4-9CE3-6B5A44EC1DA5}"/>
              </c:ext>
            </c:extLst>
          </c:dPt>
          <c:dPt>
            <c:idx val="1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B2-45C4-9CE3-6B5A44EC1DA5}"/>
              </c:ext>
            </c:extLst>
          </c:dPt>
          <c:dPt>
            <c:idx val="2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BB2-45C4-9CE3-6B5A44EC1DA5}"/>
              </c:ext>
            </c:extLst>
          </c:dPt>
          <c:dPt>
            <c:idx val="3"/>
            <c:invertIfNegative val="0"/>
            <c:bubble3D val="0"/>
            <c:spPr>
              <a:solidFill>
                <a:srgbClr val="F5A82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BB2-45C4-9CE3-6B5A44EC1DA5}"/>
              </c:ext>
            </c:extLst>
          </c:dPt>
          <c:dPt>
            <c:idx val="4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BB2-45C4-9CE3-6B5A44EC1DA5}"/>
              </c:ext>
            </c:extLst>
          </c:dPt>
          <c:dPt>
            <c:idx val="5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BB2-45C4-9CE3-6B5A44EC1DA5}"/>
              </c:ext>
            </c:extLst>
          </c:dPt>
          <c:dPt>
            <c:idx val="6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BB2-45C4-9CE3-6B5A44EC1DA5}"/>
              </c:ext>
            </c:extLst>
          </c:dPt>
          <c:dPt>
            <c:idx val="7"/>
            <c:invertIfNegative val="0"/>
            <c:bubble3D val="0"/>
            <c:spPr>
              <a:solidFill>
                <a:srgbClr val="F5A82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BB2-45C4-9CE3-6B5A44EC1DA5}"/>
              </c:ext>
            </c:extLst>
          </c:dPt>
          <c:dPt>
            <c:idx val="9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BB2-45C4-9CE3-6B5A44EC1DA5}"/>
              </c:ext>
            </c:extLst>
          </c:dPt>
          <c:dPt>
            <c:idx val="10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BB2-45C4-9CE3-6B5A44EC1DA5}"/>
              </c:ext>
            </c:extLst>
          </c:dPt>
          <c:dPt>
            <c:idx val="11"/>
            <c:invertIfNegative val="0"/>
            <c:bubble3D val="0"/>
            <c:spPr>
              <a:solidFill>
                <a:srgbClr val="F5A82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BB2-45C4-9CE3-6B5A44EC1DA5}"/>
              </c:ext>
            </c:extLst>
          </c:dPt>
          <c:dPt>
            <c:idx val="12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BB2-45C4-9CE3-6B5A44EC1DA5}"/>
              </c:ext>
            </c:extLst>
          </c:dPt>
          <c:dPt>
            <c:idx val="13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BB2-45C4-9CE3-6B5A44EC1DA5}"/>
              </c:ext>
            </c:extLst>
          </c:dPt>
          <c:dPt>
            <c:idx val="14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BB2-45C4-9CE3-6B5A44EC1DA5}"/>
              </c:ext>
            </c:extLst>
          </c:dPt>
          <c:dPt>
            <c:idx val="15"/>
            <c:invertIfNegative val="0"/>
            <c:bubble3D val="0"/>
            <c:spPr>
              <a:solidFill>
                <a:srgbClr val="F5A82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BB2-45C4-9CE3-6B5A44EC1DA5}"/>
              </c:ext>
            </c:extLst>
          </c:dPt>
          <c:dPt>
            <c:idx val="16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BB2-45C4-9CE3-6B5A44EC1DA5}"/>
              </c:ext>
            </c:extLst>
          </c:dPt>
          <c:dPt>
            <c:idx val="17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BB2-45C4-9CE3-6B5A44EC1DA5}"/>
              </c:ext>
            </c:extLst>
          </c:dPt>
          <c:dPt>
            <c:idx val="18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EBB2-45C4-9CE3-6B5A44EC1DA5}"/>
              </c:ext>
            </c:extLst>
          </c:dPt>
          <c:dPt>
            <c:idx val="19"/>
            <c:invertIfNegative val="0"/>
            <c:bubble3D val="0"/>
            <c:spPr>
              <a:solidFill>
                <a:srgbClr val="F5A82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EBB2-45C4-9CE3-6B5A44EC1DA5}"/>
              </c:ext>
            </c:extLst>
          </c:dPt>
          <c:dPt>
            <c:idx val="20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EBB2-45C4-9CE3-6B5A44EC1DA5}"/>
              </c:ext>
            </c:extLst>
          </c:dPt>
          <c:dPt>
            <c:idx val="21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EBB2-45C4-9CE3-6B5A44EC1DA5}"/>
              </c:ext>
            </c:extLst>
          </c:dPt>
          <c:dPt>
            <c:idx val="22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EBB2-45C4-9CE3-6B5A44EC1DA5}"/>
              </c:ext>
            </c:extLst>
          </c:dPt>
          <c:dPt>
            <c:idx val="23"/>
            <c:invertIfNegative val="0"/>
            <c:bubble3D val="0"/>
            <c:spPr>
              <a:solidFill>
                <a:srgbClr val="F5A82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EBB2-45C4-9CE3-6B5A44EC1DA5}"/>
              </c:ext>
            </c:extLst>
          </c:dPt>
          <c:dPt>
            <c:idx val="24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EBB2-45C4-9CE3-6B5A44EC1DA5}"/>
              </c:ext>
            </c:extLst>
          </c:dPt>
          <c:dPt>
            <c:idx val="25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EBB2-45C4-9CE3-6B5A44EC1DA5}"/>
              </c:ext>
            </c:extLst>
          </c:dPt>
          <c:dPt>
            <c:idx val="26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EBB2-45C4-9CE3-6B5A44EC1DA5}"/>
              </c:ext>
            </c:extLst>
          </c:dPt>
          <c:dPt>
            <c:idx val="27"/>
            <c:invertIfNegative val="0"/>
            <c:bubble3D val="0"/>
            <c:spPr>
              <a:solidFill>
                <a:srgbClr val="F5A82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EBB2-45C4-9CE3-6B5A44EC1DA5}"/>
              </c:ext>
            </c:extLst>
          </c:dPt>
          <c:dPt>
            <c:idx val="28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EBB2-45C4-9CE3-6B5A44EC1DA5}"/>
              </c:ext>
            </c:extLst>
          </c:dPt>
          <c:dPt>
            <c:idx val="29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EBB2-45C4-9CE3-6B5A44EC1DA5}"/>
              </c:ext>
            </c:extLst>
          </c:dPt>
          <c:dPt>
            <c:idx val="30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EBB2-45C4-9CE3-6B5A44EC1DA5}"/>
              </c:ext>
            </c:extLst>
          </c:dPt>
          <c:dPt>
            <c:idx val="31"/>
            <c:invertIfNegative val="0"/>
            <c:bubble3D val="0"/>
            <c:spPr>
              <a:solidFill>
                <a:srgbClr val="C495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EBB2-45C4-9CE3-6B5A44EC1DA5}"/>
              </c:ext>
            </c:extLst>
          </c:dPt>
          <c:dPt>
            <c:idx val="53"/>
            <c:invertIfNegative val="0"/>
            <c:bubble3D val="0"/>
            <c:spPr>
              <a:solidFill>
                <a:srgbClr val="FAD4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EBB2-45C4-9CE3-6B5A44EC1DA5}"/>
              </c:ext>
            </c:extLst>
          </c:dPt>
          <c:dLbls>
            <c:dLbl>
              <c:idx val="30"/>
              <c:layout>
                <c:manualLayout>
                  <c:x val="6.3640252509822902E-3"/>
                  <c:y val="-0.32443136422375635"/>
                </c:manualLayout>
              </c:layout>
              <c:tx>
                <c:rich>
                  <a:bodyPr/>
                  <a:lstStyle/>
                  <a:p>
                    <a:fld id="{BBD4FC70-1CB0-4ABD-86D1-8FB0F3225243}" type="SERIESNAME">
                      <a:rPr lang="en-US"/>
                      <a:pPr/>
                      <a:t>[NOMBRE DE LA SERIE]</a:t>
                    </a:fld>
                    <a:r>
                      <a:rPr lang="en-US" baseline="0"/>
                      <a:t>, 7.5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3B-EBB2-45C4-9CE3-6B5A44EC1D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'F17'!$A$39:$B$70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'F17'!$E$39:$E$70</c:f>
              <c:numCache>
                <c:formatCode>0.0</c:formatCode>
                <c:ptCount val="32"/>
                <c:pt idx="0">
                  <c:v>2.97912106215577</c:v>
                </c:pt>
                <c:pt idx="1">
                  <c:v>4.8527170164138802</c:v>
                </c:pt>
                <c:pt idx="2">
                  <c:v>5.4025050839008504</c:v>
                </c:pt>
                <c:pt idx="3">
                  <c:v>5.25813057233613</c:v>
                </c:pt>
                <c:pt idx="4">
                  <c:v>5.1025220044846398</c:v>
                </c:pt>
                <c:pt idx="5">
                  <c:v>2.4747578778221602</c:v>
                </c:pt>
                <c:pt idx="6">
                  <c:v>1.1615865518989099</c:v>
                </c:pt>
                <c:pt idx="7">
                  <c:v>1.4440736583589899</c:v>
                </c:pt>
                <c:pt idx="8">
                  <c:v>1.58901253801529</c:v>
                </c:pt>
                <c:pt idx="9">
                  <c:v>5.0860837626419197</c:v>
                </c:pt>
                <c:pt idx="10">
                  <c:v>8.1869811478125598</c:v>
                </c:pt>
                <c:pt idx="11">
                  <c:v>8.5699520810712304</c:v>
                </c:pt>
                <c:pt idx="12">
                  <c:v>7.7462855741885104</c:v>
                </c:pt>
                <c:pt idx="13">
                  <c:v>6.5278778917553497</c:v>
                </c:pt>
                <c:pt idx="14">
                  <c:v>4.7448981567872002</c:v>
                </c:pt>
                <c:pt idx="15">
                  <c:v>4.1206697248027604</c:v>
                </c:pt>
                <c:pt idx="16">
                  <c:v>6.4963031801186499</c:v>
                </c:pt>
                <c:pt idx="17">
                  <c:v>7.3044590496288198</c:v>
                </c:pt>
                <c:pt idx="18">
                  <c:v>8.9452728099304295</c:v>
                </c:pt>
                <c:pt idx="19">
                  <c:v>10.811977961635799</c:v>
                </c:pt>
                <c:pt idx="20">
                  <c:v>10.991474948954099</c:v>
                </c:pt>
                <c:pt idx="21">
                  <c:v>11.432762477248</c:v>
                </c:pt>
                <c:pt idx="22">
                  <c:v>11.326007013681201</c:v>
                </c:pt>
                <c:pt idx="23">
                  <c:v>11.521485878039901</c:v>
                </c:pt>
                <c:pt idx="24">
                  <c:v>11.210581149704099</c:v>
                </c:pt>
                <c:pt idx="25">
                  <c:v>11.4349869240895</c:v>
                </c:pt>
                <c:pt idx="26">
                  <c:v>11.108244148358301</c:v>
                </c:pt>
                <c:pt idx="27">
                  <c:v>10.3102617675841</c:v>
                </c:pt>
                <c:pt idx="28">
                  <c:v>9.4065499828866397</c:v>
                </c:pt>
                <c:pt idx="29">
                  <c:v>8.0666737209504191</c:v>
                </c:pt>
                <c:pt idx="30">
                  <c:v>7.1545609386530797</c:v>
                </c:pt>
                <c:pt idx="31">
                  <c:v>7.4555874978204697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EBB2-45C4-9CE3-6B5A44EC1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797672"/>
        <c:axId val="271800952"/>
      </c:barChart>
      <c:lineChart>
        <c:grouping val="standard"/>
        <c:varyColors val="0"/>
        <c:ser>
          <c:idx val="1"/>
          <c:order val="1"/>
          <c:tx>
            <c:strRef>
              <c:f>'F17'!$G$5</c:f>
              <c:strCache>
                <c:ptCount val="1"/>
                <c:pt idx="0">
                  <c:v>Monterrey</c:v>
                </c:pt>
              </c:strCache>
            </c:strRef>
          </c:tx>
          <c:spPr>
            <a:ln w="47625" cap="rnd">
              <a:solidFill>
                <a:schemeClr val="bg2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30"/>
              <c:layout>
                <c:manualLayout>
                  <c:x val="0"/>
                  <c:y val="-0.32443136422375635"/>
                </c:manualLayout>
              </c:layout>
              <c:tx>
                <c:rich>
                  <a:bodyPr/>
                  <a:lstStyle/>
                  <a:p>
                    <a:fld id="{92879307-FC96-4326-B2F1-114338D57BE2}" type="SERIESNAME">
                      <a:rPr lang="en-US"/>
                      <a:pPr/>
                      <a:t>[NOMBRE DE LA SERIE]</a:t>
                    </a:fld>
                    <a:r>
                      <a:rPr lang="en-US" baseline="0"/>
                      <a:t>, 7.1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41-EBB2-45C4-9CE3-6B5A44EC1D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'F17'!$I$39:$I$70</c:f>
              <c:numCache>
                <c:formatCode>0.0</c:formatCode>
                <c:ptCount val="32"/>
                <c:pt idx="0">
                  <c:v>3.1852971140906301</c:v>
                </c:pt>
                <c:pt idx="1">
                  <c:v>4.6622696416922302</c:v>
                </c:pt>
                <c:pt idx="2">
                  <c:v>4.9130337230736298</c:v>
                </c:pt>
                <c:pt idx="3">
                  <c:v>4.6647344305723797</c:v>
                </c:pt>
                <c:pt idx="4">
                  <c:v>4.1297063695110898</c:v>
                </c:pt>
                <c:pt idx="5">
                  <c:v>2.42755421043621</c:v>
                </c:pt>
                <c:pt idx="6">
                  <c:v>1.9208789468065901</c:v>
                </c:pt>
                <c:pt idx="7">
                  <c:v>2.8091680681408699</c:v>
                </c:pt>
                <c:pt idx="8">
                  <c:v>3.60841624274157</c:v>
                </c:pt>
                <c:pt idx="9">
                  <c:v>7.2705536377981401</c:v>
                </c:pt>
                <c:pt idx="10">
                  <c:v>10.0185659544951</c:v>
                </c:pt>
                <c:pt idx="11">
                  <c:v>9.8176919896800996</c:v>
                </c:pt>
                <c:pt idx="12">
                  <c:v>9.0337487376512406</c:v>
                </c:pt>
                <c:pt idx="13">
                  <c:v>7.3237161244282802</c:v>
                </c:pt>
                <c:pt idx="14">
                  <c:v>5.77228029758317</c:v>
                </c:pt>
                <c:pt idx="15">
                  <c:v>5.9185386492258703</c:v>
                </c:pt>
                <c:pt idx="16">
                  <c:v>7.8410595515009804</c:v>
                </c:pt>
                <c:pt idx="17">
                  <c:v>8.2430587820422296</c:v>
                </c:pt>
                <c:pt idx="18">
                  <c:v>8.7831449231747794</c:v>
                </c:pt>
                <c:pt idx="19">
                  <c:v>9.7641075422492793</c:v>
                </c:pt>
                <c:pt idx="20">
                  <c:v>9.5927527940119308</c:v>
                </c:pt>
                <c:pt idx="21">
                  <c:v>9.6257744162783201</c:v>
                </c:pt>
                <c:pt idx="22">
                  <c:v>10.0378629234822</c:v>
                </c:pt>
                <c:pt idx="23">
                  <c:v>9.9309771309078307</c:v>
                </c:pt>
                <c:pt idx="24">
                  <c:v>9.4004861528878401</c:v>
                </c:pt>
                <c:pt idx="25">
                  <c:v>9.5183725620102901</c:v>
                </c:pt>
                <c:pt idx="26">
                  <c:v>8.6331440348158299</c:v>
                </c:pt>
                <c:pt idx="27">
                  <c:v>8.0599095837047106</c:v>
                </c:pt>
                <c:pt idx="28">
                  <c:v>7.5708296914481803</c:v>
                </c:pt>
                <c:pt idx="29">
                  <c:v>6.8016993683821099</c:v>
                </c:pt>
                <c:pt idx="30">
                  <c:v>6.7995094929779798</c:v>
                </c:pt>
                <c:pt idx="31">
                  <c:v>7.0953065988430097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EBB2-45C4-9CE3-6B5A44EC1DA5}"/>
            </c:ext>
          </c:extLst>
        </c:ser>
        <c:ser>
          <c:idx val="4"/>
          <c:order val="2"/>
          <c:tx>
            <c:strRef>
              <c:f>'F17'!$S$5</c:f>
              <c:strCache>
                <c:ptCount val="1"/>
                <c:pt idx="0">
                  <c:v>Valle de México</c:v>
                </c:pt>
              </c:strCache>
            </c:strRef>
          </c:tx>
          <c:spPr>
            <a:ln w="38100" cap="rnd">
              <a:solidFill>
                <a:srgbClr val="FF6C37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30"/>
              <c:layout>
                <c:manualLayout>
                  <c:x val="0"/>
                  <c:y val="-0.51461526738940666"/>
                </c:manualLayout>
              </c:layout>
              <c:tx>
                <c:rich>
                  <a:bodyPr/>
                  <a:lstStyle/>
                  <a:p>
                    <a:fld id="{8A4BBD31-C079-4A22-8759-806381C34751}" type="SERIESNAME">
                      <a:rPr lang="en-US"/>
                      <a:pPr/>
                      <a:t>[NOMBRE DE LA SERIE]</a:t>
                    </a:fld>
                    <a:r>
                      <a:rPr lang="en-US" baseline="0"/>
                      <a:t>, 1.0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43-EBB2-45C4-9CE3-6B5A44EC1D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'F17'!$U$39:$U$70</c:f>
              <c:numCache>
                <c:formatCode>0.0</c:formatCode>
                <c:ptCount val="32"/>
                <c:pt idx="0">
                  <c:v>5.0460556690280702</c:v>
                </c:pt>
                <c:pt idx="1">
                  <c:v>6.1484605184744403</c:v>
                </c:pt>
                <c:pt idx="2">
                  <c:v>6.7865555608326504</c:v>
                </c:pt>
                <c:pt idx="3">
                  <c:v>7.2759201430274301</c:v>
                </c:pt>
                <c:pt idx="4">
                  <c:v>7.5518473829338397</c:v>
                </c:pt>
                <c:pt idx="5">
                  <c:v>6.50708179847976</c:v>
                </c:pt>
                <c:pt idx="6">
                  <c:v>5.7423373429278604</c:v>
                </c:pt>
                <c:pt idx="7">
                  <c:v>6.3743024364251601</c:v>
                </c:pt>
                <c:pt idx="8">
                  <c:v>6.6836323653363099</c:v>
                </c:pt>
                <c:pt idx="9">
                  <c:v>10.0444017080256</c:v>
                </c:pt>
                <c:pt idx="10">
                  <c:v>13.044977448800401</c:v>
                </c:pt>
                <c:pt idx="11">
                  <c:v>13.318241792202601</c:v>
                </c:pt>
                <c:pt idx="12">
                  <c:v>13.002314472950401</c:v>
                </c:pt>
                <c:pt idx="13">
                  <c:v>10.9531884359399</c:v>
                </c:pt>
                <c:pt idx="14">
                  <c:v>8.9595924997291299</c:v>
                </c:pt>
                <c:pt idx="15">
                  <c:v>8.2111886499188493</c:v>
                </c:pt>
                <c:pt idx="16">
                  <c:v>9.5367119777176601</c:v>
                </c:pt>
                <c:pt idx="17">
                  <c:v>9.7811609414273093</c:v>
                </c:pt>
                <c:pt idx="18">
                  <c:v>10.2409185132384</c:v>
                </c:pt>
                <c:pt idx="19">
                  <c:v>10.6379729068458</c:v>
                </c:pt>
                <c:pt idx="20">
                  <c:v>9.8802627000609693</c:v>
                </c:pt>
                <c:pt idx="21">
                  <c:v>9.6233537346282798</c:v>
                </c:pt>
                <c:pt idx="22">
                  <c:v>9.7352429445935602</c:v>
                </c:pt>
                <c:pt idx="23">
                  <c:v>10.009778336067599</c:v>
                </c:pt>
                <c:pt idx="24">
                  <c:v>10.1685771672442</c:v>
                </c:pt>
                <c:pt idx="25">
                  <c:v>10.480828492759899</c:v>
                </c:pt>
                <c:pt idx="26">
                  <c:v>8.7501210231258497</c:v>
                </c:pt>
                <c:pt idx="27">
                  <c:v>7.0115999417115003</c:v>
                </c:pt>
                <c:pt idx="28">
                  <c:v>5.7379729642704298</c:v>
                </c:pt>
                <c:pt idx="29">
                  <c:v>2.9285548158204802</c:v>
                </c:pt>
                <c:pt idx="30">
                  <c:v>1.0758364010874599</c:v>
                </c:pt>
                <c:pt idx="31">
                  <c:v>0.95265469987342299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EBB2-45C4-9CE3-6B5A44EC1DA5}"/>
            </c:ext>
          </c:extLst>
        </c:ser>
        <c:ser>
          <c:idx val="5"/>
          <c:order val="3"/>
          <c:tx>
            <c:strRef>
              <c:f>'F17'!$W$5</c:f>
              <c:strCache>
                <c:ptCount val="1"/>
                <c:pt idx="0">
                  <c:v>Nacional</c:v>
                </c:pt>
              </c:strCache>
            </c:strRef>
          </c:tx>
          <c:spPr>
            <a:ln w="38100" cap="rnd">
              <a:solidFill>
                <a:srgbClr val="95682B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30"/>
              <c:layout>
                <c:manualLayout>
                  <c:x val="0"/>
                  <c:y val="-0.36172232562878581"/>
                </c:manualLayout>
              </c:layout>
              <c:tx>
                <c:rich>
                  <a:bodyPr/>
                  <a:lstStyle/>
                  <a:p>
                    <a:fld id="{B2E647BB-7BE9-4F45-B3E5-9E05BFD24359}" type="SERIESNAME">
                      <a:rPr lang="en-US"/>
                      <a:pPr/>
                      <a:t>[NOMBRE DE LA SERIE]</a:t>
                    </a:fld>
                    <a:r>
                      <a:rPr lang="en-US" baseline="0"/>
                      <a:t>, 5.4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45-EBB2-45C4-9CE3-6B5A44EC1D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'F17'!$Y$39:$Y$70</c:f>
              <c:numCache>
                <c:formatCode>0.0</c:formatCode>
                <c:ptCount val="32"/>
                <c:pt idx="0">
                  <c:v>3.78125531959641</c:v>
                </c:pt>
                <c:pt idx="1">
                  <c:v>5.0949026748940103</c:v>
                </c:pt>
                <c:pt idx="2">
                  <c:v>5.70500825277926</c:v>
                </c:pt>
                <c:pt idx="3">
                  <c:v>5.8626357242548703</c:v>
                </c:pt>
                <c:pt idx="4">
                  <c:v>5.6965632963787298</c:v>
                </c:pt>
                <c:pt idx="5">
                  <c:v>4.2043286959509301</c:v>
                </c:pt>
                <c:pt idx="6">
                  <c:v>3.3505533583754601</c:v>
                </c:pt>
                <c:pt idx="7">
                  <c:v>3.8416102660601599</c:v>
                </c:pt>
                <c:pt idx="8">
                  <c:v>4.3182892897902301</c:v>
                </c:pt>
                <c:pt idx="9">
                  <c:v>7.6579718793517797</c:v>
                </c:pt>
                <c:pt idx="10">
                  <c:v>10.3212452281286</c:v>
                </c:pt>
                <c:pt idx="11">
                  <c:v>10.221168988795901</c:v>
                </c:pt>
                <c:pt idx="12">
                  <c:v>9.5607307633978298</c:v>
                </c:pt>
                <c:pt idx="13">
                  <c:v>7.7905223586772996</c:v>
                </c:pt>
                <c:pt idx="14">
                  <c:v>6.0896139111913401</c:v>
                </c:pt>
                <c:pt idx="15">
                  <c:v>5.8685491309956799</c:v>
                </c:pt>
                <c:pt idx="16">
                  <c:v>7.3643549575412202</c:v>
                </c:pt>
                <c:pt idx="17">
                  <c:v>7.48163819706655</c:v>
                </c:pt>
                <c:pt idx="18">
                  <c:v>7.8988172537649302</c:v>
                </c:pt>
                <c:pt idx="19">
                  <c:v>8.5655551498749603</c:v>
                </c:pt>
                <c:pt idx="20">
                  <c:v>8.4282565512997305</c:v>
                </c:pt>
                <c:pt idx="21">
                  <c:v>8.6693872329718396</c:v>
                </c:pt>
                <c:pt idx="22">
                  <c:v>9.04798378417739</c:v>
                </c:pt>
                <c:pt idx="23">
                  <c:v>9.3160180545292608</c:v>
                </c:pt>
                <c:pt idx="24">
                  <c:v>9.0328481463245698</c:v>
                </c:pt>
                <c:pt idx="25">
                  <c:v>9.1783516548587905</c:v>
                </c:pt>
                <c:pt idx="26">
                  <c:v>8.4420501858642396</c:v>
                </c:pt>
                <c:pt idx="27">
                  <c:v>7.6581740414667596</c:v>
                </c:pt>
                <c:pt idx="28">
                  <c:v>7.0371712645956004</c:v>
                </c:pt>
                <c:pt idx="29">
                  <c:v>5.7658184083183599</c:v>
                </c:pt>
                <c:pt idx="30">
                  <c:v>5.0376681839464004</c:v>
                </c:pt>
                <c:pt idx="31">
                  <c:v>5.37928909640637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EBB2-45C4-9CE3-6B5A44EC1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797672"/>
        <c:axId val="271800952"/>
        <c:extLst/>
      </c:lineChart>
      <c:catAx>
        <c:axId val="271797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71800952"/>
        <c:crosses val="autoZero"/>
        <c:auto val="1"/>
        <c:lblAlgn val="ctr"/>
        <c:lblOffset val="100"/>
        <c:noMultiLvlLbl val="0"/>
      </c:catAx>
      <c:valAx>
        <c:axId val="27180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717976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39D-48E7-9D88-6EC27D52947F}"/>
              </c:ext>
            </c:extLst>
          </c:dPt>
          <c:dPt>
            <c:idx val="24"/>
            <c:invertIfNegative val="0"/>
            <c:bubble3D val="0"/>
            <c:spPr>
              <a:solidFill>
                <a:srgbClr val="F5A82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39D-48E7-9D88-6EC27D52947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39D-48E7-9D88-6EC27D52947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39D-48E7-9D88-6EC27D52947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39D-48E7-9D88-6EC27D52947F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39D-48E7-9D88-6EC27D5294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'F18'!$C$7:$C$38</c:f>
              <c:strCache>
                <c:ptCount val="32"/>
                <c:pt idx="0">
                  <c:v>Ciudad de México</c:v>
                </c:pt>
                <c:pt idx="1">
                  <c:v>Morelos</c:v>
                </c:pt>
                <c:pt idx="2">
                  <c:v>Hidalgo</c:v>
                </c:pt>
                <c:pt idx="3">
                  <c:v>México</c:v>
                </c:pt>
                <c:pt idx="4">
                  <c:v>Guerrero</c:v>
                </c:pt>
                <c:pt idx="5">
                  <c:v>Querétaro</c:v>
                </c:pt>
                <c:pt idx="6">
                  <c:v>Michoacán</c:v>
                </c:pt>
                <c:pt idx="7">
                  <c:v>Zacatecas</c:v>
                </c:pt>
                <c:pt idx="8">
                  <c:v>Tabasco</c:v>
                </c:pt>
                <c:pt idx="9">
                  <c:v>Tlaxcala</c:v>
                </c:pt>
                <c:pt idx="10">
                  <c:v>Guanajuato</c:v>
                </c:pt>
                <c:pt idx="11">
                  <c:v>Veracruz</c:v>
                </c:pt>
                <c:pt idx="12">
                  <c:v>Durango</c:v>
                </c:pt>
                <c:pt idx="13">
                  <c:v>Aguascalientes</c:v>
                </c:pt>
                <c:pt idx="14">
                  <c:v>Chiapas</c:v>
                </c:pt>
                <c:pt idx="15">
                  <c:v>Oaxaca</c:v>
                </c:pt>
                <c:pt idx="16">
                  <c:v>Colima</c:v>
                </c:pt>
                <c:pt idx="17">
                  <c:v>Tamaulipas</c:v>
                </c:pt>
                <c:pt idx="18">
                  <c:v>Coahuila</c:v>
                </c:pt>
                <c:pt idx="19">
                  <c:v>Yucatán</c:v>
                </c:pt>
                <c:pt idx="20">
                  <c:v>Puebla</c:v>
                </c:pt>
                <c:pt idx="21">
                  <c:v>Nuevo León</c:v>
                </c:pt>
                <c:pt idx="22">
                  <c:v>Chihuahua</c:v>
                </c:pt>
                <c:pt idx="23">
                  <c:v>Campeche</c:v>
                </c:pt>
                <c:pt idx="24">
                  <c:v>Jalisco</c:v>
                </c:pt>
                <c:pt idx="25">
                  <c:v>Sonora</c:v>
                </c:pt>
                <c:pt idx="26">
                  <c:v>Nayarit</c:v>
                </c:pt>
                <c:pt idx="27">
                  <c:v>Baja California</c:v>
                </c:pt>
                <c:pt idx="28">
                  <c:v>Sinaloa</c:v>
                </c:pt>
                <c:pt idx="29">
                  <c:v>San Luis Potosí</c:v>
                </c:pt>
                <c:pt idx="30">
                  <c:v>Quintana Roo</c:v>
                </c:pt>
                <c:pt idx="31">
                  <c:v>Baja California Sur</c:v>
                </c:pt>
              </c:strCache>
            </c:strRef>
          </c:cat>
          <c:val>
            <c:numRef>
              <c:f>'F18'!$F$7:$F$38</c:f>
              <c:numCache>
                <c:formatCode>0.0</c:formatCode>
                <c:ptCount val="32"/>
                <c:pt idx="0">
                  <c:v>-0.59370138242176296</c:v>
                </c:pt>
                <c:pt idx="1">
                  <c:v>4.1037013810881504</c:v>
                </c:pt>
                <c:pt idx="2">
                  <c:v>4.16880191821478</c:v>
                </c:pt>
                <c:pt idx="3">
                  <c:v>4.1756953724738199</c:v>
                </c:pt>
                <c:pt idx="4">
                  <c:v>4.5229472719860802</c:v>
                </c:pt>
                <c:pt idx="5">
                  <c:v>4.8956821370416099</c:v>
                </c:pt>
                <c:pt idx="6">
                  <c:v>5.0261500165177404</c:v>
                </c:pt>
                <c:pt idx="7">
                  <c:v>5.0954963015598498</c:v>
                </c:pt>
                <c:pt idx="8">
                  <c:v>5.3694118785392098</c:v>
                </c:pt>
                <c:pt idx="9">
                  <c:v>5.6114148565393798</c:v>
                </c:pt>
                <c:pt idx="10">
                  <c:v>5.7432410309774999</c:v>
                </c:pt>
                <c:pt idx="11">
                  <c:v>5.7756007952217701</c:v>
                </c:pt>
                <c:pt idx="12">
                  <c:v>5.7796243412942898</c:v>
                </c:pt>
                <c:pt idx="13">
                  <c:v>5.8526892232089001</c:v>
                </c:pt>
                <c:pt idx="14">
                  <c:v>5.9236958987226602</c:v>
                </c:pt>
                <c:pt idx="15">
                  <c:v>5.9947964352994303</c:v>
                </c:pt>
                <c:pt idx="16">
                  <c:v>6.3520608736302302</c:v>
                </c:pt>
                <c:pt idx="17">
                  <c:v>6.5044170465015103</c:v>
                </c:pt>
                <c:pt idx="18">
                  <c:v>6.6215450067041797</c:v>
                </c:pt>
                <c:pt idx="19">
                  <c:v>6.6338234053752396</c:v>
                </c:pt>
                <c:pt idx="20">
                  <c:v>6.8478105883264204</c:v>
                </c:pt>
                <c:pt idx="21">
                  <c:v>7.0862264213427597</c:v>
                </c:pt>
                <c:pt idx="22">
                  <c:v>7.1237405945367298</c:v>
                </c:pt>
                <c:pt idx="23">
                  <c:v>7.3764607980862298</c:v>
                </c:pt>
                <c:pt idx="24">
                  <c:v>7.3785117149734099</c:v>
                </c:pt>
                <c:pt idx="25">
                  <c:v>7.5252686512996503</c:v>
                </c:pt>
                <c:pt idx="26">
                  <c:v>7.58458047303243</c:v>
                </c:pt>
                <c:pt idx="27">
                  <c:v>7.63000486088941</c:v>
                </c:pt>
                <c:pt idx="28">
                  <c:v>7.9160074741130302</c:v>
                </c:pt>
                <c:pt idx="29">
                  <c:v>7.9547357804601102</c:v>
                </c:pt>
                <c:pt idx="30">
                  <c:v>8.4619386872496705</c:v>
                </c:pt>
                <c:pt idx="31">
                  <c:v>8.87212839504428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9D-48E7-9D88-6EC27D529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27106960"/>
        <c:axId val="527092200"/>
      </c:barChart>
      <c:scatterChart>
        <c:scatterStyle val="lineMarker"/>
        <c:varyColors val="0"/>
        <c:ser>
          <c:idx val="1"/>
          <c:order val="1"/>
          <c:tx>
            <c:strRef>
              <c:f>'F18'!$A$42</c:f>
              <c:strCache>
                <c:ptCount val="1"/>
                <c:pt idx="0">
                  <c:v>Promedio Nacional</c:v>
                </c:pt>
              </c:strCache>
            </c:strRef>
          </c:tx>
          <c:spPr>
            <a:ln w="44450">
              <a:solidFill>
                <a:srgbClr val="EEECE1">
                  <a:lumMod val="50000"/>
                </a:srgbClr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9D-48E7-9D88-6EC27D52947F}"/>
                </c:ext>
              </c:extLst>
            </c:dLbl>
            <c:dLbl>
              <c:idx val="1"/>
              <c:layout>
                <c:manualLayout>
                  <c:x val="-6.1904761904761907E-2"/>
                  <c:y val="0.13091641490433031"/>
                </c:manualLayout>
              </c:layout>
              <c:spPr>
                <a:solidFill>
                  <a:srgbClr val="956810"/>
                </a:solidFill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9D-48E7-9D88-6EC27D52947F}"/>
                </c:ext>
              </c:extLst>
            </c:dLbl>
            <c:spPr>
              <a:solidFill>
                <a:srgbClr val="956810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'F18'!$D$42:$D$43</c:f>
              <c:numCache>
                <c:formatCode>0.0</c:formatCode>
                <c:ptCount val="2"/>
                <c:pt idx="0">
                  <c:v>5.4</c:v>
                </c:pt>
                <c:pt idx="1">
                  <c:v>5.4</c:v>
                </c:pt>
              </c:numCache>
            </c:numRef>
          </c:xVal>
          <c:yVal>
            <c:numRef>
              <c:f>'F18'!$C$42:$C$43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39D-48E7-9D88-6EC27D529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108272"/>
        <c:axId val="527113848"/>
      </c:scatterChart>
      <c:valAx>
        <c:axId val="527092200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527106960"/>
        <c:crosses val="max"/>
        <c:crossBetween val="between"/>
      </c:valAx>
      <c:catAx>
        <c:axId val="527106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527092200"/>
        <c:crosses val="autoZero"/>
        <c:auto val="1"/>
        <c:lblAlgn val="ctr"/>
        <c:lblOffset val="100"/>
        <c:noMultiLvlLbl val="0"/>
      </c:catAx>
      <c:valAx>
        <c:axId val="527113848"/>
        <c:scaling>
          <c:orientation val="minMax"/>
          <c:max val="1"/>
        </c:scaling>
        <c:delete val="1"/>
        <c:axPos val="l"/>
        <c:numFmt formatCode="0.0" sourceLinked="1"/>
        <c:majorTickMark val="out"/>
        <c:minorTickMark val="none"/>
        <c:tickLblPos val="nextTo"/>
        <c:crossAx val="527108272"/>
        <c:crosses val="autoZero"/>
        <c:crossBetween val="midCat"/>
      </c:valAx>
      <c:valAx>
        <c:axId val="527108272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527113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F5A82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1B-4F42-B7D3-8B951CF409A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F1B-4F42-B7D3-8B951CF409AB}"/>
              </c:ext>
            </c:extLst>
          </c:dPt>
          <c:dPt>
            <c:idx val="15"/>
            <c:invertIfNegative val="0"/>
            <c:bubble3D val="0"/>
            <c:spPr>
              <a:solidFill>
                <a:srgbClr val="F5A82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F1B-4F42-B7D3-8B951CF409AB}"/>
              </c:ext>
            </c:extLst>
          </c:dPt>
          <c:dPt>
            <c:idx val="18"/>
            <c:invertIfNegative val="0"/>
            <c:bubble3D val="0"/>
            <c:spPr>
              <a:solidFill>
                <a:srgbClr val="F5A82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F1B-4F42-B7D3-8B951CF409A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F1B-4F42-B7D3-8B951CF409A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F1B-4F42-B7D3-8B951CF409A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F1B-4F42-B7D3-8B951CF409A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F1B-4F42-B7D3-8B951CF409AB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F1B-4F42-B7D3-8B951CF409A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F1B-4F42-B7D3-8B951CF409AB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F1B-4F42-B7D3-8B951CF409AB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F1B-4F42-B7D3-8B951CF409A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F1B-4F42-B7D3-8B951CF409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'F19'!$E$46:$E$75</c:f>
              <c:strCache>
                <c:ptCount val="30"/>
                <c:pt idx="0">
                  <c:v>Torreón, Coah</c:v>
                </c:pt>
                <c:pt idx="1">
                  <c:v>Mérida, Yuc</c:v>
                </c:pt>
                <c:pt idx="2">
                  <c:v>San Juan Bautista Tuxtepec, Oax</c:v>
                </c:pt>
                <c:pt idx="3">
                  <c:v>Reynosa, Tamps</c:v>
                </c:pt>
                <c:pt idx="4">
                  <c:v>Huejotzingo, Pue</c:v>
                </c:pt>
                <c:pt idx="5">
                  <c:v>Puebla, Pue</c:v>
                </c:pt>
                <c:pt idx="6">
                  <c:v>Apodaca, NL</c:v>
                </c:pt>
                <c:pt idx="7">
                  <c:v>Saltillo, Coah</c:v>
                </c:pt>
                <c:pt idx="8">
                  <c:v>García, NL</c:v>
                </c:pt>
                <c:pt idx="9">
                  <c:v>Campeche, Camp</c:v>
                </c:pt>
                <c:pt idx="10">
                  <c:v>Cajeme, Son</c:v>
                </c:pt>
                <c:pt idx="11">
                  <c:v>San Pedro Tlaquepaque, Jal</c:v>
                </c:pt>
                <c:pt idx="12">
                  <c:v>Chihuahua, Chih</c:v>
                </c:pt>
                <c:pt idx="13">
                  <c:v>Juárez, Chih</c:v>
                </c:pt>
                <c:pt idx="14">
                  <c:v>Mexicali, BC</c:v>
                </c:pt>
                <c:pt idx="15">
                  <c:v>Tlajomulco de Zúñiga, Jal</c:v>
                </c:pt>
                <c:pt idx="16">
                  <c:v>Soledad de Graciano Sánchez, SLP</c:v>
                </c:pt>
                <c:pt idx="17">
                  <c:v>Tepic, Nay</c:v>
                </c:pt>
                <c:pt idx="18">
                  <c:v>Zapopan, Jal</c:v>
                </c:pt>
                <c:pt idx="19">
                  <c:v>Hermosillo, Son</c:v>
                </c:pt>
                <c:pt idx="20">
                  <c:v>Bahía de Banderas, Nay</c:v>
                </c:pt>
                <c:pt idx="21">
                  <c:v>Tijuana, BC</c:v>
                </c:pt>
                <c:pt idx="22">
                  <c:v>Solidaridad, Qroo</c:v>
                </c:pt>
                <c:pt idx="23">
                  <c:v>Culiacán, Sin</c:v>
                </c:pt>
                <c:pt idx="24">
                  <c:v>Carmen, Camp</c:v>
                </c:pt>
                <c:pt idx="25">
                  <c:v>San Luis Potosí, SLP</c:v>
                </c:pt>
                <c:pt idx="26">
                  <c:v>Mazatlán, Sin</c:v>
                </c:pt>
                <c:pt idx="27">
                  <c:v>Benito Juárez, Qroo</c:v>
                </c:pt>
                <c:pt idx="28">
                  <c:v>Los Cabos, BCS</c:v>
                </c:pt>
                <c:pt idx="29">
                  <c:v>La Paz, BCS</c:v>
                </c:pt>
              </c:strCache>
            </c:strRef>
          </c:cat>
          <c:val>
            <c:numRef>
              <c:f>'F19'!$H$46:$H$75</c:f>
              <c:numCache>
                <c:formatCode>0.0</c:formatCode>
                <c:ptCount val="30"/>
                <c:pt idx="0">
                  <c:v>6.6749464372824097</c:v>
                </c:pt>
                <c:pt idx="1">
                  <c:v>6.7538623262075603</c:v>
                </c:pt>
                <c:pt idx="2">
                  <c:v>6.7994808252693604</c:v>
                </c:pt>
                <c:pt idx="3">
                  <c:v>6.8091119627990704</c:v>
                </c:pt>
                <c:pt idx="4">
                  <c:v>6.86082837909865</c:v>
                </c:pt>
                <c:pt idx="5">
                  <c:v>6.8842334150278601</c:v>
                </c:pt>
                <c:pt idx="6">
                  <c:v>6.8932528688687897</c:v>
                </c:pt>
                <c:pt idx="7">
                  <c:v>6.9646262129170902</c:v>
                </c:pt>
                <c:pt idx="8">
                  <c:v>7.0126967043235</c:v>
                </c:pt>
                <c:pt idx="9">
                  <c:v>7.0824440225516501</c:v>
                </c:pt>
                <c:pt idx="10">
                  <c:v>7.1164467605168102</c:v>
                </c:pt>
                <c:pt idx="11">
                  <c:v>7.1635834410040697</c:v>
                </c:pt>
                <c:pt idx="12">
                  <c:v>7.2211787478363201</c:v>
                </c:pt>
                <c:pt idx="13">
                  <c:v>7.4638089647201902</c:v>
                </c:pt>
                <c:pt idx="14">
                  <c:v>7.4868073357043698</c:v>
                </c:pt>
                <c:pt idx="15">
                  <c:v>7.5346024113717798</c:v>
                </c:pt>
                <c:pt idx="16">
                  <c:v>7.5529416718027402</c:v>
                </c:pt>
                <c:pt idx="17">
                  <c:v>7.5649942958571499</c:v>
                </c:pt>
                <c:pt idx="18">
                  <c:v>7.6244559185826297</c:v>
                </c:pt>
                <c:pt idx="19">
                  <c:v>7.8700219044525204</c:v>
                </c:pt>
                <c:pt idx="20">
                  <c:v>7.8945447717095698</c:v>
                </c:pt>
                <c:pt idx="21">
                  <c:v>7.8977194673875104</c:v>
                </c:pt>
                <c:pt idx="22">
                  <c:v>8.0812992283662393</c:v>
                </c:pt>
                <c:pt idx="23">
                  <c:v>8.1299695105552896</c:v>
                </c:pt>
                <c:pt idx="24">
                  <c:v>8.1531806965714892</c:v>
                </c:pt>
                <c:pt idx="25">
                  <c:v>8.2123844822807204</c:v>
                </c:pt>
                <c:pt idx="26">
                  <c:v>8.2670692275691504</c:v>
                </c:pt>
                <c:pt idx="27">
                  <c:v>8.7449601992785908</c:v>
                </c:pt>
                <c:pt idx="28">
                  <c:v>8.8283763605293508</c:v>
                </c:pt>
                <c:pt idx="29">
                  <c:v>8.9695753019972901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F1B-4F42-B7D3-8B951CF40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014272"/>
        <c:axId val="49015808"/>
      </c:barChart>
      <c:scatterChart>
        <c:scatterStyle val="lineMarker"/>
        <c:varyColors val="0"/>
        <c:ser>
          <c:idx val="1"/>
          <c:order val="1"/>
          <c:tx>
            <c:strRef>
              <c:f>'F19'!$E$79</c:f>
              <c:strCache>
                <c:ptCount val="1"/>
                <c:pt idx="0">
                  <c:v>Nacional</c:v>
                </c:pt>
              </c:strCache>
            </c:strRef>
          </c:tx>
          <c:spPr>
            <a:ln w="44450">
              <a:solidFill>
                <a:srgbClr val="95681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F1B-4F42-B7D3-8B951CF409AB}"/>
                </c:ext>
              </c:extLst>
            </c:dLbl>
            <c:dLbl>
              <c:idx val="1"/>
              <c:layout>
                <c:manualLayout>
                  <c:x val="-5.1140748986698632E-2"/>
                  <c:y val="0.20225925925925925"/>
                </c:manualLayout>
              </c:layout>
              <c:spPr>
                <a:solidFill>
                  <a:srgbClr val="956810"/>
                </a:solidFill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F1B-4F42-B7D3-8B951CF409A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'F19'!$H$79:$H$80</c:f>
              <c:numCache>
                <c:formatCode>0.0</c:formatCode>
                <c:ptCount val="2"/>
                <c:pt idx="0">
                  <c:v>5.4</c:v>
                </c:pt>
                <c:pt idx="1">
                  <c:v>5.4</c:v>
                </c:pt>
              </c:numCache>
            </c:numRef>
          </c:xVal>
          <c:yVal>
            <c:numRef>
              <c:f>'F19'!$G$79:$G$80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F1B-4F42-B7D3-8B951CF40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219672"/>
        <c:axId val="414458776"/>
      </c:scatterChart>
      <c:catAx>
        <c:axId val="49014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9015808"/>
        <c:crosses val="autoZero"/>
        <c:auto val="1"/>
        <c:lblAlgn val="ctr"/>
        <c:lblOffset val="100"/>
        <c:noMultiLvlLbl val="0"/>
      </c:catAx>
      <c:valAx>
        <c:axId val="4901580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49014272"/>
        <c:crosses val="autoZero"/>
        <c:crossBetween val="between"/>
      </c:valAx>
      <c:valAx>
        <c:axId val="414458776"/>
        <c:scaling>
          <c:orientation val="minMax"/>
          <c:max val="1"/>
        </c:scaling>
        <c:delete val="1"/>
        <c:axPos val="r"/>
        <c:numFmt formatCode="0.0" sourceLinked="1"/>
        <c:majorTickMark val="out"/>
        <c:minorTickMark val="none"/>
        <c:tickLblPos val="nextTo"/>
        <c:crossAx val="574219672"/>
        <c:crosses val="max"/>
        <c:crossBetween val="midCat"/>
      </c:valAx>
      <c:valAx>
        <c:axId val="574219672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414458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1"/>
              </a:solidFill>
              <a:ln w="44450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'F20'!$B$6:$J$6</c:f>
              <c:numCache>
                <c:formatCode>mmm\-yy</c:formatCode>
                <c:ptCount val="9"/>
                <c:pt idx="0">
                  <c:v>43862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</c:numCache>
            </c:numRef>
          </c:cat>
          <c:val>
            <c:numRef>
              <c:f>'F20'!$B$8:$J$8</c:f>
              <c:numCache>
                <c:formatCode>0.00</c:formatCode>
                <c:ptCount val="9"/>
                <c:pt idx="0">
                  <c:v>41.838602329450907</c:v>
                </c:pt>
                <c:pt idx="1">
                  <c:v>31.339434276206322</c:v>
                </c:pt>
                <c:pt idx="2">
                  <c:v>35.235715067593461</c:v>
                </c:pt>
                <c:pt idx="3">
                  <c:v>32.712146422628948</c:v>
                </c:pt>
                <c:pt idx="4">
                  <c:v>33.68552412645591</c:v>
                </c:pt>
                <c:pt idx="5">
                  <c:v>33.815609090054785</c:v>
                </c:pt>
                <c:pt idx="6">
                  <c:v>32.251655629139073</c:v>
                </c:pt>
                <c:pt idx="7">
                  <c:v>32.138103161397666</c:v>
                </c:pt>
                <c:pt idx="8">
                  <c:v>32.371048252911812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DF-4A20-ADAD-9149716EAC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3594968"/>
        <c:axId val="823593656"/>
      </c:lineChart>
      <c:dateAx>
        <c:axId val="8235949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3593656"/>
        <c:crosses val="autoZero"/>
        <c:auto val="1"/>
        <c:lblOffset val="100"/>
        <c:baseTimeUnit val="months"/>
      </c:dateAx>
      <c:valAx>
        <c:axId val="823593656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3594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'F20'!$B$6:$H$6</c:f>
              <c:numCache>
                <c:formatCode>mmm\-yy</c:formatCode>
                <c:ptCount val="7"/>
                <c:pt idx="0">
                  <c:v>43862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</c:numCache>
            </c:numRef>
          </c:cat>
          <c:val>
            <c:numRef>
              <c:f>'F20'!$B$9:$H$9</c:f>
              <c:numCache>
                <c:formatCode>0.00</c:formatCode>
                <c:ptCount val="7"/>
                <c:pt idx="0">
                  <c:v>40.557404326123127</c:v>
                </c:pt>
                <c:pt idx="1">
                  <c:v>27.662229617304494</c:v>
                </c:pt>
                <c:pt idx="2">
                  <c:v>30.504966887417218</c:v>
                </c:pt>
                <c:pt idx="3">
                  <c:v>28.868552412645592</c:v>
                </c:pt>
                <c:pt idx="4">
                  <c:v>29.118136439267886</c:v>
                </c:pt>
                <c:pt idx="5">
                  <c:v>30.897009966777407</c:v>
                </c:pt>
                <c:pt idx="6">
                  <c:v>31.125827814569536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7C-4932-90E9-33928E266A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3594968"/>
        <c:axId val="823593656"/>
      </c:lineChart>
      <c:dateAx>
        <c:axId val="8235949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3593656"/>
        <c:crosses val="autoZero"/>
        <c:auto val="1"/>
        <c:lblOffset val="100"/>
        <c:baseTimeUnit val="months"/>
      </c:dateAx>
      <c:valAx>
        <c:axId val="82359365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3594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139870277666681E-2"/>
          <c:y val="3.7142848786760677E-2"/>
          <c:w val="0.95407098876087182"/>
          <c:h val="0.90229068564888959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'F20'!$B$6:$H$7</c:f>
              <c:strCache>
                <c:ptCount val="7"/>
                <c:pt idx="0">
                  <c:v>feb-20</c:v>
                </c:pt>
                <c:pt idx="1">
                  <c:v>may-20</c:v>
                </c:pt>
                <c:pt idx="2">
                  <c:v>jun-20</c:v>
                </c:pt>
                <c:pt idx="3">
                  <c:v>jul-20</c:v>
                </c:pt>
                <c:pt idx="4">
                  <c:v>ago-20</c:v>
                </c:pt>
                <c:pt idx="5">
                  <c:v>sep-20</c:v>
                </c:pt>
                <c:pt idx="6">
                  <c:v>oct-20</c:v>
                </c:pt>
              </c:strCache>
            </c:strRef>
          </c:cat>
          <c:val>
            <c:numRef>
              <c:f>'F20'!$B$10:$H$10</c:f>
              <c:numCache>
                <c:formatCode>0.00</c:formatCode>
                <c:ptCount val="7"/>
                <c:pt idx="0">
                  <c:v>48.211314475873543</c:v>
                </c:pt>
                <c:pt idx="1">
                  <c:v>46.880199667221298</c:v>
                </c:pt>
                <c:pt idx="2">
                  <c:v>50.703642384105962</c:v>
                </c:pt>
                <c:pt idx="3">
                  <c:v>49.667221297836939</c:v>
                </c:pt>
                <c:pt idx="4">
                  <c:v>53.078202995008319</c:v>
                </c:pt>
                <c:pt idx="5">
                  <c:v>50.166112956810629</c:v>
                </c:pt>
                <c:pt idx="6">
                  <c:v>47.226821192052981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71-4E9C-A338-AFE88D0BE3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1654896"/>
        <c:axId val="1011658176"/>
      </c:lineChart>
      <c:dateAx>
        <c:axId val="10116548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11658176"/>
        <c:crosses val="autoZero"/>
        <c:auto val="1"/>
        <c:lblOffset val="100"/>
        <c:baseTimeUnit val="months"/>
      </c:dateAx>
      <c:valAx>
        <c:axId val="1011658176"/>
        <c:scaling>
          <c:orientation val="minMax"/>
          <c:max val="60"/>
          <c:min val="0"/>
        </c:scaling>
        <c:delete val="1"/>
        <c:axPos val="l"/>
        <c:numFmt formatCode="0.00" sourceLinked="1"/>
        <c:majorTickMark val="none"/>
        <c:minorTickMark val="none"/>
        <c:tickLblPos val="nextTo"/>
        <c:crossAx val="101165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95959"/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F3-405C-97F9-9ABE34214027}"/>
              </c:ext>
            </c:extLst>
          </c:dPt>
          <c:dPt>
            <c:idx val="21"/>
            <c:invertIfNegative val="0"/>
            <c:bubble3D val="0"/>
            <c:spPr>
              <a:solidFill>
                <a:srgbClr val="595959"/>
              </a:solidFill>
              <a:ln>
                <a:noFill/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2CF3-405C-97F9-9ABE34214027}"/>
              </c:ext>
            </c:extLst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CF3-405C-97F9-9ABE34214027}"/>
              </c:ext>
            </c:extLst>
          </c:dPt>
          <c:dLbls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F3-405C-97F9-9ABE34214027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F3-405C-97F9-9ABE342140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'F22'!$A$7:$A$27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'F22'!$D$7:$D$27</c:f>
              <c:numCache>
                <c:formatCode>#,##0</c:formatCode>
                <c:ptCount val="21"/>
                <c:pt idx="0">
                  <c:v>48094</c:v>
                </c:pt>
                <c:pt idx="1">
                  <c:v>-22492</c:v>
                </c:pt>
                <c:pt idx="2">
                  <c:v>17968</c:v>
                </c:pt>
                <c:pt idx="3">
                  <c:v>11590</c:v>
                </c:pt>
                <c:pt idx="4">
                  <c:v>21614</c:v>
                </c:pt>
                <c:pt idx="5">
                  <c:v>32851</c:v>
                </c:pt>
                <c:pt idx="6">
                  <c:v>51397</c:v>
                </c:pt>
                <c:pt idx="7">
                  <c:v>47243</c:v>
                </c:pt>
                <c:pt idx="8">
                  <c:v>10204</c:v>
                </c:pt>
                <c:pt idx="9">
                  <c:v>3429</c:v>
                </c:pt>
                <c:pt idx="10">
                  <c:v>55468</c:v>
                </c:pt>
                <c:pt idx="11">
                  <c:v>44795</c:v>
                </c:pt>
                <c:pt idx="12">
                  <c:v>41375</c:v>
                </c:pt>
                <c:pt idx="13">
                  <c:v>47591</c:v>
                </c:pt>
                <c:pt idx="14">
                  <c:v>66092</c:v>
                </c:pt>
                <c:pt idx="15">
                  <c:v>71915</c:v>
                </c:pt>
                <c:pt idx="16">
                  <c:v>88982</c:v>
                </c:pt>
                <c:pt idx="17">
                  <c:v>93631</c:v>
                </c:pt>
                <c:pt idx="18">
                  <c:v>43132</c:v>
                </c:pt>
                <c:pt idx="19">
                  <c:v>51699</c:v>
                </c:pt>
                <c:pt idx="20">
                  <c:v>-32332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2CF3-405C-97F9-9ABE34214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044753784"/>
        <c:axId val="1044754440"/>
        <c:extLst/>
      </c:barChart>
      <c:catAx>
        <c:axId val="104475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044754440"/>
        <c:crosses val="autoZero"/>
        <c:auto val="1"/>
        <c:lblAlgn val="ctr"/>
        <c:lblOffset val="100"/>
        <c:noMultiLvlLbl val="0"/>
      </c:catAx>
      <c:valAx>
        <c:axId val="1044754440"/>
        <c:scaling>
          <c:orientation val="minMax"/>
          <c:max val="75000"/>
          <c:min val="-85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0447537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60686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79-416E-995A-FB421FBD603A}"/>
              </c:ext>
            </c:extLst>
          </c:dPt>
          <c:dPt>
            <c:idx val="3"/>
            <c:invertIfNegative val="0"/>
            <c:bubble3D val="0"/>
            <c:spPr>
              <a:solidFill>
                <a:srgbClr val="60686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79-416E-995A-FB421FBD603A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279-416E-995A-FB421FBD603A}"/>
              </c:ext>
            </c:extLst>
          </c:dPt>
          <c:dPt>
            <c:idx val="6"/>
            <c:invertIfNegative val="0"/>
            <c:bubble3D val="0"/>
            <c:spPr>
              <a:solidFill>
                <a:srgbClr val="60686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279-416E-995A-FB421FBD603A}"/>
              </c:ext>
            </c:extLst>
          </c:dPt>
          <c:dPt>
            <c:idx val="10"/>
            <c:invertIfNegative val="0"/>
            <c:bubble3D val="0"/>
            <c:spPr>
              <a:solidFill>
                <a:srgbClr val="60686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279-416E-995A-FB421FBD603A}"/>
              </c:ext>
            </c:extLst>
          </c:dPt>
          <c:dPt>
            <c:idx val="11"/>
            <c:invertIfNegative val="0"/>
            <c:bubble3D val="0"/>
            <c:spPr>
              <a:solidFill>
                <a:srgbClr val="60686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79-416E-995A-FB421FBD603A}"/>
              </c:ext>
            </c:extLst>
          </c:dPt>
          <c:dPt>
            <c:idx val="14"/>
            <c:invertIfNegative val="0"/>
            <c:bubble3D val="0"/>
            <c:spPr>
              <a:solidFill>
                <a:srgbClr val="60686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79-416E-995A-FB421FBD603A}"/>
              </c:ext>
            </c:extLst>
          </c:dPt>
          <c:dPt>
            <c:idx val="24"/>
            <c:invertIfNegative val="0"/>
            <c:bubble3D val="0"/>
            <c:spPr>
              <a:solidFill>
                <a:srgbClr val="60686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279-416E-995A-FB421FBD603A}"/>
              </c:ext>
            </c:extLst>
          </c:dPt>
          <c:dPt>
            <c:idx val="30"/>
            <c:invertIfNegative val="0"/>
            <c:bubble3D val="0"/>
            <c:spPr>
              <a:solidFill>
                <a:srgbClr val="60686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279-416E-995A-FB421FBD603A}"/>
              </c:ext>
            </c:extLst>
          </c:dPt>
          <c:dPt>
            <c:idx val="31"/>
            <c:invertIfNegative val="0"/>
            <c:bubble3D val="0"/>
            <c:spPr>
              <a:solidFill>
                <a:srgbClr val="60686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279-416E-995A-FB421FBD603A}"/>
              </c:ext>
            </c:extLst>
          </c:dPt>
          <c:dLbls>
            <c:dLbl>
              <c:idx val="0"/>
              <c:layout>
                <c:manualLayout>
                  <c:x val="-7.25925925925921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279-416E-995A-FB421FBD60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'F23'!$A$8:$A$39</c:f>
              <c:strCache>
                <c:ptCount val="32"/>
                <c:pt idx="0">
                  <c:v>Ciudad de México</c:v>
                </c:pt>
                <c:pt idx="1">
                  <c:v>Quintana Roo</c:v>
                </c:pt>
                <c:pt idx="2">
                  <c:v>Puebla</c:v>
                </c:pt>
                <c:pt idx="3">
                  <c:v>Guanajuato</c:v>
                </c:pt>
                <c:pt idx="4">
                  <c:v>Estado de México</c:v>
                </c:pt>
                <c:pt idx="5">
                  <c:v>Jalisco</c:v>
                </c:pt>
                <c:pt idx="6">
                  <c:v>Veracruz</c:v>
                </c:pt>
                <c:pt idx="7">
                  <c:v>Nuevo León</c:v>
                </c:pt>
                <c:pt idx="8">
                  <c:v>Tamaulipas</c:v>
                </c:pt>
                <c:pt idx="9">
                  <c:v>Yucatán</c:v>
                </c:pt>
                <c:pt idx="10">
                  <c:v>Coahuila</c:v>
                </c:pt>
                <c:pt idx="11">
                  <c:v>Baja California Sur</c:v>
                </c:pt>
                <c:pt idx="12">
                  <c:v>Guerrero</c:v>
                </c:pt>
                <c:pt idx="13">
                  <c:v>Querétaro</c:v>
                </c:pt>
                <c:pt idx="14">
                  <c:v>Sonora</c:v>
                </c:pt>
                <c:pt idx="15">
                  <c:v>Hidalgo</c:v>
                </c:pt>
                <c:pt idx="16">
                  <c:v>Campeche</c:v>
                </c:pt>
                <c:pt idx="17">
                  <c:v>Sinaloa</c:v>
                </c:pt>
                <c:pt idx="18">
                  <c:v>Aguascalientes</c:v>
                </c:pt>
                <c:pt idx="19">
                  <c:v>San Luis Potosí</c:v>
                </c:pt>
                <c:pt idx="20">
                  <c:v>Chiapas</c:v>
                </c:pt>
                <c:pt idx="21">
                  <c:v>Morelos</c:v>
                </c:pt>
                <c:pt idx="22">
                  <c:v>Oaxaca</c:v>
                </c:pt>
                <c:pt idx="23">
                  <c:v>Durango</c:v>
                </c:pt>
                <c:pt idx="24">
                  <c:v>Tlaxcala</c:v>
                </c:pt>
                <c:pt idx="25">
                  <c:v>Colima</c:v>
                </c:pt>
                <c:pt idx="26">
                  <c:v>Nayarit</c:v>
                </c:pt>
                <c:pt idx="27">
                  <c:v>Zacatecas</c:v>
                </c:pt>
                <c:pt idx="28">
                  <c:v>Michoacán</c:v>
                </c:pt>
                <c:pt idx="29">
                  <c:v>Tabasco</c:v>
                </c:pt>
                <c:pt idx="30">
                  <c:v>Chihuahua</c:v>
                </c:pt>
                <c:pt idx="31">
                  <c:v>Baja California</c:v>
                </c:pt>
              </c:strCache>
            </c:strRef>
          </c:cat>
          <c:val>
            <c:numRef>
              <c:f>'F23'!$D$8:$D$39</c:f>
              <c:numCache>
                <c:formatCode>#,##0</c:formatCode>
                <c:ptCount val="32"/>
                <c:pt idx="0">
                  <c:v>-223379</c:v>
                </c:pt>
                <c:pt idx="1">
                  <c:v>-97381</c:v>
                </c:pt>
                <c:pt idx="2">
                  <c:v>-39172</c:v>
                </c:pt>
                <c:pt idx="3">
                  <c:v>-34366</c:v>
                </c:pt>
                <c:pt idx="4">
                  <c:v>-32766</c:v>
                </c:pt>
                <c:pt idx="5">
                  <c:v>-32332</c:v>
                </c:pt>
                <c:pt idx="6">
                  <c:v>-24152</c:v>
                </c:pt>
                <c:pt idx="7">
                  <c:v>-22568</c:v>
                </c:pt>
                <c:pt idx="8">
                  <c:v>-19964</c:v>
                </c:pt>
                <c:pt idx="9">
                  <c:v>-19846</c:v>
                </c:pt>
                <c:pt idx="10">
                  <c:v>-19054</c:v>
                </c:pt>
                <c:pt idx="11">
                  <c:v>-14323</c:v>
                </c:pt>
                <c:pt idx="12">
                  <c:v>-12778</c:v>
                </c:pt>
                <c:pt idx="13">
                  <c:v>-12423</c:v>
                </c:pt>
                <c:pt idx="14">
                  <c:v>-10940</c:v>
                </c:pt>
                <c:pt idx="15">
                  <c:v>-9180</c:v>
                </c:pt>
                <c:pt idx="16">
                  <c:v>-7944</c:v>
                </c:pt>
                <c:pt idx="17">
                  <c:v>-7342</c:v>
                </c:pt>
                <c:pt idx="18">
                  <c:v>-6867</c:v>
                </c:pt>
                <c:pt idx="19">
                  <c:v>-6845</c:v>
                </c:pt>
                <c:pt idx="20">
                  <c:v>-6042</c:v>
                </c:pt>
                <c:pt idx="21">
                  <c:v>-6028</c:v>
                </c:pt>
                <c:pt idx="22">
                  <c:v>-4245</c:v>
                </c:pt>
                <c:pt idx="23">
                  <c:v>-3507</c:v>
                </c:pt>
                <c:pt idx="24">
                  <c:v>-3216</c:v>
                </c:pt>
                <c:pt idx="25">
                  <c:v>-2845</c:v>
                </c:pt>
                <c:pt idx="26">
                  <c:v>-2840</c:v>
                </c:pt>
                <c:pt idx="27">
                  <c:v>-2093</c:v>
                </c:pt>
                <c:pt idx="28">
                  <c:v>-1996</c:v>
                </c:pt>
                <c:pt idx="29">
                  <c:v>2993</c:v>
                </c:pt>
                <c:pt idx="30">
                  <c:v>10695</c:v>
                </c:pt>
                <c:pt idx="31">
                  <c:v>25036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279-416E-995A-FB421FBD6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25253744"/>
        <c:axId val="725255384"/>
      </c:barChart>
      <c:catAx>
        <c:axId val="725253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725255384"/>
        <c:crosses val="autoZero"/>
        <c:auto val="1"/>
        <c:lblAlgn val="ctr"/>
        <c:lblOffset val="100"/>
        <c:noMultiLvlLbl val="0"/>
      </c:catAx>
      <c:valAx>
        <c:axId val="725255384"/>
        <c:scaling>
          <c:orientation val="minMax"/>
          <c:max val="50000"/>
          <c:min val="-185000"/>
        </c:scaling>
        <c:delete val="0"/>
        <c:axPos val="b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72525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593-4C0C-8556-F5CB92397EA5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593-4C0C-8556-F5CB92397EA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593-4C0C-8556-F5CB92397EA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593-4C0C-8556-F5CB92397EA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593-4C0C-8556-F5CB92397EA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593-4C0C-8556-F5CB92397EA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593-4C0C-8556-F5CB92397EA5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593-4C0C-8556-F5CB92397EA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593-4C0C-8556-F5CB92397EA5}"/>
              </c:ext>
            </c:extLst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93-4C0C-8556-F5CB92397EA5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593-4C0C-8556-F5CB92397EA5}"/>
              </c:ext>
            </c:extLst>
          </c:dPt>
          <c:dLbls>
            <c:dLbl>
              <c:idx val="0"/>
              <c:layout>
                <c:manualLayout>
                  <c:x val="-1.28282828282828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93-4C0C-8556-F5CB92397EA5}"/>
                </c:ext>
              </c:extLst>
            </c:dLbl>
            <c:dLbl>
              <c:idx val="23"/>
              <c:layout>
                <c:manualLayout>
                  <c:x val="2.5764309764309762E-3"/>
                  <c:y val="-1.905138042578800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93-4C0C-8556-F5CB92397E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'F24'!$A$7:$A$39</c:f>
              <c:strCache>
                <c:ptCount val="33"/>
                <c:pt idx="0">
                  <c:v>Quintana Roo</c:v>
                </c:pt>
                <c:pt idx="1">
                  <c:v>Guerrero</c:v>
                </c:pt>
                <c:pt idx="2">
                  <c:v>Baja California Sur</c:v>
                </c:pt>
                <c:pt idx="3">
                  <c:v>Ciudad de México</c:v>
                </c:pt>
                <c:pt idx="4">
                  <c:v>Puebla</c:v>
                </c:pt>
                <c:pt idx="5">
                  <c:v>Campeche</c:v>
                </c:pt>
                <c:pt idx="6">
                  <c:v>Yucatán</c:v>
                </c:pt>
                <c:pt idx="7">
                  <c:v>Hidalgo</c:v>
                </c:pt>
                <c:pt idx="8">
                  <c:v>Guanajuato</c:v>
                </c:pt>
                <c:pt idx="9">
                  <c:v>Veracruz</c:v>
                </c:pt>
                <c:pt idx="10">
                  <c:v>Nacional</c:v>
                </c:pt>
                <c:pt idx="11">
                  <c:v>Tlaxcala</c:v>
                </c:pt>
                <c:pt idx="12">
                  <c:v>Tamaulipas</c:v>
                </c:pt>
                <c:pt idx="13">
                  <c:v>Morelos</c:v>
                </c:pt>
                <c:pt idx="14">
                  <c:v>Chiapas</c:v>
                </c:pt>
                <c:pt idx="15">
                  <c:v>Coahuila</c:v>
                </c:pt>
                <c:pt idx="16">
                  <c:v>Aguascalientes</c:v>
                </c:pt>
                <c:pt idx="17">
                  <c:v>Colima</c:v>
                </c:pt>
                <c:pt idx="18">
                  <c:v>Querétaro</c:v>
                </c:pt>
                <c:pt idx="19">
                  <c:v>Estado de México</c:v>
                </c:pt>
                <c:pt idx="20">
                  <c:v>Oaxaca</c:v>
                </c:pt>
                <c:pt idx="21">
                  <c:v>Sonora</c:v>
                </c:pt>
                <c:pt idx="22">
                  <c:v>Nayarit</c:v>
                </c:pt>
                <c:pt idx="23">
                  <c:v>Jalisco</c:v>
                </c:pt>
                <c:pt idx="24">
                  <c:v>San Luis Potosí</c:v>
                </c:pt>
                <c:pt idx="25">
                  <c:v>Durango</c:v>
                </c:pt>
                <c:pt idx="26">
                  <c:v>Nuevo León</c:v>
                </c:pt>
                <c:pt idx="27">
                  <c:v>Sinaloa</c:v>
                </c:pt>
                <c:pt idx="28">
                  <c:v>Zacatecas</c:v>
                </c:pt>
                <c:pt idx="29">
                  <c:v>Michoacán</c:v>
                </c:pt>
                <c:pt idx="30">
                  <c:v>Chihuahua</c:v>
                </c:pt>
                <c:pt idx="31">
                  <c:v>Tabasco</c:v>
                </c:pt>
                <c:pt idx="32">
                  <c:v>Baja California</c:v>
                </c:pt>
              </c:strCache>
            </c:strRef>
          </c:cat>
          <c:val>
            <c:numRef>
              <c:f>'F24'!$D$7:$D$39</c:f>
              <c:numCache>
                <c:formatCode>0.00%</c:formatCode>
                <c:ptCount val="33"/>
                <c:pt idx="0">
                  <c:v>-0.21025166031902301</c:v>
                </c:pt>
                <c:pt idx="1">
                  <c:v>-8.0088248751167407E-2</c:v>
                </c:pt>
                <c:pt idx="2">
                  <c:v>-7.7658795781711795E-2</c:v>
                </c:pt>
                <c:pt idx="3">
                  <c:v>-6.4373461116388003E-2</c:v>
                </c:pt>
                <c:pt idx="4">
                  <c:v>-6.22369522768473E-2</c:v>
                </c:pt>
                <c:pt idx="5">
                  <c:v>-5.9427716476528898E-2</c:v>
                </c:pt>
                <c:pt idx="6">
                  <c:v>-5.1642618301044801E-2</c:v>
                </c:pt>
                <c:pt idx="7">
                  <c:v>-4.0319924103672203E-2</c:v>
                </c:pt>
                <c:pt idx="8">
                  <c:v>-3.4101305665424998E-2</c:v>
                </c:pt>
                <c:pt idx="9">
                  <c:v>-3.2230599853206102E-2</c:v>
                </c:pt>
                <c:pt idx="10">
                  <c:v>-3.17171529806759E-2</c:v>
                </c:pt>
                <c:pt idx="11">
                  <c:v>-3.1445249479334698E-2</c:v>
                </c:pt>
                <c:pt idx="12">
                  <c:v>-2.8828880866426002E-2</c:v>
                </c:pt>
                <c:pt idx="13">
                  <c:v>-2.8523299390543998E-2</c:v>
                </c:pt>
                <c:pt idx="14">
                  <c:v>-2.6557658073448901E-2</c:v>
                </c:pt>
                <c:pt idx="15">
                  <c:v>-2.45374597406143E-2</c:v>
                </c:pt>
                <c:pt idx="16">
                  <c:v>-2.0917417778739001E-2</c:v>
                </c:pt>
                <c:pt idx="17">
                  <c:v>-2.04985949996398E-2</c:v>
                </c:pt>
                <c:pt idx="18">
                  <c:v>-2.0435288253862802E-2</c:v>
                </c:pt>
                <c:pt idx="19">
                  <c:v>-2.0149048599141101E-2</c:v>
                </c:pt>
                <c:pt idx="20">
                  <c:v>-1.9949808256259902E-2</c:v>
                </c:pt>
                <c:pt idx="21">
                  <c:v>-1.8650609639671599E-2</c:v>
                </c:pt>
                <c:pt idx="22">
                  <c:v>-1.8645325209923999E-2</c:v>
                </c:pt>
                <c:pt idx="23">
                  <c:v>-1.7836386515356399E-2</c:v>
                </c:pt>
                <c:pt idx="24">
                  <c:v>-1.5301355103208699E-2</c:v>
                </c:pt>
                <c:pt idx="25">
                  <c:v>-1.44533326739283E-2</c:v>
                </c:pt>
                <c:pt idx="26">
                  <c:v>-1.38205810792522E-2</c:v>
                </c:pt>
                <c:pt idx="27">
                  <c:v>-1.27146968873064E-2</c:v>
                </c:pt>
                <c:pt idx="28">
                  <c:v>-1.10639467577297E-2</c:v>
                </c:pt>
                <c:pt idx="29">
                  <c:v>-4.3054542944533898E-3</c:v>
                </c:pt>
                <c:pt idx="30">
                  <c:v>1.1977838478932201E-2</c:v>
                </c:pt>
                <c:pt idx="31">
                  <c:v>1.7480434528676501E-2</c:v>
                </c:pt>
                <c:pt idx="32">
                  <c:v>2.7238564829220401E-2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593-4C0C-8556-F5CB92397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014272"/>
        <c:axId val="49015808"/>
      </c:barChart>
      <c:catAx>
        <c:axId val="49014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9015808"/>
        <c:crosses val="autoZero"/>
        <c:auto val="1"/>
        <c:lblAlgn val="ctr"/>
        <c:lblOffset val="100"/>
        <c:noMultiLvlLbl val="0"/>
      </c:catAx>
      <c:valAx>
        <c:axId val="49015808"/>
        <c:scaling>
          <c:orientation val="minMax"/>
          <c:min val="-0.27"/>
        </c:scaling>
        <c:delete val="0"/>
        <c:axPos val="b"/>
        <c:numFmt formatCode="0.00%" sourceLinked="1"/>
        <c:majorTickMark val="out"/>
        <c:minorTickMark val="none"/>
        <c:tickLblPos val="nextTo"/>
        <c:crossAx val="490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C878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69F-41C5-A28D-80DCA37D9C90}"/>
              </c:ext>
            </c:extLst>
          </c:dPt>
          <c:dPt>
            <c:idx val="1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69F-41C5-A28D-80DCA37D9C90}"/>
              </c:ext>
            </c:extLst>
          </c:dPt>
          <c:dPt>
            <c:idx val="2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69F-41C5-A28D-80DCA37D9C90}"/>
              </c:ext>
            </c:extLst>
          </c:dPt>
          <c:dPt>
            <c:idx val="3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69F-41C5-A28D-80DCA37D9C90}"/>
              </c:ext>
            </c:extLst>
          </c:dPt>
          <c:dPt>
            <c:idx val="4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69F-41C5-A28D-80DCA37D9C90}"/>
              </c:ext>
            </c:extLst>
          </c:dPt>
          <c:dPt>
            <c:idx val="5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69F-41C5-A28D-80DCA37D9C90}"/>
              </c:ext>
            </c:extLst>
          </c:dPt>
          <c:dPt>
            <c:idx val="6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69F-41C5-A28D-80DCA37D9C90}"/>
              </c:ext>
            </c:extLst>
          </c:dPt>
          <c:dPt>
            <c:idx val="7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69F-41C5-A28D-80DCA37D9C90}"/>
              </c:ext>
            </c:extLst>
          </c:dPt>
          <c:dPt>
            <c:idx val="8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69F-41C5-A28D-80DCA37D9C90}"/>
              </c:ext>
            </c:extLst>
          </c:dPt>
          <c:dPt>
            <c:idx val="9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69F-41C5-A28D-80DCA37D9C90}"/>
              </c:ext>
            </c:extLst>
          </c:dPt>
          <c:dPt>
            <c:idx val="10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69F-41C5-A28D-80DCA37D9C90}"/>
              </c:ext>
            </c:extLst>
          </c:dPt>
          <c:dPt>
            <c:idx val="11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69F-41C5-A28D-80DCA37D9C90}"/>
              </c:ext>
            </c:extLst>
          </c:dPt>
          <c:dPt>
            <c:idx val="12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69F-41C5-A28D-80DCA37D9C90}"/>
              </c:ext>
            </c:extLst>
          </c:dPt>
          <c:dPt>
            <c:idx val="13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69F-41C5-A28D-80DCA37D9C90}"/>
              </c:ext>
            </c:extLst>
          </c:dPt>
          <c:dPt>
            <c:idx val="14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69F-41C5-A28D-80DCA37D9C90}"/>
              </c:ext>
            </c:extLst>
          </c:dPt>
          <c:dPt>
            <c:idx val="15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69F-41C5-A28D-80DCA37D9C90}"/>
              </c:ext>
            </c:extLst>
          </c:dPt>
          <c:dPt>
            <c:idx val="16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69F-41C5-A28D-80DCA37D9C90}"/>
              </c:ext>
            </c:extLst>
          </c:dPt>
          <c:dPt>
            <c:idx val="17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69F-41C5-A28D-80DCA37D9C90}"/>
              </c:ext>
            </c:extLst>
          </c:dPt>
          <c:dPt>
            <c:idx val="28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69F-41C5-A28D-80DCA37D9C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'F2'!$B$5:$B$36</c:f>
              <c:strCache>
                <c:ptCount val="32"/>
                <c:pt idx="0">
                  <c:v>Tlaxcala</c:v>
                </c:pt>
                <c:pt idx="1">
                  <c:v>Colima</c:v>
                </c:pt>
                <c:pt idx="2">
                  <c:v>Nayarit</c:v>
                </c:pt>
                <c:pt idx="3">
                  <c:v>Zacatecas</c:v>
                </c:pt>
                <c:pt idx="4">
                  <c:v>Baja California Sur</c:v>
                </c:pt>
                <c:pt idx="5">
                  <c:v>Morelos</c:v>
                </c:pt>
                <c:pt idx="6">
                  <c:v>Durango</c:v>
                </c:pt>
                <c:pt idx="7">
                  <c:v>Aguascalientes</c:v>
                </c:pt>
                <c:pt idx="8">
                  <c:v>Guerrero</c:v>
                </c:pt>
                <c:pt idx="9">
                  <c:v>Oaxaca</c:v>
                </c:pt>
                <c:pt idx="10">
                  <c:v>Chiapas</c:v>
                </c:pt>
                <c:pt idx="11">
                  <c:v>Yucatán</c:v>
                </c:pt>
                <c:pt idx="12">
                  <c:v>Hidalgo</c:v>
                </c:pt>
                <c:pt idx="13">
                  <c:v>Quintana Roo</c:v>
                </c:pt>
                <c:pt idx="14">
                  <c:v>San Luis Potosí</c:v>
                </c:pt>
                <c:pt idx="15">
                  <c:v>Sinaloa</c:v>
                </c:pt>
                <c:pt idx="16">
                  <c:v>Querétaro</c:v>
                </c:pt>
                <c:pt idx="17">
                  <c:v>Michoacán</c:v>
                </c:pt>
                <c:pt idx="18">
                  <c:v>Tabasco</c:v>
                </c:pt>
                <c:pt idx="19">
                  <c:v>Campeche</c:v>
                </c:pt>
                <c:pt idx="20">
                  <c:v>Tamaulipas</c:v>
                </c:pt>
                <c:pt idx="21">
                  <c:v>Chihuahua</c:v>
                </c:pt>
                <c:pt idx="22">
                  <c:v>Baja California</c:v>
                </c:pt>
                <c:pt idx="23">
                  <c:v>Sonora</c:v>
                </c:pt>
                <c:pt idx="24">
                  <c:v>Puebla</c:v>
                </c:pt>
                <c:pt idx="25">
                  <c:v>Coahuila</c:v>
                </c:pt>
                <c:pt idx="26">
                  <c:v>Guanajuato</c:v>
                </c:pt>
                <c:pt idx="27">
                  <c:v>Veracruz</c:v>
                </c:pt>
                <c:pt idx="28">
                  <c:v>Jalisco</c:v>
                </c:pt>
                <c:pt idx="29">
                  <c:v>Nuevo León</c:v>
                </c:pt>
                <c:pt idx="30">
                  <c:v>Estado de México</c:v>
                </c:pt>
                <c:pt idx="31">
                  <c:v>Ciudad de México</c:v>
                </c:pt>
              </c:strCache>
            </c:strRef>
          </c:cat>
          <c:val>
            <c:numRef>
              <c:f>'F2'!$C$5:$C$36</c:f>
              <c:numCache>
                <c:formatCode>_-* #,##0_-;\-* #,##0_-;_-* "-"??_-;_-@_-</c:formatCode>
                <c:ptCount val="32"/>
                <c:pt idx="0">
                  <c:v>104653.261</c:v>
                </c:pt>
                <c:pt idx="1">
                  <c:v>109495.54300000001</c:v>
                </c:pt>
                <c:pt idx="2">
                  <c:v>120634.01799999998</c:v>
                </c:pt>
                <c:pt idx="3">
                  <c:v>152491.72099999999</c:v>
                </c:pt>
                <c:pt idx="4">
                  <c:v>157812.611</c:v>
                </c:pt>
                <c:pt idx="5">
                  <c:v>200326.12100000001</c:v>
                </c:pt>
                <c:pt idx="6">
                  <c:v>204698.84400000001</c:v>
                </c:pt>
                <c:pt idx="7">
                  <c:v>223043.179</c:v>
                </c:pt>
                <c:pt idx="8">
                  <c:v>240560.42500000005</c:v>
                </c:pt>
                <c:pt idx="9">
                  <c:v>252285.32500000001</c:v>
                </c:pt>
                <c:pt idx="10">
                  <c:v>260493.10700000005</c:v>
                </c:pt>
                <c:pt idx="11">
                  <c:v>264718.21099999995</c:v>
                </c:pt>
                <c:pt idx="12">
                  <c:v>271360.23300000001</c:v>
                </c:pt>
                <c:pt idx="13">
                  <c:v>290340.69400000002</c:v>
                </c:pt>
                <c:pt idx="14">
                  <c:v>369792.96399999998</c:v>
                </c:pt>
                <c:pt idx="15">
                  <c:v>399403.45199999999</c:v>
                </c:pt>
                <c:pt idx="16">
                  <c:v>403905.22400000005</c:v>
                </c:pt>
                <c:pt idx="17">
                  <c:v>424021.33299999998</c:v>
                </c:pt>
                <c:pt idx="18">
                  <c:v>448555.28700000001</c:v>
                </c:pt>
                <c:pt idx="19">
                  <c:v>517911.71500000003</c:v>
                </c:pt>
                <c:pt idx="20">
                  <c:v>518448.02999999991</c:v>
                </c:pt>
                <c:pt idx="21">
                  <c:v>573579.26100000006</c:v>
                </c:pt>
                <c:pt idx="22">
                  <c:v>576310.25599999994</c:v>
                </c:pt>
                <c:pt idx="23">
                  <c:v>579933.06099999999</c:v>
                </c:pt>
                <c:pt idx="24">
                  <c:v>599131.75200000009</c:v>
                </c:pt>
                <c:pt idx="25">
                  <c:v>605800.71600000001</c:v>
                </c:pt>
                <c:pt idx="26">
                  <c:v>706015.89999999991</c:v>
                </c:pt>
                <c:pt idx="27">
                  <c:v>802757.91300000006</c:v>
                </c:pt>
                <c:pt idx="28">
                  <c:v>1216771.2960000001</c:v>
                </c:pt>
                <c:pt idx="29">
                  <c:v>1377525.8829999999</c:v>
                </c:pt>
                <c:pt idx="30">
                  <c:v>1578335.3320000002</c:v>
                </c:pt>
                <c:pt idx="31">
                  <c:v>3139561.4909999999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369F-41C5-A28D-80DCA37D9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5567288"/>
        <c:axId val="365572864"/>
      </c:barChart>
      <c:catAx>
        <c:axId val="365567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5572864"/>
        <c:crosses val="autoZero"/>
        <c:auto val="1"/>
        <c:lblAlgn val="ctr"/>
        <c:lblOffset val="100"/>
        <c:noMultiLvlLbl val="0"/>
      </c:catAx>
      <c:valAx>
        <c:axId val="365572864"/>
        <c:scaling>
          <c:orientation val="minMax"/>
        </c:scaling>
        <c:delete val="1"/>
        <c:axPos val="b"/>
        <c:numFmt formatCode="_-* #,##0_-;\-* #,##0_-;_-* &quot;-&quot;??_-;_-@_-" sourceLinked="1"/>
        <c:majorTickMark val="none"/>
        <c:minorTickMark val="none"/>
        <c:tickLblPos val="nextTo"/>
        <c:crossAx val="365567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EDD-4D58-A7AD-DA9B0BD0EC94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EDD-4D58-A7AD-DA9B0BD0EC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'F25'!$A$9:$A$40</c:f>
              <c:strCache>
                <c:ptCount val="32"/>
                <c:pt idx="0">
                  <c:v>Ciudad de México</c:v>
                </c:pt>
                <c:pt idx="1">
                  <c:v>Quintana Roo</c:v>
                </c:pt>
                <c:pt idx="2">
                  <c:v>Puebla</c:v>
                </c:pt>
                <c:pt idx="3">
                  <c:v>Guanajuato</c:v>
                </c:pt>
                <c:pt idx="4">
                  <c:v>Estado de México</c:v>
                </c:pt>
                <c:pt idx="5">
                  <c:v>Jalisco</c:v>
                </c:pt>
                <c:pt idx="6">
                  <c:v>Veracruz Norte</c:v>
                </c:pt>
                <c:pt idx="7">
                  <c:v>Nuevo León</c:v>
                </c:pt>
                <c:pt idx="8">
                  <c:v>Tamaulipas</c:v>
                </c:pt>
                <c:pt idx="9">
                  <c:v>Yucatán</c:v>
                </c:pt>
                <c:pt idx="10">
                  <c:v>Coahuila</c:v>
                </c:pt>
                <c:pt idx="11">
                  <c:v>Baja California Sur</c:v>
                </c:pt>
                <c:pt idx="12">
                  <c:v>Guerrero</c:v>
                </c:pt>
                <c:pt idx="13">
                  <c:v>Querétaro</c:v>
                </c:pt>
                <c:pt idx="14">
                  <c:v>Sonora</c:v>
                </c:pt>
                <c:pt idx="15">
                  <c:v>Hidalgo</c:v>
                </c:pt>
                <c:pt idx="16">
                  <c:v>Campeche</c:v>
                </c:pt>
                <c:pt idx="17">
                  <c:v>Sinaloa</c:v>
                </c:pt>
                <c:pt idx="18">
                  <c:v>Aguascalientes</c:v>
                </c:pt>
                <c:pt idx="19">
                  <c:v>San Luis Potosí</c:v>
                </c:pt>
                <c:pt idx="20">
                  <c:v>Chiapas</c:v>
                </c:pt>
                <c:pt idx="21">
                  <c:v>Morelos</c:v>
                </c:pt>
                <c:pt idx="22">
                  <c:v>Oaxaca</c:v>
                </c:pt>
                <c:pt idx="23">
                  <c:v>Durango</c:v>
                </c:pt>
                <c:pt idx="24">
                  <c:v>Tlaxcala</c:v>
                </c:pt>
                <c:pt idx="25">
                  <c:v>Colima</c:v>
                </c:pt>
                <c:pt idx="26">
                  <c:v>Nayarit</c:v>
                </c:pt>
                <c:pt idx="27">
                  <c:v>Zacatecas</c:v>
                </c:pt>
                <c:pt idx="28">
                  <c:v>Michoacán</c:v>
                </c:pt>
                <c:pt idx="29">
                  <c:v>Tabasco</c:v>
                </c:pt>
                <c:pt idx="30">
                  <c:v>Chihuahua</c:v>
                </c:pt>
                <c:pt idx="31">
                  <c:v>Baja California</c:v>
                </c:pt>
              </c:strCache>
            </c:strRef>
          </c:cat>
          <c:val>
            <c:numRef>
              <c:f>'F25'!$D$9:$D$40</c:f>
              <c:numCache>
                <c:formatCode>#,##0</c:formatCode>
                <c:ptCount val="32"/>
                <c:pt idx="0">
                  <c:v>-223379</c:v>
                </c:pt>
                <c:pt idx="1">
                  <c:v>-97381</c:v>
                </c:pt>
                <c:pt idx="2">
                  <c:v>-39172</c:v>
                </c:pt>
                <c:pt idx="3">
                  <c:v>-34366</c:v>
                </c:pt>
                <c:pt idx="4">
                  <c:v>-32766</c:v>
                </c:pt>
                <c:pt idx="5">
                  <c:v>-32332</c:v>
                </c:pt>
                <c:pt idx="6">
                  <c:v>-24152</c:v>
                </c:pt>
                <c:pt idx="7">
                  <c:v>-22568</c:v>
                </c:pt>
                <c:pt idx="8">
                  <c:v>-19964</c:v>
                </c:pt>
                <c:pt idx="9">
                  <c:v>-19846</c:v>
                </c:pt>
                <c:pt idx="10">
                  <c:v>-19054</c:v>
                </c:pt>
                <c:pt idx="11">
                  <c:v>-14323</c:v>
                </c:pt>
                <c:pt idx="12">
                  <c:v>-12778</c:v>
                </c:pt>
                <c:pt idx="13">
                  <c:v>-12423</c:v>
                </c:pt>
                <c:pt idx="14">
                  <c:v>-10940</c:v>
                </c:pt>
                <c:pt idx="15">
                  <c:v>-9180</c:v>
                </c:pt>
                <c:pt idx="16">
                  <c:v>-7944</c:v>
                </c:pt>
                <c:pt idx="17">
                  <c:v>-7342</c:v>
                </c:pt>
                <c:pt idx="18">
                  <c:v>-6867</c:v>
                </c:pt>
                <c:pt idx="19">
                  <c:v>-6845</c:v>
                </c:pt>
                <c:pt idx="20">
                  <c:v>-6042</c:v>
                </c:pt>
                <c:pt idx="21">
                  <c:v>-6028</c:v>
                </c:pt>
                <c:pt idx="22">
                  <c:v>-4245</c:v>
                </c:pt>
                <c:pt idx="23">
                  <c:v>-3507</c:v>
                </c:pt>
                <c:pt idx="24">
                  <c:v>-3216</c:v>
                </c:pt>
                <c:pt idx="25">
                  <c:v>-2845</c:v>
                </c:pt>
                <c:pt idx="26">
                  <c:v>-2840</c:v>
                </c:pt>
                <c:pt idx="27">
                  <c:v>-2093</c:v>
                </c:pt>
                <c:pt idx="28">
                  <c:v>-1996</c:v>
                </c:pt>
                <c:pt idx="29">
                  <c:v>2993</c:v>
                </c:pt>
                <c:pt idx="30">
                  <c:v>10695</c:v>
                </c:pt>
                <c:pt idx="31">
                  <c:v>25036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DD-4D58-A7AD-DA9B0BD0E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014272"/>
        <c:axId val="49015808"/>
      </c:barChart>
      <c:catAx>
        <c:axId val="49014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9015808"/>
        <c:crosses val="autoZero"/>
        <c:auto val="1"/>
        <c:lblAlgn val="ctr"/>
        <c:lblOffset val="1000"/>
        <c:noMultiLvlLbl val="0"/>
      </c:catAx>
      <c:valAx>
        <c:axId val="4901580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90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'F25'!$H$7</c:f>
              <c:strCache>
                <c:ptCount val="1"/>
                <c:pt idx="0">
                  <c:v>Permanentes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3303790514557774"/>
                  <c:y val="3.3622690205239627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8B-47E8-8891-C1B376F16F85}"/>
                </c:ext>
              </c:extLst>
            </c:dLbl>
            <c:dLbl>
              <c:idx val="1"/>
              <c:layout>
                <c:manualLayout>
                  <c:x val="0.1267788968239435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8B-47E8-8891-C1B376F16F85}"/>
                </c:ext>
              </c:extLst>
            </c:dLbl>
            <c:dLbl>
              <c:idx val="2"/>
              <c:layout>
                <c:manualLayout>
                  <c:x val="8.242316222100129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8B-47E8-8891-C1B376F16F85}"/>
                </c:ext>
              </c:extLst>
            </c:dLbl>
            <c:dLbl>
              <c:idx val="3"/>
              <c:layout>
                <c:manualLayout>
                  <c:x val="7.715656473173396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8B-47E8-8891-C1B376F16F85}"/>
                </c:ext>
              </c:extLst>
            </c:dLbl>
            <c:dLbl>
              <c:idx val="4"/>
              <c:layout>
                <c:manualLayout>
                  <c:x val="7.287293739445359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8B-47E8-8891-C1B376F16F85}"/>
                </c:ext>
              </c:extLst>
            </c:dLbl>
            <c:dLbl>
              <c:idx val="5"/>
              <c:layout>
                <c:manualLayout>
                  <c:x val="6.1164703249303141E-2"/>
                  <c:y val="-2.13487271458169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8B-47E8-8891-C1B376F16F85}"/>
                </c:ext>
              </c:extLst>
            </c:dLbl>
            <c:dLbl>
              <c:idx val="6"/>
              <c:layout>
                <c:manualLayout>
                  <c:x val="6.3023866202771159E-2"/>
                  <c:y val="-2.13504082803271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8B-47E8-8891-C1B376F16F85}"/>
                </c:ext>
              </c:extLst>
            </c:dLbl>
            <c:dLbl>
              <c:idx val="7"/>
              <c:layout>
                <c:manualLayout>
                  <c:x val="-6.9873730899916581E-2"/>
                  <c:y val="-2.13470460113066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8B-47E8-8891-C1B376F16F85}"/>
                </c:ext>
              </c:extLst>
            </c:dLbl>
            <c:dLbl>
              <c:idx val="8"/>
              <c:layout>
                <c:manualLayout>
                  <c:x val="5.797652037681336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8B-47E8-8891-C1B376F16F85}"/>
                </c:ext>
              </c:extLst>
            </c:dLbl>
            <c:dLbl>
              <c:idx val="9"/>
              <c:layout>
                <c:manualLayout>
                  <c:x val="7.4693198233941688E-2"/>
                  <c:y val="2.13504082803271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8B-47E8-8891-C1B376F16F85}"/>
                </c:ext>
              </c:extLst>
            </c:dLbl>
            <c:dLbl>
              <c:idx val="10"/>
              <c:layout>
                <c:manualLayout>
                  <c:x val="5.647512665567951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8B-47E8-8891-C1B376F16F85}"/>
                </c:ext>
              </c:extLst>
            </c:dLbl>
            <c:dLbl>
              <c:idx val="11"/>
              <c:layout>
                <c:manualLayout>
                  <c:x val="5.8718102097702903E-2"/>
                  <c:y val="7.828392601860600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8B-47E8-8891-C1B376F16F85}"/>
                </c:ext>
              </c:extLst>
            </c:dLbl>
            <c:dLbl>
              <c:idx val="12"/>
              <c:layout>
                <c:manualLayout>
                  <c:x val="5.0259089706809756E-2"/>
                  <c:y val="7.828392601860600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B8B-47E8-8891-C1B376F16F85}"/>
                </c:ext>
              </c:extLst>
            </c:dLbl>
            <c:dLbl>
              <c:idx val="13"/>
              <c:layout>
                <c:manualLayout>
                  <c:x val="5.328710655354126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B8B-47E8-8891-C1B376F16F85}"/>
                </c:ext>
              </c:extLst>
            </c:dLbl>
            <c:dLbl>
              <c:idx val="14"/>
              <c:layout>
                <c:manualLayout>
                  <c:x val="4.948479114529288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B8B-47E8-8891-C1B376F16F85}"/>
                </c:ext>
              </c:extLst>
            </c:dLbl>
            <c:dLbl>
              <c:idx val="15"/>
              <c:layout>
                <c:manualLayout>
                  <c:x val="4.268880343445441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B8B-47E8-8891-C1B376F16F85}"/>
                </c:ext>
              </c:extLst>
            </c:dLbl>
            <c:dLbl>
              <c:idx val="16"/>
              <c:layout>
                <c:manualLayout>
                  <c:x val="-3.7829782905043845E-2"/>
                  <c:y val="-2.13487271458169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B8B-47E8-8891-C1B376F16F85}"/>
                </c:ext>
              </c:extLst>
            </c:dLbl>
            <c:dLbl>
              <c:idx val="18"/>
              <c:layout>
                <c:manualLayout>
                  <c:x val="-3.953773220207939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B8B-47E8-8891-C1B376F16F85}"/>
                </c:ext>
              </c:extLst>
            </c:dLbl>
            <c:dLbl>
              <c:idx val="19"/>
              <c:layout>
                <c:manualLayout>
                  <c:x val="-4.5880892795377319E-2"/>
                  <c:y val="-4.269913542614405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B8B-47E8-8891-C1B376F16F85}"/>
                </c:ext>
              </c:extLst>
            </c:dLbl>
            <c:dLbl>
              <c:idx val="20"/>
              <c:layout>
                <c:manualLayout>
                  <c:x val="-4.127611955482309E-2"/>
                  <c:y val="-2.13487271458169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B8B-47E8-8891-C1B376F16F85}"/>
                </c:ext>
              </c:extLst>
            </c:dLbl>
            <c:dLbl>
              <c:idx val="21"/>
              <c:layout>
                <c:manualLayout>
                  <c:x val="3.8545484140063736E-2"/>
                  <c:y val="3.914196300930300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B8B-47E8-8891-C1B376F16F85}"/>
                </c:ext>
              </c:extLst>
            </c:dLbl>
            <c:dLbl>
              <c:idx val="26"/>
              <c:layout>
                <c:manualLayout>
                  <c:x val="3.107432501169912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B8B-47E8-8891-C1B376F16F85}"/>
                </c:ext>
              </c:extLst>
            </c:dLbl>
            <c:dLbl>
              <c:idx val="27"/>
              <c:layout>
                <c:manualLayout>
                  <c:x val="2.3658670573155099E-2"/>
                  <c:y val="-2.13470460113066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B8B-47E8-8891-C1B376F16F85}"/>
                </c:ext>
              </c:extLst>
            </c:dLbl>
            <c:dLbl>
              <c:idx val="28"/>
              <c:layout>
                <c:manualLayout>
                  <c:x val="-4.056660359315550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B8B-47E8-8891-C1B376F16F85}"/>
                </c:ext>
              </c:extLst>
            </c:dLbl>
            <c:dLbl>
              <c:idx val="29"/>
              <c:layout>
                <c:manualLayout>
                  <c:x val="-3.865079655740706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B8B-47E8-8891-C1B376F16F85}"/>
                </c:ext>
              </c:extLst>
            </c:dLbl>
            <c:dLbl>
              <c:idx val="30"/>
              <c:layout>
                <c:manualLayout>
                  <c:x val="-4.030356670532477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B8B-47E8-8891-C1B376F16F85}"/>
                </c:ext>
              </c:extLst>
            </c:dLbl>
            <c:dLbl>
              <c:idx val="31"/>
              <c:layout>
                <c:manualLayout>
                  <c:x val="7.09234368959692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B8B-47E8-8891-C1B376F16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99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'F25'!$A$9:$A$40</c:f>
              <c:strCache>
                <c:ptCount val="32"/>
                <c:pt idx="0">
                  <c:v>Ciudad de México</c:v>
                </c:pt>
                <c:pt idx="1">
                  <c:v>Quintana Roo</c:v>
                </c:pt>
                <c:pt idx="2">
                  <c:v>Puebla</c:v>
                </c:pt>
                <c:pt idx="3">
                  <c:v>Guanajuato</c:v>
                </c:pt>
                <c:pt idx="4">
                  <c:v>Estado de México</c:v>
                </c:pt>
                <c:pt idx="5">
                  <c:v>Jalisco</c:v>
                </c:pt>
                <c:pt idx="6">
                  <c:v>Veracruz Norte</c:v>
                </c:pt>
                <c:pt idx="7">
                  <c:v>Nuevo León</c:v>
                </c:pt>
                <c:pt idx="8">
                  <c:v>Tamaulipas</c:v>
                </c:pt>
                <c:pt idx="9">
                  <c:v>Yucatán</c:v>
                </c:pt>
                <c:pt idx="10">
                  <c:v>Coahuila</c:v>
                </c:pt>
                <c:pt idx="11">
                  <c:v>Baja California Sur</c:v>
                </c:pt>
                <c:pt idx="12">
                  <c:v>Guerrero</c:v>
                </c:pt>
                <c:pt idx="13">
                  <c:v>Querétaro</c:v>
                </c:pt>
                <c:pt idx="14">
                  <c:v>Sonora</c:v>
                </c:pt>
                <c:pt idx="15">
                  <c:v>Hidalgo</c:v>
                </c:pt>
                <c:pt idx="16">
                  <c:v>Campeche</c:v>
                </c:pt>
                <c:pt idx="17">
                  <c:v>Sinaloa</c:v>
                </c:pt>
                <c:pt idx="18">
                  <c:v>Aguascalientes</c:v>
                </c:pt>
                <c:pt idx="19">
                  <c:v>San Luis Potosí</c:v>
                </c:pt>
                <c:pt idx="20">
                  <c:v>Chiapas</c:v>
                </c:pt>
                <c:pt idx="21">
                  <c:v>Morelos</c:v>
                </c:pt>
                <c:pt idx="22">
                  <c:v>Oaxaca</c:v>
                </c:pt>
                <c:pt idx="23">
                  <c:v>Durango</c:v>
                </c:pt>
                <c:pt idx="24">
                  <c:v>Tlaxcala</c:v>
                </c:pt>
                <c:pt idx="25">
                  <c:v>Colima</c:v>
                </c:pt>
                <c:pt idx="26">
                  <c:v>Nayarit</c:v>
                </c:pt>
                <c:pt idx="27">
                  <c:v>Zacatecas</c:v>
                </c:pt>
                <c:pt idx="28">
                  <c:v>Michoacán</c:v>
                </c:pt>
                <c:pt idx="29">
                  <c:v>Tabasco</c:v>
                </c:pt>
                <c:pt idx="30">
                  <c:v>Chihuahua</c:v>
                </c:pt>
                <c:pt idx="31">
                  <c:v>Baja California</c:v>
                </c:pt>
              </c:strCache>
            </c:strRef>
          </c:cat>
          <c:val>
            <c:numRef>
              <c:f>'F25'!$H$9:$H$40</c:f>
              <c:numCache>
                <c:formatCode>#,##0</c:formatCode>
                <c:ptCount val="32"/>
                <c:pt idx="0">
                  <c:v>-230238</c:v>
                </c:pt>
                <c:pt idx="1">
                  <c:v>-64803</c:v>
                </c:pt>
                <c:pt idx="2">
                  <c:v>-33087</c:v>
                </c:pt>
                <c:pt idx="3">
                  <c:v>-32353</c:v>
                </c:pt>
                <c:pt idx="4">
                  <c:v>-21110</c:v>
                </c:pt>
                <c:pt idx="5">
                  <c:v>-14073</c:v>
                </c:pt>
                <c:pt idx="6">
                  <c:v>-19105</c:v>
                </c:pt>
                <c:pt idx="7">
                  <c:v>-24443</c:v>
                </c:pt>
                <c:pt idx="8">
                  <c:v>-14953</c:v>
                </c:pt>
                <c:pt idx="9">
                  <c:v>-19681</c:v>
                </c:pt>
                <c:pt idx="10">
                  <c:v>-12886</c:v>
                </c:pt>
                <c:pt idx="11">
                  <c:v>-12748</c:v>
                </c:pt>
                <c:pt idx="12">
                  <c:v>-8836</c:v>
                </c:pt>
                <c:pt idx="13">
                  <c:v>-12143</c:v>
                </c:pt>
                <c:pt idx="14">
                  <c:v>-7821</c:v>
                </c:pt>
                <c:pt idx="15">
                  <c:v>-5042</c:v>
                </c:pt>
                <c:pt idx="16">
                  <c:v>-8208</c:v>
                </c:pt>
                <c:pt idx="17">
                  <c:v>-3632</c:v>
                </c:pt>
                <c:pt idx="18">
                  <c:v>-7926</c:v>
                </c:pt>
                <c:pt idx="19">
                  <c:v>-9660</c:v>
                </c:pt>
                <c:pt idx="20">
                  <c:v>-6045</c:v>
                </c:pt>
                <c:pt idx="21">
                  <c:v>-5049</c:v>
                </c:pt>
                <c:pt idx="22">
                  <c:v>-3794</c:v>
                </c:pt>
                <c:pt idx="23">
                  <c:v>-2324</c:v>
                </c:pt>
                <c:pt idx="24">
                  <c:v>-1551</c:v>
                </c:pt>
                <c:pt idx="25">
                  <c:v>-1826</c:v>
                </c:pt>
                <c:pt idx="26">
                  <c:v>-1177</c:v>
                </c:pt>
                <c:pt idx="27">
                  <c:v>-909</c:v>
                </c:pt>
                <c:pt idx="28">
                  <c:v>-3865</c:v>
                </c:pt>
                <c:pt idx="29">
                  <c:v>-2361</c:v>
                </c:pt>
                <c:pt idx="30">
                  <c:v>6097</c:v>
                </c:pt>
                <c:pt idx="31">
                  <c:v>25079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B8B-47E8-8891-C1B376F16F85}"/>
            </c:ext>
          </c:extLst>
        </c:ser>
        <c:ser>
          <c:idx val="1"/>
          <c:order val="1"/>
          <c:tx>
            <c:strRef>
              <c:f>'F25'!$I$7</c:f>
              <c:strCache>
                <c:ptCount val="1"/>
                <c:pt idx="0">
                  <c:v>Eventuales</c:v>
                </c:pt>
              </c:strCache>
            </c:strRef>
          </c:tx>
          <c:spPr>
            <a:solidFill>
              <a:srgbClr val="7C878E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1343669250645997E-2"/>
                  <c:y val="-1.56567852037212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B8B-47E8-8891-C1B376F16F85}"/>
                </c:ext>
              </c:extLst>
            </c:dLbl>
            <c:dLbl>
              <c:idx val="1"/>
              <c:layout>
                <c:manualLayout>
                  <c:x val="-8.062015503875968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B8B-47E8-8891-C1B376F16F85}"/>
                </c:ext>
              </c:extLst>
            </c:dLbl>
            <c:dLbl>
              <c:idx val="2"/>
              <c:layout>
                <c:manualLayout>
                  <c:x val="-3.927648578811376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B8B-47E8-8891-C1B376F16F85}"/>
                </c:ext>
              </c:extLst>
            </c:dLbl>
            <c:dLbl>
              <c:idx val="3"/>
              <c:layout>
                <c:manualLayout>
                  <c:x val="-3.720930232558139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B8B-47E8-8891-C1B376F16F85}"/>
                </c:ext>
              </c:extLst>
            </c:dLbl>
            <c:dLbl>
              <c:idx val="4"/>
              <c:layout>
                <c:manualLayout>
                  <c:x val="-5.374677002583987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B8B-47E8-8891-C1B376F16F85}"/>
                </c:ext>
              </c:extLst>
            </c:dLbl>
            <c:dLbl>
              <c:idx val="5"/>
              <c:layout>
                <c:manualLayout>
                  <c:x val="-6.2015503875969068E-2"/>
                  <c:y val="2.13504082803271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B8B-47E8-8891-C1B376F16F85}"/>
                </c:ext>
              </c:extLst>
            </c:dLbl>
            <c:dLbl>
              <c:idx val="6"/>
              <c:layout>
                <c:manualLayout>
                  <c:x val="-4.341085271317829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B8B-47E8-8891-C1B376F16F85}"/>
                </c:ext>
              </c:extLst>
            </c:dLbl>
            <c:dLbl>
              <c:idx val="7"/>
              <c:layout>
                <c:manualLayout>
                  <c:x val="3.1007751937984496E-2"/>
                  <c:y val="2.135040828032638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B8B-47E8-8891-C1B376F16F85}"/>
                </c:ext>
              </c:extLst>
            </c:dLbl>
            <c:dLbl>
              <c:idx val="8"/>
              <c:layout>
                <c:manualLayout>
                  <c:x val="-3.720930232558139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B8B-47E8-8891-C1B376F16F85}"/>
                </c:ext>
              </c:extLst>
            </c:dLbl>
            <c:dLbl>
              <c:idx val="9"/>
              <c:layout>
                <c:manualLayout>
                  <c:x val="-2.6873385012920047E-2"/>
                  <c:y val="1.681134511044820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B8B-47E8-8891-C1B376F16F85}"/>
                </c:ext>
              </c:extLst>
            </c:dLbl>
            <c:dLbl>
              <c:idx val="10"/>
              <c:layout>
                <c:manualLayout>
                  <c:x val="-3.720930232558139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B8B-47E8-8891-C1B376F16F85}"/>
                </c:ext>
              </c:extLst>
            </c:dLbl>
            <c:dLbl>
              <c:idx val="11"/>
              <c:layout>
                <c:manualLayout>
                  <c:x val="-3.7209302325581395E-2"/>
                  <c:y val="7.828392601860600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B8B-47E8-8891-C1B376F16F85}"/>
                </c:ext>
              </c:extLst>
            </c:dLbl>
            <c:dLbl>
              <c:idx val="12"/>
              <c:layout>
                <c:manualLayout>
                  <c:x val="-3.7209302325581395E-2"/>
                  <c:y val="7.828392601860600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B8B-47E8-8891-C1B376F16F85}"/>
                </c:ext>
              </c:extLst>
            </c:dLbl>
            <c:dLbl>
              <c:idx val="13"/>
              <c:layout>
                <c:manualLayout>
                  <c:x val="-2.480620155038759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B8B-47E8-8891-C1B376F16F85}"/>
                </c:ext>
              </c:extLst>
            </c:dLbl>
            <c:dLbl>
              <c:idx val="14"/>
              <c:layout>
                <c:manualLayout>
                  <c:x val="-3.514211886304909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DB8B-47E8-8891-C1B376F16F85}"/>
                </c:ext>
              </c:extLst>
            </c:dLbl>
            <c:dLbl>
              <c:idx val="15"/>
              <c:layout>
                <c:manualLayout>
                  <c:x val="-3.720930232558154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B8B-47E8-8891-C1B376F16F85}"/>
                </c:ext>
              </c:extLst>
            </c:dLbl>
            <c:dLbl>
              <c:idx val="16"/>
              <c:layout>
                <c:manualLayout>
                  <c:x val="2.687338501291989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DB8B-47E8-8891-C1B376F16F85}"/>
                </c:ext>
              </c:extLst>
            </c:dLbl>
            <c:dLbl>
              <c:idx val="17"/>
              <c:layout>
                <c:manualLayout>
                  <c:x val="-3.5142118863049097E-2"/>
                  <c:y val="-2.13504082803271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DB8B-47E8-8891-C1B376F16F85}"/>
                </c:ext>
              </c:extLst>
            </c:dLbl>
            <c:dLbl>
              <c:idx val="18"/>
              <c:layout>
                <c:manualLayout>
                  <c:x val="3.720930232558139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DB8B-47E8-8891-C1B376F16F85}"/>
                </c:ext>
              </c:extLst>
            </c:dLbl>
            <c:dLbl>
              <c:idx val="19"/>
              <c:layout>
                <c:manualLayout>
                  <c:x val="3.307493540051679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DB8B-47E8-8891-C1B376F16F85}"/>
                </c:ext>
              </c:extLst>
            </c:dLbl>
            <c:dLbl>
              <c:idx val="20"/>
              <c:layout>
                <c:manualLayout>
                  <c:x val="1.6537467700258247E-2"/>
                  <c:y val="-3.914196300930300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DB8B-47E8-8891-C1B376F16F85}"/>
                </c:ext>
              </c:extLst>
            </c:dLbl>
            <c:dLbl>
              <c:idx val="21"/>
              <c:layout>
                <c:manualLayout>
                  <c:x val="-2.8940568475452195E-2"/>
                  <c:y val="3.914196300930300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DB8B-47E8-8891-C1B376F16F85}"/>
                </c:ext>
              </c:extLst>
            </c:dLbl>
            <c:dLbl>
              <c:idx val="22"/>
              <c:layout>
                <c:manualLayout>
                  <c:x val="-3.1007751937984496E-2"/>
                  <c:y val="-4.269409202261288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DB8B-47E8-8891-C1B376F16F85}"/>
                </c:ext>
              </c:extLst>
            </c:dLbl>
            <c:dLbl>
              <c:idx val="23"/>
              <c:layout>
                <c:manualLayout>
                  <c:x val="-3.1007751937984496E-2"/>
                  <c:y val="-4.269745429163380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DB8B-47E8-8891-C1B376F16F85}"/>
                </c:ext>
              </c:extLst>
            </c:dLbl>
            <c:dLbl>
              <c:idx val="24"/>
              <c:layout>
                <c:manualLayout>
                  <c:x val="-3.1007751937984496E-2"/>
                  <c:y val="-2.13504082803271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DB8B-47E8-8891-C1B376F16F85}"/>
                </c:ext>
              </c:extLst>
            </c:dLbl>
            <c:dLbl>
              <c:idx val="25"/>
              <c:layout>
                <c:manualLayout>
                  <c:x val="-3.5142118863049097E-2"/>
                  <c:y val="3.914196300930300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DB8B-47E8-8891-C1B376F16F85}"/>
                </c:ext>
              </c:extLst>
            </c:dLbl>
            <c:dLbl>
              <c:idx val="26"/>
              <c:layout>
                <c:manualLayout>
                  <c:x val="-3.7209302325581395E-2"/>
                  <c:y val="3.362269020719672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DB8B-47E8-8891-C1B376F16F85}"/>
                </c:ext>
              </c:extLst>
            </c:dLbl>
            <c:dLbl>
              <c:idx val="27"/>
              <c:layout>
                <c:manualLayout>
                  <c:x val="-3.9276485788113845E-2"/>
                  <c:y val="1.681134510261981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DB8B-47E8-8891-C1B376F16F85}"/>
                </c:ext>
              </c:extLst>
            </c:dLbl>
            <c:dLbl>
              <c:idx val="28"/>
              <c:layout>
                <c:manualLayout>
                  <c:x val="3.720930232558139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DB8B-47E8-8891-C1B376F16F85}"/>
                </c:ext>
              </c:extLst>
            </c:dLbl>
            <c:dLbl>
              <c:idx val="29"/>
              <c:layout>
                <c:manualLayout>
                  <c:x val="4.134366925064584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DB8B-47E8-8891-C1B376F16F85}"/>
                </c:ext>
              </c:extLst>
            </c:dLbl>
            <c:dLbl>
              <c:idx val="30"/>
              <c:layout>
                <c:manualLayout>
                  <c:x val="3.720930232558124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DB8B-47E8-8891-C1B376F16F85}"/>
                </c:ext>
              </c:extLst>
            </c:dLbl>
            <c:dLbl>
              <c:idx val="31"/>
              <c:layout>
                <c:manualLayout>
                  <c:x val="-2.067183462532299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DB8B-47E8-8891-C1B376F16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'F25'!$A$9:$A$40</c:f>
              <c:strCache>
                <c:ptCount val="32"/>
                <c:pt idx="0">
                  <c:v>Ciudad de México</c:v>
                </c:pt>
                <c:pt idx="1">
                  <c:v>Quintana Roo</c:v>
                </c:pt>
                <c:pt idx="2">
                  <c:v>Puebla</c:v>
                </c:pt>
                <c:pt idx="3">
                  <c:v>Guanajuato</c:v>
                </c:pt>
                <c:pt idx="4">
                  <c:v>Estado de México</c:v>
                </c:pt>
                <c:pt idx="5">
                  <c:v>Jalisco</c:v>
                </c:pt>
                <c:pt idx="6">
                  <c:v>Veracruz Norte</c:v>
                </c:pt>
                <c:pt idx="7">
                  <c:v>Nuevo León</c:v>
                </c:pt>
                <c:pt idx="8">
                  <c:v>Tamaulipas</c:v>
                </c:pt>
                <c:pt idx="9">
                  <c:v>Yucatán</c:v>
                </c:pt>
                <c:pt idx="10">
                  <c:v>Coahuila</c:v>
                </c:pt>
                <c:pt idx="11">
                  <c:v>Baja California Sur</c:v>
                </c:pt>
                <c:pt idx="12">
                  <c:v>Guerrero</c:v>
                </c:pt>
                <c:pt idx="13">
                  <c:v>Querétaro</c:v>
                </c:pt>
                <c:pt idx="14">
                  <c:v>Sonora</c:v>
                </c:pt>
                <c:pt idx="15">
                  <c:v>Hidalgo</c:v>
                </c:pt>
                <c:pt idx="16">
                  <c:v>Campeche</c:v>
                </c:pt>
                <c:pt idx="17">
                  <c:v>Sinaloa</c:v>
                </c:pt>
                <c:pt idx="18">
                  <c:v>Aguascalientes</c:v>
                </c:pt>
                <c:pt idx="19">
                  <c:v>San Luis Potosí</c:v>
                </c:pt>
                <c:pt idx="20">
                  <c:v>Chiapas</c:v>
                </c:pt>
                <c:pt idx="21">
                  <c:v>Morelos</c:v>
                </c:pt>
                <c:pt idx="22">
                  <c:v>Oaxaca</c:v>
                </c:pt>
                <c:pt idx="23">
                  <c:v>Durango</c:v>
                </c:pt>
                <c:pt idx="24">
                  <c:v>Tlaxcala</c:v>
                </c:pt>
                <c:pt idx="25">
                  <c:v>Colima</c:v>
                </c:pt>
                <c:pt idx="26">
                  <c:v>Nayarit</c:v>
                </c:pt>
                <c:pt idx="27">
                  <c:v>Zacatecas</c:v>
                </c:pt>
                <c:pt idx="28">
                  <c:v>Michoacán</c:v>
                </c:pt>
                <c:pt idx="29">
                  <c:v>Tabasco</c:v>
                </c:pt>
                <c:pt idx="30">
                  <c:v>Chihuahua</c:v>
                </c:pt>
                <c:pt idx="31">
                  <c:v>Baja California</c:v>
                </c:pt>
              </c:strCache>
            </c:strRef>
          </c:cat>
          <c:val>
            <c:numRef>
              <c:f>'F25'!$I$9:$I$40</c:f>
              <c:numCache>
                <c:formatCode>#,##0</c:formatCode>
                <c:ptCount val="32"/>
                <c:pt idx="0">
                  <c:v>6859</c:v>
                </c:pt>
                <c:pt idx="1">
                  <c:v>-32578</c:v>
                </c:pt>
                <c:pt idx="2">
                  <c:v>-6085</c:v>
                </c:pt>
                <c:pt idx="3">
                  <c:v>-2013</c:v>
                </c:pt>
                <c:pt idx="4">
                  <c:v>-11656</c:v>
                </c:pt>
                <c:pt idx="5">
                  <c:v>-18259</c:v>
                </c:pt>
                <c:pt idx="6">
                  <c:v>-5047</c:v>
                </c:pt>
                <c:pt idx="7">
                  <c:v>1875</c:v>
                </c:pt>
                <c:pt idx="8">
                  <c:v>-5011</c:v>
                </c:pt>
                <c:pt idx="9">
                  <c:v>-165</c:v>
                </c:pt>
                <c:pt idx="10">
                  <c:v>-6168</c:v>
                </c:pt>
                <c:pt idx="11">
                  <c:v>-1575</c:v>
                </c:pt>
                <c:pt idx="12">
                  <c:v>-3942</c:v>
                </c:pt>
                <c:pt idx="13">
                  <c:v>-280</c:v>
                </c:pt>
                <c:pt idx="14">
                  <c:v>-3119</c:v>
                </c:pt>
                <c:pt idx="15">
                  <c:v>-4138</c:v>
                </c:pt>
                <c:pt idx="16">
                  <c:v>264</c:v>
                </c:pt>
                <c:pt idx="17">
                  <c:v>-3710</c:v>
                </c:pt>
                <c:pt idx="18">
                  <c:v>1059</c:v>
                </c:pt>
                <c:pt idx="19">
                  <c:v>2815</c:v>
                </c:pt>
                <c:pt idx="20">
                  <c:v>3</c:v>
                </c:pt>
                <c:pt idx="21">
                  <c:v>-979</c:v>
                </c:pt>
                <c:pt idx="22">
                  <c:v>-451</c:v>
                </c:pt>
                <c:pt idx="23">
                  <c:v>-1183</c:v>
                </c:pt>
                <c:pt idx="24">
                  <c:v>-1665</c:v>
                </c:pt>
                <c:pt idx="25">
                  <c:v>-1019</c:v>
                </c:pt>
                <c:pt idx="26">
                  <c:v>-1663</c:v>
                </c:pt>
                <c:pt idx="27">
                  <c:v>-1184</c:v>
                </c:pt>
                <c:pt idx="28">
                  <c:v>1869</c:v>
                </c:pt>
                <c:pt idx="29">
                  <c:v>5354</c:v>
                </c:pt>
                <c:pt idx="30">
                  <c:v>4598</c:v>
                </c:pt>
                <c:pt idx="31">
                  <c:v>-43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DB8B-47E8-8891-C1B376F16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1027200"/>
        <c:axId val="271028992"/>
      </c:barChart>
      <c:catAx>
        <c:axId val="271027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71028992"/>
        <c:crosses val="autoZero"/>
        <c:auto val="1"/>
        <c:lblAlgn val="ctr"/>
        <c:lblOffset val="100"/>
        <c:noMultiLvlLbl val="0"/>
      </c:catAx>
      <c:valAx>
        <c:axId val="271028992"/>
        <c:scaling>
          <c:orientation val="minMax"/>
          <c:min val="-259000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7102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209601752536838E-2"/>
          <c:y val="0.18551655440660278"/>
          <c:w val="0.89966840367081913"/>
          <c:h val="0.547512608044413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'F26'!$A$7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BBB27"/>
            </a:solidFill>
          </c:spPr>
          <c:invertIfNegative val="0"/>
          <c:dLbls>
            <c:dLbl>
              <c:idx val="0"/>
              <c:layout>
                <c:manualLayout>
                  <c:x val="-3.397027600849257E-3"/>
                  <c:y val="-8.0808080808080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34-40C0-8FED-ED8D5EEEE2D6}"/>
                </c:ext>
              </c:extLst>
            </c:dLbl>
            <c:dLbl>
              <c:idx val="1"/>
              <c:layout>
                <c:manualLayout>
                  <c:x val="-5.0955414012738851E-3"/>
                  <c:y val="3.703660918696725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34-40C0-8FED-ED8D5EEEE2D6}"/>
                </c:ext>
              </c:extLst>
            </c:dLbl>
            <c:dLbl>
              <c:idx val="2"/>
              <c:layout>
                <c:manualLayout>
                  <c:x val="-3.3970276008492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34-40C0-8FED-ED8D5EEEE2D6}"/>
                </c:ext>
              </c:extLst>
            </c:dLbl>
            <c:dLbl>
              <c:idx val="3"/>
              <c:layout>
                <c:manualLayout>
                  <c:x val="-5.09554140127388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34-40C0-8FED-ED8D5EEEE2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'F26'!$B$5:$I$5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'F26'!$B$7:$I$7</c:f>
              <c:numCache>
                <c:formatCode>#,##0</c:formatCode>
                <c:ptCount val="8"/>
                <c:pt idx="0">
                  <c:v>77509</c:v>
                </c:pt>
                <c:pt idx="1">
                  <c:v>295797</c:v>
                </c:pt>
                <c:pt idx="2">
                  <c:v>107248</c:v>
                </c:pt>
                <c:pt idx="3">
                  <c:v>9548</c:v>
                </c:pt>
                <c:pt idx="4">
                  <c:v>363344</c:v>
                </c:pt>
                <c:pt idx="5">
                  <c:v>2860</c:v>
                </c:pt>
                <c:pt idx="6">
                  <c:v>540644</c:v>
                </c:pt>
                <c:pt idx="7">
                  <c:v>66390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34-40C0-8FED-ED8D5EEEE2D6}"/>
            </c:ext>
          </c:extLst>
        </c:ser>
        <c:ser>
          <c:idx val="1"/>
          <c:order val="1"/>
          <c:tx>
            <c:strRef>
              <c:f>'F26'!$A$8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49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'F26'!$B$5:$I$5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'F26'!$B$8:$I$8</c:f>
              <c:numCache>
                <c:formatCode>#,##0</c:formatCode>
                <c:ptCount val="8"/>
                <c:pt idx="0">
                  <c:v>82606</c:v>
                </c:pt>
                <c:pt idx="1">
                  <c:v>312586</c:v>
                </c:pt>
                <c:pt idx="2">
                  <c:v>119587</c:v>
                </c:pt>
                <c:pt idx="3">
                  <c:v>9329</c:v>
                </c:pt>
                <c:pt idx="4">
                  <c:v>385457</c:v>
                </c:pt>
                <c:pt idx="5">
                  <c:v>2875</c:v>
                </c:pt>
                <c:pt idx="6">
                  <c:v>551836</c:v>
                </c:pt>
                <c:pt idx="7">
                  <c:v>70979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34-40C0-8FED-ED8D5EEEE2D6}"/>
            </c:ext>
          </c:extLst>
        </c:ser>
        <c:ser>
          <c:idx val="2"/>
          <c:order val="2"/>
          <c:tx>
            <c:strRef>
              <c:f>'F26'!$A$9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5682B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F34-40C0-8FED-ED8D5EEEE2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'F26'!$B$5:$I$5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'F26'!$B$9:$I$9</c:f>
              <c:numCache>
                <c:formatCode>#,##0</c:formatCode>
                <c:ptCount val="8"/>
                <c:pt idx="0">
                  <c:v>89558</c:v>
                </c:pt>
                <c:pt idx="1">
                  <c:v>334254</c:v>
                </c:pt>
                <c:pt idx="2">
                  <c:v>130890</c:v>
                </c:pt>
                <c:pt idx="3">
                  <c:v>9329</c:v>
                </c:pt>
                <c:pt idx="4">
                  <c:v>407270</c:v>
                </c:pt>
                <c:pt idx="5">
                  <c:v>3040</c:v>
                </c:pt>
                <c:pt idx="6">
                  <c:v>575641</c:v>
                </c:pt>
                <c:pt idx="7">
                  <c:v>74255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34-40C0-8FED-ED8D5EEEE2D6}"/>
            </c:ext>
          </c:extLst>
        </c:ser>
        <c:ser>
          <c:idx val="3"/>
          <c:order val="3"/>
          <c:tx>
            <c:strRef>
              <c:f>'F26'!$A$10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495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'F26'!$B$5:$I$5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'F26'!$B$10:$I$10</c:f>
              <c:numCache>
                <c:formatCode>#,##0</c:formatCode>
                <c:ptCount val="8"/>
                <c:pt idx="0">
                  <c:v>96726</c:v>
                </c:pt>
                <c:pt idx="1">
                  <c:v>343480</c:v>
                </c:pt>
                <c:pt idx="2">
                  <c:v>144472</c:v>
                </c:pt>
                <c:pt idx="3">
                  <c:v>9194</c:v>
                </c:pt>
                <c:pt idx="4">
                  <c:v>435724</c:v>
                </c:pt>
                <c:pt idx="5">
                  <c:v>3204</c:v>
                </c:pt>
                <c:pt idx="6">
                  <c:v>605107</c:v>
                </c:pt>
                <c:pt idx="7">
                  <c:v>79961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34-40C0-8FED-ED8D5EEEE2D6}"/>
            </c:ext>
          </c:extLst>
        </c:ser>
        <c:ser>
          <c:idx val="4"/>
          <c:order val="4"/>
          <c:tx>
            <c:strRef>
              <c:f>'F26'!$A$11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CFD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'F26'!$B$5:$I$5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'F26'!$B$11:$I$11</c:f>
              <c:numCache>
                <c:formatCode>#,##0</c:formatCode>
                <c:ptCount val="8"/>
                <c:pt idx="0">
                  <c:v>104065</c:v>
                </c:pt>
                <c:pt idx="1">
                  <c:v>354114</c:v>
                </c:pt>
                <c:pt idx="2">
                  <c:v>141254</c:v>
                </c:pt>
                <c:pt idx="3">
                  <c:v>9458</c:v>
                </c:pt>
                <c:pt idx="4">
                  <c:v>452017</c:v>
                </c:pt>
                <c:pt idx="5">
                  <c:v>2703</c:v>
                </c:pt>
                <c:pt idx="6">
                  <c:v>614655</c:v>
                </c:pt>
                <c:pt idx="7">
                  <c:v>82734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F34-40C0-8FED-ED8D5EEEE2D6}"/>
            </c:ext>
          </c:extLst>
        </c:ser>
        <c:ser>
          <c:idx val="5"/>
          <c:order val="5"/>
          <c:tx>
            <c:strRef>
              <c:f>'F26'!$A$12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93D3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'F26'!$B$5:$I$5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'F26'!$B$12:$I$12</c:f>
              <c:numCache>
                <c:formatCode>#,##0</c:formatCode>
                <c:ptCount val="8"/>
                <c:pt idx="0">
                  <c:v>109333</c:v>
                </c:pt>
                <c:pt idx="1">
                  <c:v>363625</c:v>
                </c:pt>
                <c:pt idx="2">
                  <c:v>141943</c:v>
                </c:pt>
                <c:pt idx="3">
                  <c:v>9697</c:v>
                </c:pt>
                <c:pt idx="4">
                  <c:v>458198</c:v>
                </c:pt>
                <c:pt idx="5">
                  <c:v>2683</c:v>
                </c:pt>
                <c:pt idx="6">
                  <c:v>640252</c:v>
                </c:pt>
                <c:pt idx="7">
                  <c:v>86968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F34-40C0-8FED-ED8D5EEEE2D6}"/>
            </c:ext>
          </c:extLst>
        </c:ser>
        <c:ser>
          <c:idx val="6"/>
          <c:order val="6"/>
          <c:tx>
            <c:strRef>
              <c:f>'F26'!$A$13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C878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'F26'!$B$5:$I$5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'F26'!$B$13:$I$13</c:f>
              <c:numCache>
                <c:formatCode>#,##0</c:formatCode>
                <c:ptCount val="8"/>
                <c:pt idx="0">
                  <c:v>111767</c:v>
                </c:pt>
                <c:pt idx="1">
                  <c:v>366999</c:v>
                </c:pt>
                <c:pt idx="2">
                  <c:v>133149</c:v>
                </c:pt>
                <c:pt idx="3">
                  <c:v>9984</c:v>
                </c:pt>
                <c:pt idx="4">
                  <c:v>452541</c:v>
                </c:pt>
                <c:pt idx="5">
                  <c:v>2738</c:v>
                </c:pt>
                <c:pt idx="6">
                  <c:v>614772</c:v>
                </c:pt>
                <c:pt idx="7">
                  <c:v>88417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34-40C0-8FED-ED8D5EEEE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90240"/>
        <c:axId val="60091776"/>
      </c:barChart>
      <c:catAx>
        <c:axId val="60090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0091776"/>
        <c:crosses val="autoZero"/>
        <c:auto val="1"/>
        <c:lblAlgn val="ctr"/>
        <c:lblOffset val="100"/>
        <c:noMultiLvlLbl val="0"/>
      </c:catAx>
      <c:valAx>
        <c:axId val="60091776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60090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3022293900009489"/>
          <c:w val="0.93077866988720659"/>
          <c:h val="6.5966428615027772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2F-432B-B895-7D5303E3159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F2F-432B-B895-7D5303E315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'F27-30'!$B$7:$B$26</c:f>
              <c:strCache>
                <c:ptCount val="20"/>
                <c:pt idx="0">
                  <c:v>Zapopan</c:v>
                </c:pt>
                <c:pt idx="1">
                  <c:v>Guadalajara</c:v>
                </c:pt>
                <c:pt idx="2">
                  <c:v>Puerto Vallarta</c:v>
                </c:pt>
                <c:pt idx="3">
                  <c:v>Ocotlán</c:v>
                </c:pt>
                <c:pt idx="4">
                  <c:v>Tlajomulco de Zúñiga</c:v>
                </c:pt>
                <c:pt idx="5">
                  <c:v>Poncitlán</c:v>
                </c:pt>
                <c:pt idx="6">
                  <c:v>Zapotlanejo</c:v>
                </c:pt>
                <c:pt idx="7">
                  <c:v>San Gabriel</c:v>
                </c:pt>
                <c:pt idx="8">
                  <c:v>Zacoalco de Torres</c:v>
                </c:pt>
                <c:pt idx="9">
                  <c:v>Ameca</c:v>
                </c:pt>
                <c:pt idx="10">
                  <c:v>Zapotiltic</c:v>
                </c:pt>
                <c:pt idx="11">
                  <c:v>Cihuatlán</c:v>
                </c:pt>
                <c:pt idx="12">
                  <c:v>Tuxcacuesco</c:v>
                </c:pt>
                <c:pt idx="13">
                  <c:v>Sayula</c:v>
                </c:pt>
                <c:pt idx="14">
                  <c:v>Tamazula de Gordiano</c:v>
                </c:pt>
                <c:pt idx="15">
                  <c:v>Zapotlán del Rey</c:v>
                </c:pt>
                <c:pt idx="16">
                  <c:v>Tuxpan</c:v>
                </c:pt>
                <c:pt idx="17">
                  <c:v>Atoyac</c:v>
                </c:pt>
                <c:pt idx="18">
                  <c:v>Unión de San Antonio</c:v>
                </c:pt>
                <c:pt idx="19">
                  <c:v>Lagos de Moreno</c:v>
                </c:pt>
              </c:strCache>
            </c:strRef>
          </c:cat>
          <c:val>
            <c:numRef>
              <c:f>'F27-30'!$G$7:$G$26</c:f>
              <c:numCache>
                <c:formatCode>General</c:formatCode>
                <c:ptCount val="20"/>
                <c:pt idx="0">
                  <c:v>-16032</c:v>
                </c:pt>
                <c:pt idx="1">
                  <c:v>-13767</c:v>
                </c:pt>
                <c:pt idx="2">
                  <c:v>-5776</c:v>
                </c:pt>
                <c:pt idx="3">
                  <c:v>-1944</c:v>
                </c:pt>
                <c:pt idx="4">
                  <c:v>-844</c:v>
                </c:pt>
                <c:pt idx="5">
                  <c:v>-461</c:v>
                </c:pt>
                <c:pt idx="6">
                  <c:v>-445</c:v>
                </c:pt>
                <c:pt idx="7">
                  <c:v>-323</c:v>
                </c:pt>
                <c:pt idx="8">
                  <c:v>-320</c:v>
                </c:pt>
                <c:pt idx="9">
                  <c:v>-306</c:v>
                </c:pt>
                <c:pt idx="10">
                  <c:v>-304</c:v>
                </c:pt>
                <c:pt idx="11">
                  <c:v>-300</c:v>
                </c:pt>
                <c:pt idx="12">
                  <c:v>-274</c:v>
                </c:pt>
                <c:pt idx="13">
                  <c:v>-188</c:v>
                </c:pt>
                <c:pt idx="14">
                  <c:v>-159</c:v>
                </c:pt>
                <c:pt idx="15">
                  <c:v>-157</c:v>
                </c:pt>
                <c:pt idx="16">
                  <c:v>-144</c:v>
                </c:pt>
                <c:pt idx="17">
                  <c:v>-97</c:v>
                </c:pt>
                <c:pt idx="18">
                  <c:v>-93</c:v>
                </c:pt>
                <c:pt idx="19">
                  <c:v>-93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2F-432B-B895-7D5303E31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014272"/>
        <c:axId val="49015808"/>
      </c:barChart>
      <c:catAx>
        <c:axId val="49014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9015808"/>
        <c:crosses val="autoZero"/>
        <c:auto val="1"/>
        <c:lblAlgn val="ctr"/>
        <c:lblOffset val="100"/>
        <c:noMultiLvlLbl val="0"/>
      </c:catAx>
      <c:valAx>
        <c:axId val="49015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0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'F27-30'!$H$6</c:f>
              <c:strCache>
                <c:ptCount val="1"/>
                <c:pt idx="0">
                  <c:v>Permanentes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99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'F27-30'!$B$7:$B$26</c:f>
              <c:strCache>
                <c:ptCount val="20"/>
                <c:pt idx="0">
                  <c:v>Zapopan</c:v>
                </c:pt>
                <c:pt idx="1">
                  <c:v>Guadalajara</c:v>
                </c:pt>
                <c:pt idx="2">
                  <c:v>Puerto Vallarta</c:v>
                </c:pt>
                <c:pt idx="3">
                  <c:v>Ocotlán</c:v>
                </c:pt>
                <c:pt idx="4">
                  <c:v>Tlajomulco de Zúñiga</c:v>
                </c:pt>
                <c:pt idx="5">
                  <c:v>Poncitlán</c:v>
                </c:pt>
                <c:pt idx="6">
                  <c:v>Zapotlanejo</c:v>
                </c:pt>
                <c:pt idx="7">
                  <c:v>San Gabriel</c:v>
                </c:pt>
                <c:pt idx="8">
                  <c:v>Zacoalco de Torres</c:v>
                </c:pt>
                <c:pt idx="9">
                  <c:v>Ameca</c:v>
                </c:pt>
                <c:pt idx="10">
                  <c:v>Zapotiltic</c:v>
                </c:pt>
                <c:pt idx="11">
                  <c:v>Cihuatlán</c:v>
                </c:pt>
                <c:pt idx="12">
                  <c:v>Tuxcacuesco</c:v>
                </c:pt>
                <c:pt idx="13">
                  <c:v>Sayula</c:v>
                </c:pt>
                <c:pt idx="14">
                  <c:v>Tamazula de Gordiano</c:v>
                </c:pt>
                <c:pt idx="15">
                  <c:v>Zapotlán del Rey</c:v>
                </c:pt>
                <c:pt idx="16">
                  <c:v>Tuxpan</c:v>
                </c:pt>
                <c:pt idx="17">
                  <c:v>Atoyac</c:v>
                </c:pt>
                <c:pt idx="18">
                  <c:v>Unión de San Antonio</c:v>
                </c:pt>
                <c:pt idx="19">
                  <c:v>Lagos de Moreno</c:v>
                </c:pt>
              </c:strCache>
            </c:strRef>
          </c:cat>
          <c:val>
            <c:numRef>
              <c:f>'F27-30'!$H$7:$H$26</c:f>
              <c:numCache>
                <c:formatCode>General</c:formatCode>
                <c:ptCount val="20"/>
                <c:pt idx="0">
                  <c:v>-7212</c:v>
                </c:pt>
                <c:pt idx="1">
                  <c:v>-8840</c:v>
                </c:pt>
                <c:pt idx="2">
                  <c:v>-3104</c:v>
                </c:pt>
                <c:pt idx="3">
                  <c:v>-1612</c:v>
                </c:pt>
                <c:pt idx="4">
                  <c:v>695</c:v>
                </c:pt>
                <c:pt idx="5">
                  <c:v>-469</c:v>
                </c:pt>
                <c:pt idx="6">
                  <c:v>-425</c:v>
                </c:pt>
                <c:pt idx="7">
                  <c:v>151</c:v>
                </c:pt>
                <c:pt idx="8">
                  <c:v>-472</c:v>
                </c:pt>
                <c:pt idx="9">
                  <c:v>-274</c:v>
                </c:pt>
                <c:pt idx="10">
                  <c:v>20</c:v>
                </c:pt>
                <c:pt idx="11">
                  <c:v>-39</c:v>
                </c:pt>
                <c:pt idx="12">
                  <c:v>165</c:v>
                </c:pt>
                <c:pt idx="13">
                  <c:v>-167</c:v>
                </c:pt>
                <c:pt idx="14">
                  <c:v>-91</c:v>
                </c:pt>
                <c:pt idx="15">
                  <c:v>-157</c:v>
                </c:pt>
                <c:pt idx="16">
                  <c:v>30</c:v>
                </c:pt>
                <c:pt idx="17">
                  <c:v>-16</c:v>
                </c:pt>
                <c:pt idx="18">
                  <c:v>-94</c:v>
                </c:pt>
                <c:pt idx="19">
                  <c:v>-376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1-442B-9B49-073B11E75785}"/>
            </c:ext>
          </c:extLst>
        </c:ser>
        <c:ser>
          <c:idx val="1"/>
          <c:order val="1"/>
          <c:tx>
            <c:strRef>
              <c:f>'F27-30'!$I$6</c:f>
              <c:strCache>
                <c:ptCount val="1"/>
                <c:pt idx="0">
                  <c:v>Eventuales</c:v>
                </c:pt>
              </c:strCache>
            </c:strRef>
          </c:tx>
          <c:spPr>
            <a:solidFill>
              <a:srgbClr val="7C878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'F27-30'!$B$7:$B$26</c:f>
              <c:strCache>
                <c:ptCount val="20"/>
                <c:pt idx="0">
                  <c:v>Zapopan</c:v>
                </c:pt>
                <c:pt idx="1">
                  <c:v>Guadalajara</c:v>
                </c:pt>
                <c:pt idx="2">
                  <c:v>Puerto Vallarta</c:v>
                </c:pt>
                <c:pt idx="3">
                  <c:v>Ocotlán</c:v>
                </c:pt>
                <c:pt idx="4">
                  <c:v>Tlajomulco de Zúñiga</c:v>
                </c:pt>
                <c:pt idx="5">
                  <c:v>Poncitlán</c:v>
                </c:pt>
                <c:pt idx="6">
                  <c:v>Zapotlanejo</c:v>
                </c:pt>
                <c:pt idx="7">
                  <c:v>San Gabriel</c:v>
                </c:pt>
                <c:pt idx="8">
                  <c:v>Zacoalco de Torres</c:v>
                </c:pt>
                <c:pt idx="9">
                  <c:v>Ameca</c:v>
                </c:pt>
                <c:pt idx="10">
                  <c:v>Zapotiltic</c:v>
                </c:pt>
                <c:pt idx="11">
                  <c:v>Cihuatlán</c:v>
                </c:pt>
                <c:pt idx="12">
                  <c:v>Tuxcacuesco</c:v>
                </c:pt>
                <c:pt idx="13">
                  <c:v>Sayula</c:v>
                </c:pt>
                <c:pt idx="14">
                  <c:v>Tamazula de Gordiano</c:v>
                </c:pt>
                <c:pt idx="15">
                  <c:v>Zapotlán del Rey</c:v>
                </c:pt>
                <c:pt idx="16">
                  <c:v>Tuxpan</c:v>
                </c:pt>
                <c:pt idx="17">
                  <c:v>Atoyac</c:v>
                </c:pt>
                <c:pt idx="18">
                  <c:v>Unión de San Antonio</c:v>
                </c:pt>
                <c:pt idx="19">
                  <c:v>Lagos de Moreno</c:v>
                </c:pt>
              </c:strCache>
            </c:strRef>
          </c:cat>
          <c:val>
            <c:numRef>
              <c:f>'F27-30'!$I$7:$I$26</c:f>
              <c:numCache>
                <c:formatCode>General</c:formatCode>
                <c:ptCount val="20"/>
                <c:pt idx="0">
                  <c:v>-8820</c:v>
                </c:pt>
                <c:pt idx="1">
                  <c:v>-4927</c:v>
                </c:pt>
                <c:pt idx="2">
                  <c:v>-2672</c:v>
                </c:pt>
                <c:pt idx="3">
                  <c:v>-332</c:v>
                </c:pt>
                <c:pt idx="4">
                  <c:v>-1539</c:v>
                </c:pt>
                <c:pt idx="5">
                  <c:v>8</c:v>
                </c:pt>
                <c:pt idx="6">
                  <c:v>-20</c:v>
                </c:pt>
                <c:pt idx="7">
                  <c:v>-474</c:v>
                </c:pt>
                <c:pt idx="8">
                  <c:v>152</c:v>
                </c:pt>
                <c:pt idx="9">
                  <c:v>-32</c:v>
                </c:pt>
                <c:pt idx="10">
                  <c:v>-324</c:v>
                </c:pt>
                <c:pt idx="11">
                  <c:v>-261</c:v>
                </c:pt>
                <c:pt idx="12">
                  <c:v>-439</c:v>
                </c:pt>
                <c:pt idx="13">
                  <c:v>-21</c:v>
                </c:pt>
                <c:pt idx="14">
                  <c:v>-68</c:v>
                </c:pt>
                <c:pt idx="15">
                  <c:v>0</c:v>
                </c:pt>
                <c:pt idx="16">
                  <c:v>-174</c:v>
                </c:pt>
                <c:pt idx="17">
                  <c:v>-81</c:v>
                </c:pt>
                <c:pt idx="18">
                  <c:v>1</c:v>
                </c:pt>
                <c:pt idx="19">
                  <c:v>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1-442B-9B49-073B11E75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1027200"/>
        <c:axId val="271028992"/>
      </c:barChart>
      <c:catAx>
        <c:axId val="271027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71028992"/>
        <c:crosses val="autoZero"/>
        <c:auto val="1"/>
        <c:lblAlgn val="ctr"/>
        <c:lblOffset val="100"/>
        <c:noMultiLvlLbl val="0"/>
      </c:catAx>
      <c:valAx>
        <c:axId val="2710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7102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567-46B7-A5F5-9DBAA0FDFA3A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567-46B7-A5F5-9DBAA0FDFA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'F27-30'!$B$112:$B$131</c:f>
              <c:strCache>
                <c:ptCount val="20"/>
                <c:pt idx="0">
                  <c:v>Magdalena</c:v>
                </c:pt>
                <c:pt idx="1">
                  <c:v>Tapalpa</c:v>
                </c:pt>
                <c:pt idx="2">
                  <c:v>Ayotlán</c:v>
                </c:pt>
                <c:pt idx="3">
                  <c:v>Amatitán</c:v>
                </c:pt>
                <c:pt idx="4">
                  <c:v>Tlaquepaque</c:v>
                </c:pt>
                <c:pt idx="5">
                  <c:v>La Barca</c:v>
                </c:pt>
                <c:pt idx="6">
                  <c:v>Casimiro Castillo</c:v>
                </c:pt>
                <c:pt idx="7">
                  <c:v>Jocotepec</c:v>
                </c:pt>
                <c:pt idx="8">
                  <c:v>Tequila</c:v>
                </c:pt>
                <c:pt idx="9">
                  <c:v>Huejuquilla el Alto</c:v>
                </c:pt>
                <c:pt idx="10">
                  <c:v>Zapotlán el Grande</c:v>
                </c:pt>
                <c:pt idx="11">
                  <c:v>Tala</c:v>
                </c:pt>
                <c:pt idx="12">
                  <c:v>Gómez Farías</c:v>
                </c:pt>
                <c:pt idx="13">
                  <c:v>San Juan de los Lagos</c:v>
                </c:pt>
                <c:pt idx="14">
                  <c:v>Tonalá</c:v>
                </c:pt>
                <c:pt idx="15">
                  <c:v>Arandas</c:v>
                </c:pt>
                <c:pt idx="16">
                  <c:v>El Salto</c:v>
                </c:pt>
                <c:pt idx="17">
                  <c:v>Atotonilco el Alto</c:v>
                </c:pt>
                <c:pt idx="18">
                  <c:v>El Arenal</c:v>
                </c:pt>
                <c:pt idx="19">
                  <c:v>Tepatitlán de Morelos</c:v>
                </c:pt>
              </c:strCache>
            </c:strRef>
          </c:cat>
          <c:val>
            <c:numRef>
              <c:f>'F27-30'!$G$112:$G$131</c:f>
              <c:numCache>
                <c:formatCode>General</c:formatCode>
                <c:ptCount val="20"/>
                <c:pt idx="0">
                  <c:v>136</c:v>
                </c:pt>
                <c:pt idx="1">
                  <c:v>170</c:v>
                </c:pt>
                <c:pt idx="2">
                  <c:v>188</c:v>
                </c:pt>
                <c:pt idx="3">
                  <c:v>198</c:v>
                </c:pt>
                <c:pt idx="4">
                  <c:v>243</c:v>
                </c:pt>
                <c:pt idx="5">
                  <c:v>274</c:v>
                </c:pt>
                <c:pt idx="6">
                  <c:v>274</c:v>
                </c:pt>
                <c:pt idx="7">
                  <c:v>281</c:v>
                </c:pt>
                <c:pt idx="8">
                  <c:v>299</c:v>
                </c:pt>
                <c:pt idx="9">
                  <c:v>325</c:v>
                </c:pt>
                <c:pt idx="10">
                  <c:v>335</c:v>
                </c:pt>
                <c:pt idx="11">
                  <c:v>341</c:v>
                </c:pt>
                <c:pt idx="12">
                  <c:v>411</c:v>
                </c:pt>
                <c:pt idx="13">
                  <c:v>460</c:v>
                </c:pt>
                <c:pt idx="14">
                  <c:v>533</c:v>
                </c:pt>
                <c:pt idx="15">
                  <c:v>661</c:v>
                </c:pt>
                <c:pt idx="16">
                  <c:v>730</c:v>
                </c:pt>
                <c:pt idx="17">
                  <c:v>896</c:v>
                </c:pt>
                <c:pt idx="18">
                  <c:v>941</c:v>
                </c:pt>
                <c:pt idx="19">
                  <c:v>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67-46B7-A5F5-9DBAA0FDF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014272"/>
        <c:axId val="49015808"/>
      </c:barChart>
      <c:catAx>
        <c:axId val="49014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9015808"/>
        <c:crosses val="autoZero"/>
        <c:auto val="1"/>
        <c:lblAlgn val="ctr"/>
        <c:lblOffset val="100"/>
        <c:noMultiLvlLbl val="0"/>
      </c:catAx>
      <c:valAx>
        <c:axId val="49015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0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6015630716127173E-2"/>
                  <c:y val="-1.4607786487112471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33-4B9D-AF00-012942352896}"/>
                </c:ext>
              </c:extLst>
            </c:dLbl>
            <c:dLbl>
              <c:idx val="1"/>
              <c:layout>
                <c:manualLayout>
                  <c:x val="1.9210625702074789E-2"/>
                  <c:y val="1.851430479988906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33-4B9D-AF00-012942352896}"/>
                </c:ext>
              </c:extLst>
            </c:dLbl>
            <c:dLbl>
              <c:idx val="2"/>
              <c:layout>
                <c:manualLayout>
                  <c:x val="2.2378570629274317E-2"/>
                  <c:y val="3.7028609599778124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33-4B9D-AF00-012942352896}"/>
                </c:ext>
              </c:extLst>
            </c:dLbl>
            <c:dLbl>
              <c:idx val="3"/>
              <c:layout>
                <c:manualLayout>
                  <c:x val="1.3638679432056239E-2"/>
                  <c:y val="2.20505370166661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33-4B9D-AF00-012942352896}"/>
                </c:ext>
              </c:extLst>
            </c:dLbl>
            <c:dLbl>
              <c:idx val="4"/>
              <c:layout>
                <c:manualLayout>
                  <c:x val="5.2460463229566122E-2"/>
                  <c:y val="-2.35094642348982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33-4B9D-AF00-012942352896}"/>
                </c:ext>
              </c:extLst>
            </c:dLbl>
            <c:dLbl>
              <c:idx val="5"/>
              <c:layout>
                <c:manualLayout>
                  <c:x val="1.8412923343103078E-2"/>
                  <c:y val="1.851430479988906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33-4B9D-AF00-012942352896}"/>
                </c:ext>
              </c:extLst>
            </c:dLbl>
            <c:dLbl>
              <c:idx val="6"/>
              <c:layout>
                <c:manualLayout>
                  <c:x val="-6.9966472560437615E-2"/>
                  <c:y val="3.7028609599778124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33-4B9D-AF00-012942352896}"/>
                </c:ext>
              </c:extLst>
            </c:dLbl>
            <c:dLbl>
              <c:idx val="7"/>
              <c:layout>
                <c:manualLayout>
                  <c:x val="2.726834755774768E-2"/>
                  <c:y val="5.554291439966718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33-4B9D-AF00-012942352896}"/>
                </c:ext>
              </c:extLst>
            </c:dLbl>
            <c:dLbl>
              <c:idx val="8"/>
              <c:layout>
                <c:manualLayout>
                  <c:x val="3.3302560394582119E-2"/>
                  <c:y val="3.7028609599778124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33-4B9D-AF00-012942352896}"/>
                </c:ext>
              </c:extLst>
            </c:dLbl>
            <c:dLbl>
              <c:idx val="9"/>
              <c:layout>
                <c:manualLayout>
                  <c:x val="3.2689253573319088E-2"/>
                  <c:y val="9.257152399944531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33-4B9D-AF00-012942352896}"/>
                </c:ext>
              </c:extLst>
            </c:dLbl>
            <c:dLbl>
              <c:idx val="10"/>
              <c:layout>
                <c:manualLayout>
                  <c:x val="2.0590566049916593E-2"/>
                  <c:y val="2.351872138729907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33-4B9D-AF00-012942352896}"/>
                </c:ext>
              </c:extLst>
            </c:dLbl>
            <c:dLbl>
              <c:idx val="11"/>
              <c:layout>
                <c:manualLayout>
                  <c:x val="2.1032389056023965E-2"/>
                  <c:y val="5.554291440397788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33-4B9D-AF00-012942352896}"/>
                </c:ext>
              </c:extLst>
            </c:dLbl>
            <c:dLbl>
              <c:idx val="12"/>
              <c:layout>
                <c:manualLayout>
                  <c:x val="2.858319130438525E-2"/>
                  <c:y val="1.851430479988906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33-4B9D-AF00-012942352896}"/>
                </c:ext>
              </c:extLst>
            </c:dLbl>
            <c:dLbl>
              <c:idx val="13"/>
              <c:layout>
                <c:manualLayout>
                  <c:x val="1.3321938738180394E-2"/>
                  <c:y val="-4.310697503362098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33-4B9D-AF00-012942352896}"/>
                </c:ext>
              </c:extLst>
            </c:dLbl>
            <c:dLbl>
              <c:idx val="14"/>
              <c:layout>
                <c:manualLayout>
                  <c:x val="3.2070071684587816E-2"/>
                  <c:y val="-2.20486111111111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33-4B9D-AF00-012942352896}"/>
                </c:ext>
              </c:extLst>
            </c:dLbl>
            <c:dLbl>
              <c:idx val="15"/>
              <c:layout>
                <c:manualLayout>
                  <c:x val="2.3003847693320766E-2"/>
                  <c:y val="2.205238844714829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33-4B9D-AF00-012942352896}"/>
                </c:ext>
              </c:extLst>
            </c:dLbl>
            <c:dLbl>
              <c:idx val="16"/>
              <c:layout>
                <c:manualLayout>
                  <c:x val="2.9381297154686615E-2"/>
                  <c:y val="-2.20468341557076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33-4B9D-AF00-012942352896}"/>
                </c:ext>
              </c:extLst>
            </c:dLbl>
            <c:dLbl>
              <c:idx val="17"/>
              <c:layout>
                <c:manualLayout>
                  <c:x val="2.0368242327208748E-2"/>
                  <c:y val="-2.20468341557076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33-4B9D-AF00-012942352896}"/>
                </c:ext>
              </c:extLst>
            </c:dLbl>
            <c:dLbl>
              <c:idx val="18"/>
              <c:layout>
                <c:manualLayout>
                  <c:x val="1.17292239624353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33-4B9D-AF00-012942352896}"/>
                </c:ext>
              </c:extLst>
            </c:dLbl>
            <c:dLbl>
              <c:idx val="19"/>
              <c:layout>
                <c:manualLayout>
                  <c:x val="-2.7174199580799408E-2"/>
                  <c:y val="1.4681843706312566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33-4B9D-AF00-012942352896}"/>
                </c:ext>
              </c:extLst>
            </c:dLbl>
            <c:dLbl>
              <c:idx val="20"/>
              <c:layout>
                <c:manualLayout>
                  <c:x val="3.4275985663082355E-2"/>
                  <c:y val="-4.042198674546347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33-4B9D-AF00-012942352896}"/>
                </c:ext>
              </c:extLst>
            </c:dLbl>
            <c:dLbl>
              <c:idx val="21"/>
              <c:layout>
                <c:manualLayout>
                  <c:x val="3.258422939068100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F33-4B9D-AF00-012942352896}"/>
                </c:ext>
              </c:extLst>
            </c:dLbl>
            <c:dLbl>
              <c:idx val="22"/>
              <c:layout>
                <c:manualLayout>
                  <c:x val="3.450681003584221E-2"/>
                  <c:y val="-4.042198674546347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F33-4B9D-AF00-012942352896}"/>
                </c:ext>
              </c:extLst>
            </c:dLbl>
            <c:dLbl>
              <c:idx val="23"/>
              <c:layout>
                <c:manualLayout>
                  <c:x val="3.6403046594982162E-2"/>
                  <c:y val="-2.20486111111111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F33-4B9D-AF00-012942352896}"/>
                </c:ext>
              </c:extLst>
            </c:dLbl>
            <c:dLbl>
              <c:idx val="24"/>
              <c:layout>
                <c:manualLayout>
                  <c:x val="6.737150537634399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F33-4B9D-AF00-012942352896}"/>
                </c:ext>
              </c:extLst>
            </c:dLbl>
            <c:dLbl>
              <c:idx val="25"/>
              <c:layout>
                <c:manualLayout>
                  <c:x val="6.171218637992823E-2"/>
                  <c:y val="-2.204861111111151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F33-4B9D-AF00-012942352896}"/>
                </c:ext>
              </c:extLst>
            </c:dLbl>
            <c:dLbl>
              <c:idx val="26"/>
              <c:layout>
                <c:manualLayout>
                  <c:x val="5.590913978494623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F33-4B9D-AF00-012942352896}"/>
                </c:ext>
              </c:extLst>
            </c:dLbl>
            <c:dLbl>
              <c:idx val="27"/>
              <c:layout>
                <c:manualLayout>
                  <c:x val="7.005698924731174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F33-4B9D-AF00-012942352896}"/>
                </c:ext>
              </c:extLst>
            </c:dLbl>
            <c:dLbl>
              <c:idx val="28"/>
              <c:layout>
                <c:manualLayout>
                  <c:x val="6.997580645161290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F33-4B9D-AF00-012942352896}"/>
                </c:ext>
              </c:extLst>
            </c:dLbl>
            <c:dLbl>
              <c:idx val="29"/>
              <c:layout>
                <c:manualLayout>
                  <c:x val="6.646863799283153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F33-4B9D-AF00-012942352896}"/>
                </c:ext>
              </c:extLst>
            </c:dLbl>
            <c:dLbl>
              <c:idx val="30"/>
              <c:layout>
                <c:manualLayout>
                  <c:x val="7.8100358422939067E-2"/>
                  <c:y val="-2.20486111111111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F33-4B9D-AF00-012942352896}"/>
                </c:ext>
              </c:extLst>
            </c:dLbl>
            <c:dLbl>
              <c:idx val="31"/>
              <c:layout>
                <c:manualLayout>
                  <c:x val="0.1533001792114695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F33-4B9D-AF00-0129423528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99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'F27-30'!$B$112:$B$131</c:f>
              <c:strCache>
                <c:ptCount val="20"/>
                <c:pt idx="0">
                  <c:v>Magdalena</c:v>
                </c:pt>
                <c:pt idx="1">
                  <c:v>Tapalpa</c:v>
                </c:pt>
                <c:pt idx="2">
                  <c:v>Ayotlán</c:v>
                </c:pt>
                <c:pt idx="3">
                  <c:v>Amatitán</c:v>
                </c:pt>
                <c:pt idx="4">
                  <c:v>Tlaquepaque</c:v>
                </c:pt>
                <c:pt idx="5">
                  <c:v>La Barca</c:v>
                </c:pt>
                <c:pt idx="6">
                  <c:v>Casimiro Castillo</c:v>
                </c:pt>
                <c:pt idx="7">
                  <c:v>Jocotepec</c:v>
                </c:pt>
                <c:pt idx="8">
                  <c:v>Tequila</c:v>
                </c:pt>
                <c:pt idx="9">
                  <c:v>Huejuquilla el Alto</c:v>
                </c:pt>
                <c:pt idx="10">
                  <c:v>Zapotlán el Grande</c:v>
                </c:pt>
                <c:pt idx="11">
                  <c:v>Tala</c:v>
                </c:pt>
                <c:pt idx="12">
                  <c:v>Gómez Farías</c:v>
                </c:pt>
                <c:pt idx="13">
                  <c:v>San Juan de los Lagos</c:v>
                </c:pt>
                <c:pt idx="14">
                  <c:v>Tonalá</c:v>
                </c:pt>
                <c:pt idx="15">
                  <c:v>Arandas</c:v>
                </c:pt>
                <c:pt idx="16">
                  <c:v>El Salto</c:v>
                </c:pt>
                <c:pt idx="17">
                  <c:v>Atotonilco el Alto</c:v>
                </c:pt>
                <c:pt idx="18">
                  <c:v>El Arenal</c:v>
                </c:pt>
                <c:pt idx="19">
                  <c:v>Tepatitlán de Morelos</c:v>
                </c:pt>
              </c:strCache>
            </c:strRef>
          </c:cat>
          <c:val>
            <c:numRef>
              <c:f>'F27-30'!$H$112:$H$131</c:f>
              <c:numCache>
                <c:formatCode>General</c:formatCode>
                <c:ptCount val="20"/>
                <c:pt idx="0">
                  <c:v>126</c:v>
                </c:pt>
                <c:pt idx="1">
                  <c:v>96</c:v>
                </c:pt>
                <c:pt idx="2">
                  <c:v>162</c:v>
                </c:pt>
                <c:pt idx="3">
                  <c:v>211</c:v>
                </c:pt>
                <c:pt idx="4">
                  <c:v>374</c:v>
                </c:pt>
                <c:pt idx="5">
                  <c:v>70</c:v>
                </c:pt>
                <c:pt idx="6">
                  <c:v>209</c:v>
                </c:pt>
                <c:pt idx="7">
                  <c:v>94</c:v>
                </c:pt>
                <c:pt idx="8">
                  <c:v>241</c:v>
                </c:pt>
                <c:pt idx="9">
                  <c:v>309</c:v>
                </c:pt>
                <c:pt idx="10">
                  <c:v>793</c:v>
                </c:pt>
                <c:pt idx="11">
                  <c:v>145</c:v>
                </c:pt>
                <c:pt idx="12">
                  <c:v>89</c:v>
                </c:pt>
                <c:pt idx="13">
                  <c:v>524</c:v>
                </c:pt>
                <c:pt idx="14">
                  <c:v>49</c:v>
                </c:pt>
                <c:pt idx="15">
                  <c:v>722</c:v>
                </c:pt>
                <c:pt idx="16">
                  <c:v>742</c:v>
                </c:pt>
                <c:pt idx="17">
                  <c:v>954</c:v>
                </c:pt>
                <c:pt idx="18">
                  <c:v>856</c:v>
                </c:pt>
                <c:pt idx="19">
                  <c:v>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F33-4B9D-AF00-012942352896}"/>
            </c:ext>
          </c:extLst>
        </c:ser>
        <c:ser>
          <c:idx val="1"/>
          <c:order val="1"/>
          <c:spPr>
            <a:solidFill>
              <a:srgbClr val="7C878E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0636504882783078"/>
                  <c:y val="1.1108582879933437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F33-4B9D-AF00-012942352896}"/>
                </c:ext>
              </c:extLst>
            </c:dLbl>
            <c:dLbl>
              <c:idx val="1"/>
              <c:layout>
                <c:manualLayout>
                  <c:x val="-0.13099736062871481"/>
                  <c:y val="1.851430481713185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F33-4B9D-AF00-012942352896}"/>
                </c:ext>
              </c:extLst>
            </c:dLbl>
            <c:dLbl>
              <c:idx val="2"/>
              <c:layout>
                <c:manualLayout>
                  <c:x val="-0.11448851287083543"/>
                  <c:y val="5.554291441690998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F33-4B9D-AF00-012942352896}"/>
                </c:ext>
              </c:extLst>
            </c:dLbl>
            <c:dLbl>
              <c:idx val="3"/>
              <c:layout>
                <c:manualLayout>
                  <c:x val="-9.6821510499382396E-2"/>
                  <c:y val="1.851430479126766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F33-4B9D-AF00-012942352896}"/>
                </c:ext>
              </c:extLst>
            </c:dLbl>
            <c:dLbl>
              <c:idx val="4"/>
              <c:layout>
                <c:manualLayout>
                  <c:x val="-5.1288320916560146E-2"/>
                  <c:y val="1.851430480851045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F33-4B9D-AF00-012942352896}"/>
                </c:ext>
              </c:extLst>
            </c:dLbl>
            <c:dLbl>
              <c:idx val="5"/>
              <c:layout>
                <c:manualLayout>
                  <c:x val="-7.0055106155878927E-2"/>
                  <c:y val="1.851430479988906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F33-4B9D-AF00-012942352896}"/>
                </c:ext>
              </c:extLst>
            </c:dLbl>
            <c:dLbl>
              <c:idx val="6"/>
              <c:layout>
                <c:manualLayout>
                  <c:x val="3.6415770609319081E-2"/>
                  <c:y val="-8.084397349092695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F33-4B9D-AF00-012942352896}"/>
                </c:ext>
              </c:extLst>
            </c:dLbl>
            <c:dLbl>
              <c:idx val="7"/>
              <c:layout>
                <c:manualLayout>
                  <c:x val="-5.6421672111109801E-2"/>
                  <c:y val="-2.20468341557070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F33-4B9D-AF00-012942352896}"/>
                </c:ext>
              </c:extLst>
            </c:dLbl>
            <c:dLbl>
              <c:idx val="8"/>
              <c:layout>
                <c:manualLayout>
                  <c:x val="-2.5680205683740392E-2"/>
                  <c:y val="1.851430479988906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F33-4B9D-AF00-012942352896}"/>
                </c:ext>
              </c:extLst>
            </c:dLbl>
            <c:dLbl>
              <c:idx val="9"/>
              <c:layout>
                <c:manualLayout>
                  <c:x val="-2.6212007256388076E-2"/>
                  <c:y val="5.554291439966718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F33-4B9D-AF00-012942352896}"/>
                </c:ext>
              </c:extLst>
            </c:dLbl>
            <c:dLbl>
              <c:idx val="10"/>
              <c:layout>
                <c:manualLayout>
                  <c:x val="-3.5888401830021475E-2"/>
                  <c:y val="1.851430479988906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F33-4B9D-AF00-012942352896}"/>
                </c:ext>
              </c:extLst>
            </c:dLbl>
            <c:dLbl>
              <c:idx val="11"/>
              <c:layout>
                <c:manualLayout>
                  <c:x val="-3.2472175237898616E-2"/>
                  <c:y val="-1.45892721823125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F33-4B9D-AF00-012942352896}"/>
                </c:ext>
              </c:extLst>
            </c:dLbl>
            <c:dLbl>
              <c:idx val="12"/>
              <c:layout>
                <c:manualLayout>
                  <c:x val="-2.1038306928860839E-2"/>
                  <c:y val="1.851430479988906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F33-4B9D-AF00-012942352896}"/>
                </c:ext>
              </c:extLst>
            </c:dLbl>
            <c:dLbl>
              <c:idx val="13"/>
              <c:layout>
                <c:manualLayout>
                  <c:x val="-3.0719005410011751E-2"/>
                  <c:y val="1.851430479988906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F33-4B9D-AF00-012942352896}"/>
                </c:ext>
              </c:extLst>
            </c:dLbl>
            <c:dLbl>
              <c:idx val="14"/>
              <c:layout>
                <c:manualLayout>
                  <c:x val="-3.4139784946236644E-2"/>
                  <c:y val="-8.084397349092695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F33-4B9D-AF00-012942352896}"/>
                </c:ext>
              </c:extLst>
            </c:dLbl>
            <c:dLbl>
              <c:idx val="15"/>
              <c:layout>
                <c:manualLayout>
                  <c:x val="-2.5017807417354217E-2"/>
                  <c:y val="2.3515018526339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F33-4B9D-AF00-012942352896}"/>
                </c:ext>
              </c:extLst>
            </c:dLbl>
            <c:dLbl>
              <c:idx val="16"/>
              <c:layout>
                <c:manualLayout>
                  <c:x val="-2.8443045315842252E-2"/>
                  <c:y val="-2.15534875168104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F33-4B9D-AF00-012942352896}"/>
                </c:ext>
              </c:extLst>
            </c:dLbl>
            <c:dLbl>
              <c:idx val="17"/>
              <c:layout>
                <c:manualLayout>
                  <c:x val="-2.6725920713415709E-2"/>
                  <c:y val="-2.2046834155707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F33-4B9D-AF00-012942352896}"/>
                </c:ext>
              </c:extLst>
            </c:dLbl>
            <c:dLbl>
              <c:idx val="18"/>
              <c:layout>
                <c:manualLayout>
                  <c:x val="-1.8198938441210774E-2"/>
                  <c:y val="1.470035801111299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F33-4B9D-AF00-012942352896}"/>
                </c:ext>
              </c:extLst>
            </c:dLbl>
            <c:dLbl>
              <c:idx val="19"/>
              <c:layout>
                <c:manualLayout>
                  <c:x val="1.772537411716097E-2"/>
                  <c:y val="3.702860960031696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F33-4B9D-AF00-012942352896}"/>
                </c:ext>
              </c:extLst>
            </c:dLbl>
            <c:dLbl>
              <c:idx val="20"/>
              <c:layout>
                <c:manualLayout>
                  <c:x val="-4.324372759856631E-2"/>
                  <c:y val="1.736111111111111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F33-4B9D-AF00-012942352896}"/>
                </c:ext>
              </c:extLst>
            </c:dLbl>
            <c:dLbl>
              <c:idx val="21"/>
              <c:layout>
                <c:manualLayout>
                  <c:x val="-5.2347670250896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EF33-4B9D-AF00-012942352896}"/>
                </c:ext>
              </c:extLst>
            </c:dLbl>
            <c:dLbl>
              <c:idx val="22"/>
              <c:layout>
                <c:manualLayout>
                  <c:x val="-7.5107526881720427E-2"/>
                  <c:y val="-4.04219867454634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EF33-4B9D-AF00-012942352896}"/>
                </c:ext>
              </c:extLst>
            </c:dLbl>
            <c:dLbl>
              <c:idx val="23"/>
              <c:layout>
                <c:manualLayout>
                  <c:x val="-7.2831541218637996E-2"/>
                  <c:y val="1.736111111111111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EF33-4B9D-AF00-012942352896}"/>
                </c:ext>
              </c:extLst>
            </c:dLbl>
            <c:dLbl>
              <c:idx val="24"/>
              <c:layout>
                <c:manualLayout>
                  <c:x val="-3.6415770609318998E-2"/>
                  <c:y val="-2.204861111111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EF33-4B9D-AF00-012942352896}"/>
                </c:ext>
              </c:extLst>
            </c:dLbl>
            <c:dLbl>
              <c:idx val="25"/>
              <c:layout>
                <c:manualLayout>
                  <c:x val="-2.95878136200716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EF33-4B9D-AF00-012942352896}"/>
                </c:ext>
              </c:extLst>
            </c:dLbl>
            <c:dLbl>
              <c:idx val="26"/>
              <c:layout>
                <c:manualLayout>
                  <c:x val="-0.10014336917562724"/>
                  <c:y val="1.736111111111111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EF33-4B9D-AF00-012942352896}"/>
                </c:ext>
              </c:extLst>
            </c:dLbl>
            <c:dLbl>
              <c:idx val="27"/>
              <c:layout>
                <c:manualLayout>
                  <c:x val="-4.0967741935483873E-2"/>
                  <c:y val="2.20503472222222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EF33-4B9D-AF00-012942352896}"/>
                </c:ext>
              </c:extLst>
            </c:dLbl>
            <c:dLbl>
              <c:idx val="28"/>
              <c:layout>
                <c:manualLayout>
                  <c:x val="-5.234767025089606E-2"/>
                  <c:y val="3.472222222424332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EF33-4B9D-AF00-012942352896}"/>
                </c:ext>
              </c:extLst>
            </c:dLbl>
            <c:dLbl>
              <c:idx val="29"/>
              <c:layout>
                <c:manualLayout>
                  <c:x val="-0.17069892473118278"/>
                  <c:y val="2.204861111111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EF33-4B9D-AF00-012942352896}"/>
                </c:ext>
              </c:extLst>
            </c:dLbl>
            <c:dLbl>
              <c:idx val="30"/>
              <c:layout>
                <c:manualLayout>
                  <c:x val="-5.9175627240143372E-2"/>
                  <c:y val="-1.0105496686365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EF33-4B9D-AF00-012942352896}"/>
                </c:ext>
              </c:extLst>
            </c:dLbl>
            <c:dLbl>
              <c:idx val="31"/>
              <c:layout>
                <c:manualLayout>
                  <c:x val="-4.09677419354839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EF33-4B9D-AF00-0129423528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'F27-30'!$B$112:$B$131</c:f>
              <c:strCache>
                <c:ptCount val="20"/>
                <c:pt idx="0">
                  <c:v>Magdalena</c:v>
                </c:pt>
                <c:pt idx="1">
                  <c:v>Tapalpa</c:v>
                </c:pt>
                <c:pt idx="2">
                  <c:v>Ayotlán</c:v>
                </c:pt>
                <c:pt idx="3">
                  <c:v>Amatitán</c:v>
                </c:pt>
                <c:pt idx="4">
                  <c:v>Tlaquepaque</c:v>
                </c:pt>
                <c:pt idx="5">
                  <c:v>La Barca</c:v>
                </c:pt>
                <c:pt idx="6">
                  <c:v>Casimiro Castillo</c:v>
                </c:pt>
                <c:pt idx="7">
                  <c:v>Jocotepec</c:v>
                </c:pt>
                <c:pt idx="8">
                  <c:v>Tequila</c:v>
                </c:pt>
                <c:pt idx="9">
                  <c:v>Huejuquilla el Alto</c:v>
                </c:pt>
                <c:pt idx="10">
                  <c:v>Zapotlán el Grande</c:v>
                </c:pt>
                <c:pt idx="11">
                  <c:v>Tala</c:v>
                </c:pt>
                <c:pt idx="12">
                  <c:v>Gómez Farías</c:v>
                </c:pt>
                <c:pt idx="13">
                  <c:v>San Juan de los Lagos</c:v>
                </c:pt>
                <c:pt idx="14">
                  <c:v>Tonalá</c:v>
                </c:pt>
                <c:pt idx="15">
                  <c:v>Arandas</c:v>
                </c:pt>
                <c:pt idx="16">
                  <c:v>El Salto</c:v>
                </c:pt>
                <c:pt idx="17">
                  <c:v>Atotonilco el Alto</c:v>
                </c:pt>
                <c:pt idx="18">
                  <c:v>El Arenal</c:v>
                </c:pt>
                <c:pt idx="19">
                  <c:v>Tepatitlán de Morelos</c:v>
                </c:pt>
              </c:strCache>
            </c:strRef>
          </c:cat>
          <c:val>
            <c:numRef>
              <c:f>'F27-30'!$I$112:$I$131</c:f>
              <c:numCache>
                <c:formatCode>General</c:formatCode>
                <c:ptCount val="20"/>
                <c:pt idx="0">
                  <c:v>10</c:v>
                </c:pt>
                <c:pt idx="1">
                  <c:v>74</c:v>
                </c:pt>
                <c:pt idx="2">
                  <c:v>26</c:v>
                </c:pt>
                <c:pt idx="3">
                  <c:v>-13</c:v>
                </c:pt>
                <c:pt idx="4">
                  <c:v>-131</c:v>
                </c:pt>
                <c:pt idx="5">
                  <c:v>204</c:v>
                </c:pt>
                <c:pt idx="6">
                  <c:v>65</c:v>
                </c:pt>
                <c:pt idx="7">
                  <c:v>187</c:v>
                </c:pt>
                <c:pt idx="8">
                  <c:v>58</c:v>
                </c:pt>
                <c:pt idx="9">
                  <c:v>16</c:v>
                </c:pt>
                <c:pt idx="10">
                  <c:v>-458</c:v>
                </c:pt>
                <c:pt idx="11">
                  <c:v>196</c:v>
                </c:pt>
                <c:pt idx="12">
                  <c:v>322</c:v>
                </c:pt>
                <c:pt idx="13">
                  <c:v>-64</c:v>
                </c:pt>
                <c:pt idx="14">
                  <c:v>484</c:v>
                </c:pt>
                <c:pt idx="15">
                  <c:v>-61</c:v>
                </c:pt>
                <c:pt idx="16">
                  <c:v>-12</c:v>
                </c:pt>
                <c:pt idx="17">
                  <c:v>-58</c:v>
                </c:pt>
                <c:pt idx="18">
                  <c:v>85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EF33-4B9D-AF00-012942352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1027200"/>
        <c:axId val="271028992"/>
      </c:barChart>
      <c:catAx>
        <c:axId val="271027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71028992"/>
        <c:crosses val="autoZero"/>
        <c:auto val="1"/>
        <c:lblAlgn val="ctr"/>
        <c:lblOffset val="100"/>
        <c:noMultiLvlLbl val="0"/>
      </c:catAx>
      <c:valAx>
        <c:axId val="2710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7102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921817221341787E-2"/>
          <c:y val="0"/>
          <c:w val="0.95351294241944007"/>
          <c:h val="0.90194425908625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C878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E32-405F-A701-CAF958E036D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E32-405F-A701-CAF958E036D1}"/>
              </c:ext>
            </c:extLst>
          </c:dPt>
          <c:dPt>
            <c:idx val="6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E32-405F-A701-CAF958E036D1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E32-405F-A701-CAF958E036D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E32-405F-A701-CAF958E036D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E32-405F-A701-CAF958E036D1}"/>
              </c:ext>
            </c:extLst>
          </c:dPt>
          <c:dLbls>
            <c:dLbl>
              <c:idx val="5"/>
              <c:layout>
                <c:manualLayout>
                  <c:x val="8.2970081838026378E-17"/>
                  <c:y val="2.39658816425120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32-405F-A701-CAF958E036D1}"/>
                </c:ext>
              </c:extLst>
            </c:dLbl>
            <c:dLbl>
              <c:idx val="6"/>
              <c:layout>
                <c:manualLayout>
                  <c:x val="-7.9129562352771108E-3"/>
                  <c:y val="2.18170997142063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32-405F-A701-CAF958E036D1}"/>
                </c:ext>
              </c:extLst>
            </c:dLbl>
            <c:dLbl>
              <c:idx val="7"/>
              <c:layout>
                <c:manualLayout>
                  <c:x val="1.9782390588191328E-3"/>
                  <c:y val="-5.158955985831542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32-405F-A701-CAF958E036D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'F31'!$A$6:$A$13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'F31'!$B$6:$B$13</c:f>
              <c:numCache>
                <c:formatCode>#,##0</c:formatCode>
                <c:ptCount val="8"/>
                <c:pt idx="0">
                  <c:v>78051</c:v>
                </c:pt>
                <c:pt idx="1">
                  <c:v>79961</c:v>
                </c:pt>
                <c:pt idx="2">
                  <c:v>82957</c:v>
                </c:pt>
                <c:pt idx="3">
                  <c:v>86097</c:v>
                </c:pt>
                <c:pt idx="4">
                  <c:v>90125</c:v>
                </c:pt>
                <c:pt idx="5">
                  <c:v>93370</c:v>
                </c:pt>
                <c:pt idx="6">
                  <c:v>97390</c:v>
                </c:pt>
                <c:pt idx="7">
                  <c:v>98067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32-405F-A701-CAF958E03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88077824"/>
        <c:axId val="88079360"/>
      </c:barChart>
      <c:catAx>
        <c:axId val="8807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88079360"/>
        <c:crosses val="autoZero"/>
        <c:auto val="1"/>
        <c:lblAlgn val="ctr"/>
        <c:lblOffset val="100"/>
        <c:noMultiLvlLbl val="0"/>
      </c:catAx>
      <c:valAx>
        <c:axId val="880793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88077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F05-40A0-B609-92C33D171AD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F05-40A0-B609-92C33D171AD7}"/>
              </c:ext>
            </c:extLst>
          </c:dPt>
          <c:dPt>
            <c:idx val="3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F05-40A0-B609-92C33D171A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'F32'!$A$8:$A$39</c:f>
              <c:strCache>
                <c:ptCount val="32"/>
                <c:pt idx="0">
                  <c:v>Guanajuato</c:v>
                </c:pt>
                <c:pt idx="1">
                  <c:v>Veracruz</c:v>
                </c:pt>
                <c:pt idx="2">
                  <c:v>Quintana Roo</c:v>
                </c:pt>
                <c:pt idx="3">
                  <c:v>Sonora</c:v>
                </c:pt>
                <c:pt idx="4">
                  <c:v>Yucatán</c:v>
                </c:pt>
                <c:pt idx="5">
                  <c:v>Coahuila</c:v>
                </c:pt>
                <c:pt idx="6">
                  <c:v>Tamaulipas</c:v>
                </c:pt>
                <c:pt idx="7">
                  <c:v>Guerrero</c:v>
                </c:pt>
                <c:pt idx="8">
                  <c:v>Hidalgo</c:v>
                </c:pt>
                <c:pt idx="9">
                  <c:v>San Luis Potosí</c:v>
                </c:pt>
                <c:pt idx="10">
                  <c:v>Puebla</c:v>
                </c:pt>
                <c:pt idx="11">
                  <c:v>Zacatecas</c:v>
                </c:pt>
                <c:pt idx="12">
                  <c:v>Campeche</c:v>
                </c:pt>
                <c:pt idx="13">
                  <c:v>Oaxaca</c:v>
                </c:pt>
                <c:pt idx="14">
                  <c:v>Morelos</c:v>
                </c:pt>
                <c:pt idx="15">
                  <c:v>Chiapas</c:v>
                </c:pt>
                <c:pt idx="16">
                  <c:v>Tlaxcala</c:v>
                </c:pt>
                <c:pt idx="17">
                  <c:v>Aguascalientes</c:v>
                </c:pt>
                <c:pt idx="18">
                  <c:v>Chihuahua</c:v>
                </c:pt>
                <c:pt idx="19">
                  <c:v>Nayarit</c:v>
                </c:pt>
                <c:pt idx="20">
                  <c:v>Baja California Sur</c:v>
                </c:pt>
                <c:pt idx="21">
                  <c:v>Durango</c:v>
                </c:pt>
                <c:pt idx="22">
                  <c:v>Tabasco</c:v>
                </c:pt>
                <c:pt idx="23">
                  <c:v>Sinaloa</c:v>
                </c:pt>
                <c:pt idx="24">
                  <c:v>Baja California</c:v>
                </c:pt>
                <c:pt idx="25">
                  <c:v>Michoacán</c:v>
                </c:pt>
                <c:pt idx="26">
                  <c:v>Colima</c:v>
                </c:pt>
                <c:pt idx="27">
                  <c:v>Querétaro</c:v>
                </c:pt>
                <c:pt idx="28">
                  <c:v>Estado de México</c:v>
                </c:pt>
                <c:pt idx="29">
                  <c:v>Ciudad de México</c:v>
                </c:pt>
                <c:pt idx="30">
                  <c:v>Jalisco</c:v>
                </c:pt>
                <c:pt idx="31">
                  <c:v>Nuevo León</c:v>
                </c:pt>
              </c:strCache>
            </c:strRef>
          </c:cat>
          <c:val>
            <c:numRef>
              <c:f>'F32'!$F$8:$F$39</c:f>
              <c:numCache>
                <c:formatCode>#,##0</c:formatCode>
                <c:ptCount val="32"/>
                <c:pt idx="0">
                  <c:v>-798</c:v>
                </c:pt>
                <c:pt idx="1">
                  <c:v>-774</c:v>
                </c:pt>
                <c:pt idx="2">
                  <c:v>-490</c:v>
                </c:pt>
                <c:pt idx="3">
                  <c:v>-490</c:v>
                </c:pt>
                <c:pt idx="4">
                  <c:v>-406</c:v>
                </c:pt>
                <c:pt idx="5">
                  <c:v>-402</c:v>
                </c:pt>
                <c:pt idx="6">
                  <c:v>-341</c:v>
                </c:pt>
                <c:pt idx="7">
                  <c:v>-282</c:v>
                </c:pt>
                <c:pt idx="8">
                  <c:v>-238</c:v>
                </c:pt>
                <c:pt idx="9">
                  <c:v>-200</c:v>
                </c:pt>
                <c:pt idx="10">
                  <c:v>-186</c:v>
                </c:pt>
                <c:pt idx="11">
                  <c:v>-149</c:v>
                </c:pt>
                <c:pt idx="12">
                  <c:v>-147</c:v>
                </c:pt>
                <c:pt idx="13">
                  <c:v>-137</c:v>
                </c:pt>
                <c:pt idx="14">
                  <c:v>-117</c:v>
                </c:pt>
                <c:pt idx="15">
                  <c:v>-94</c:v>
                </c:pt>
                <c:pt idx="16">
                  <c:v>-86</c:v>
                </c:pt>
                <c:pt idx="17">
                  <c:v>-85</c:v>
                </c:pt>
                <c:pt idx="18">
                  <c:v>-58</c:v>
                </c:pt>
                <c:pt idx="19">
                  <c:v>23</c:v>
                </c:pt>
                <c:pt idx="20">
                  <c:v>49</c:v>
                </c:pt>
                <c:pt idx="21">
                  <c:v>89</c:v>
                </c:pt>
                <c:pt idx="22">
                  <c:v>128</c:v>
                </c:pt>
                <c:pt idx="23">
                  <c:v>132</c:v>
                </c:pt>
                <c:pt idx="24">
                  <c:v>145</c:v>
                </c:pt>
                <c:pt idx="25">
                  <c:v>181</c:v>
                </c:pt>
                <c:pt idx="26">
                  <c:v>230</c:v>
                </c:pt>
                <c:pt idx="27">
                  <c:v>413</c:v>
                </c:pt>
                <c:pt idx="28">
                  <c:v>559</c:v>
                </c:pt>
                <c:pt idx="29">
                  <c:v>654</c:v>
                </c:pt>
                <c:pt idx="30">
                  <c:v>677</c:v>
                </c:pt>
                <c:pt idx="31">
                  <c:v>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05-40A0-B609-92C33D171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014272"/>
        <c:axId val="49015808"/>
      </c:barChart>
      <c:catAx>
        <c:axId val="49014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9015808"/>
        <c:crosses val="autoZero"/>
        <c:auto val="1"/>
        <c:lblAlgn val="ctr"/>
        <c:lblOffset val="100"/>
        <c:noMultiLvlLbl val="0"/>
      </c:catAx>
      <c:valAx>
        <c:axId val="4901580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90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D73-41DB-B49D-BD1D7A814ACB}"/>
              </c:ext>
            </c:extLst>
          </c:dPt>
          <c:dPt>
            <c:idx val="19"/>
            <c:invertIfNegative val="0"/>
            <c:bubble3D val="0"/>
            <c:spPr>
              <a:solidFill>
                <a:srgbClr val="8000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D73-41DB-B49D-BD1D7A814ACB}"/>
              </c:ext>
            </c:extLst>
          </c:dPt>
          <c:dPt>
            <c:idx val="2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D73-41DB-B49D-BD1D7A814ACB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D73-41DB-B49D-BD1D7A814ACB}"/>
              </c:ext>
            </c:extLst>
          </c:dPt>
          <c:dLbls>
            <c:dLbl>
              <c:idx val="0"/>
              <c:layout>
                <c:manualLayout>
                  <c:x val="-6.409919913856921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73-41DB-B49D-BD1D7A814A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'F33'!$A$7:$A$39</c:f>
              <c:strCache>
                <c:ptCount val="33"/>
                <c:pt idx="0">
                  <c:v>Quintana Roo</c:v>
                </c:pt>
                <c:pt idx="1">
                  <c:v>Campeche</c:v>
                </c:pt>
                <c:pt idx="2">
                  <c:v>Yucatán</c:v>
                </c:pt>
                <c:pt idx="3">
                  <c:v>Guerrero</c:v>
                </c:pt>
                <c:pt idx="4">
                  <c:v>Veracruz</c:v>
                </c:pt>
                <c:pt idx="5">
                  <c:v>Tlaxcala</c:v>
                </c:pt>
                <c:pt idx="6">
                  <c:v>Guanajuato</c:v>
                </c:pt>
                <c:pt idx="7">
                  <c:v>Hidalgo</c:v>
                </c:pt>
                <c:pt idx="8">
                  <c:v>Sonora</c:v>
                </c:pt>
                <c:pt idx="9">
                  <c:v>Zacatecas</c:v>
                </c:pt>
                <c:pt idx="10">
                  <c:v>Coahuila</c:v>
                </c:pt>
                <c:pt idx="11">
                  <c:v>Tamaulipas</c:v>
                </c:pt>
                <c:pt idx="12">
                  <c:v>Oaxaca</c:v>
                </c:pt>
                <c:pt idx="13">
                  <c:v>Morelos</c:v>
                </c:pt>
                <c:pt idx="14">
                  <c:v>San Luis Potosí</c:v>
                </c:pt>
                <c:pt idx="15">
                  <c:v>Chiapas</c:v>
                </c:pt>
                <c:pt idx="16">
                  <c:v>Puebla</c:v>
                </c:pt>
                <c:pt idx="17">
                  <c:v>Aguascalientes</c:v>
                </c:pt>
                <c:pt idx="18">
                  <c:v>Chihuahua</c:v>
                </c:pt>
                <c:pt idx="19">
                  <c:v>Nacional</c:v>
                </c:pt>
                <c:pt idx="20">
                  <c:v>Nayarit</c:v>
                </c:pt>
                <c:pt idx="21">
                  <c:v>Sinaloa</c:v>
                </c:pt>
                <c:pt idx="22">
                  <c:v>Baja California</c:v>
                </c:pt>
                <c:pt idx="23">
                  <c:v>Baja California Sur</c:v>
                </c:pt>
                <c:pt idx="24">
                  <c:v>Michoacán</c:v>
                </c:pt>
                <c:pt idx="25">
                  <c:v>Ciudad de México</c:v>
                </c:pt>
                <c:pt idx="26">
                  <c:v>Durango</c:v>
                </c:pt>
                <c:pt idx="27">
                  <c:v>Jalisco</c:v>
                </c:pt>
                <c:pt idx="28">
                  <c:v>Estado de México</c:v>
                </c:pt>
                <c:pt idx="29">
                  <c:v>Nuevo León</c:v>
                </c:pt>
                <c:pt idx="30">
                  <c:v>Tabasco</c:v>
                </c:pt>
                <c:pt idx="31">
                  <c:v>Querétaro</c:v>
                </c:pt>
                <c:pt idx="32">
                  <c:v>Colima</c:v>
                </c:pt>
              </c:strCache>
            </c:strRef>
          </c:cat>
          <c:val>
            <c:numRef>
              <c:f>'F33'!$F$7:$F$39</c:f>
              <c:numCache>
                <c:formatCode>0.00%</c:formatCode>
                <c:ptCount val="33"/>
                <c:pt idx="0">
                  <c:v>-2.8723840787853901E-2</c:v>
                </c:pt>
                <c:pt idx="1">
                  <c:v>-2.4689284514612098E-2</c:v>
                </c:pt>
                <c:pt idx="2">
                  <c:v>-2.0485392804884199E-2</c:v>
                </c:pt>
                <c:pt idx="3">
                  <c:v>-2.02382661116693E-2</c:v>
                </c:pt>
                <c:pt idx="4">
                  <c:v>-1.76740574977736E-2</c:v>
                </c:pt>
                <c:pt idx="5">
                  <c:v>-1.6437308868501501E-2</c:v>
                </c:pt>
                <c:pt idx="6">
                  <c:v>-1.64285420183637E-2</c:v>
                </c:pt>
                <c:pt idx="7">
                  <c:v>-1.51630988786952E-2</c:v>
                </c:pt>
                <c:pt idx="8">
                  <c:v>-1.2880500499448E-2</c:v>
                </c:pt>
                <c:pt idx="9">
                  <c:v>-1.2500000000000001E-2</c:v>
                </c:pt>
                <c:pt idx="10">
                  <c:v>-1.16782383871249E-2</c:v>
                </c:pt>
                <c:pt idx="11">
                  <c:v>-9.9882835383714504E-3</c:v>
                </c:pt>
                <c:pt idx="12">
                  <c:v>-9.7620065555080703E-3</c:v>
                </c:pt>
                <c:pt idx="13">
                  <c:v>-9.5776031434184894E-3</c:v>
                </c:pt>
                <c:pt idx="14">
                  <c:v>-8.6945181063339295E-3</c:v>
                </c:pt>
                <c:pt idx="15">
                  <c:v>-6.5196282424746501E-3</c:v>
                </c:pt>
                <c:pt idx="16">
                  <c:v>-5.5763753560186301E-3</c:v>
                </c:pt>
                <c:pt idx="17">
                  <c:v>-5.2788473481555397E-3</c:v>
                </c:pt>
                <c:pt idx="18">
                  <c:v>-1.4599275070479301E-3</c:v>
                </c:pt>
                <c:pt idx="19">
                  <c:v>-1.3765318783420799E-3</c:v>
                </c:pt>
                <c:pt idx="20">
                  <c:v>1.80491250098092E-3</c:v>
                </c:pt>
                <c:pt idx="21">
                  <c:v>3.2592592592592998E-3</c:v>
                </c:pt>
                <c:pt idx="22">
                  <c:v>3.5200155366204001E-3</c:v>
                </c:pt>
                <c:pt idx="23">
                  <c:v>3.8528070451329102E-3</c:v>
                </c:pt>
                <c:pt idx="24">
                  <c:v>5.0145449508243196E-3</c:v>
                </c:pt>
                <c:pt idx="25">
                  <c:v>5.5677106833640399E-3</c:v>
                </c:pt>
                <c:pt idx="26">
                  <c:v>6.27733107631534E-3</c:v>
                </c:pt>
                <c:pt idx="27">
                  <c:v>6.9514323852550904E-3</c:v>
                </c:pt>
                <c:pt idx="28">
                  <c:v>7.7208878330410303E-3</c:v>
                </c:pt>
                <c:pt idx="29">
                  <c:v>1.19197990620963E-2</c:v>
                </c:pt>
                <c:pt idx="30">
                  <c:v>1.2067502592627601E-2</c:v>
                </c:pt>
                <c:pt idx="31">
                  <c:v>1.6093208120640599E-2</c:v>
                </c:pt>
                <c:pt idx="32">
                  <c:v>2.18568849187495E-2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73-41DB-B49D-BD1D7A814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014272"/>
        <c:axId val="49015808"/>
      </c:barChart>
      <c:catAx>
        <c:axId val="49014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9015808"/>
        <c:crosses val="autoZero"/>
        <c:auto val="1"/>
        <c:lblAlgn val="ctr"/>
        <c:lblOffset val="100"/>
        <c:noMultiLvlLbl val="0"/>
      </c:catAx>
      <c:valAx>
        <c:axId val="49015808"/>
        <c:scaling>
          <c:orientation val="minMax"/>
          <c:max val="2.8000000000000004E-2"/>
          <c:min val="-3.5000000000000003E-2"/>
        </c:scaling>
        <c:delete val="0"/>
        <c:axPos val="b"/>
        <c:numFmt formatCode="0.00%" sourceLinked="1"/>
        <c:majorTickMark val="out"/>
        <c:minorTickMark val="none"/>
        <c:tickLblPos val="nextTo"/>
        <c:crossAx val="490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C878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7A5-457A-A893-50E856D4C4F2}"/>
              </c:ext>
            </c:extLst>
          </c:dPt>
          <c:dPt>
            <c:idx val="1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7A5-457A-A893-50E856D4C4F2}"/>
              </c:ext>
            </c:extLst>
          </c:dPt>
          <c:dPt>
            <c:idx val="2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7A5-457A-A893-50E856D4C4F2}"/>
              </c:ext>
            </c:extLst>
          </c:dPt>
          <c:dPt>
            <c:idx val="3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7A5-457A-A893-50E856D4C4F2}"/>
              </c:ext>
            </c:extLst>
          </c:dPt>
          <c:dPt>
            <c:idx val="4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7A5-457A-A893-50E856D4C4F2}"/>
              </c:ext>
            </c:extLst>
          </c:dPt>
          <c:dPt>
            <c:idx val="5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7A5-457A-A893-50E856D4C4F2}"/>
              </c:ext>
            </c:extLst>
          </c:dPt>
          <c:dPt>
            <c:idx val="6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7A5-457A-A893-50E856D4C4F2}"/>
              </c:ext>
            </c:extLst>
          </c:dPt>
          <c:dPt>
            <c:idx val="7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7A5-457A-A893-50E856D4C4F2}"/>
              </c:ext>
            </c:extLst>
          </c:dPt>
          <c:dPt>
            <c:idx val="8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7A5-457A-A893-50E856D4C4F2}"/>
              </c:ext>
            </c:extLst>
          </c:dPt>
          <c:dPt>
            <c:idx val="9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7A5-457A-A893-50E856D4C4F2}"/>
              </c:ext>
            </c:extLst>
          </c:dPt>
          <c:dPt>
            <c:idx val="10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7A5-457A-A893-50E856D4C4F2}"/>
              </c:ext>
            </c:extLst>
          </c:dPt>
          <c:dPt>
            <c:idx val="11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7A5-457A-A893-50E856D4C4F2}"/>
              </c:ext>
            </c:extLst>
          </c:dPt>
          <c:dPt>
            <c:idx val="12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7A5-457A-A893-50E856D4C4F2}"/>
              </c:ext>
            </c:extLst>
          </c:dPt>
          <c:dPt>
            <c:idx val="13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7A5-457A-A893-50E856D4C4F2}"/>
              </c:ext>
            </c:extLst>
          </c:dPt>
          <c:dPt>
            <c:idx val="14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D7A5-457A-A893-50E856D4C4F2}"/>
              </c:ext>
            </c:extLst>
          </c:dPt>
          <c:dPt>
            <c:idx val="15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7A5-457A-A893-50E856D4C4F2}"/>
              </c:ext>
            </c:extLst>
          </c:dPt>
          <c:dPt>
            <c:idx val="16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D7A5-457A-A893-50E856D4C4F2}"/>
              </c:ext>
            </c:extLst>
          </c:dPt>
          <c:dPt>
            <c:idx val="17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D7A5-457A-A893-50E856D4C4F2}"/>
              </c:ext>
            </c:extLst>
          </c:dPt>
          <c:dPt>
            <c:idx val="18"/>
            <c:invertIfNegative val="0"/>
            <c:bubble3D val="0"/>
            <c:spPr>
              <a:solidFill>
                <a:srgbClr val="95682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D7A5-457A-A893-50E856D4C4F2}"/>
              </c:ext>
            </c:extLst>
          </c:dPt>
          <c:dPt>
            <c:idx val="21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D7A5-457A-A893-50E856D4C4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'F3'!$B$5:$B$37</c:f>
              <c:strCache>
                <c:ptCount val="33"/>
                <c:pt idx="0">
                  <c:v>Baja California Sur</c:v>
                </c:pt>
                <c:pt idx="1">
                  <c:v>Tabasco</c:v>
                </c:pt>
                <c:pt idx="2">
                  <c:v>Oaxaca</c:v>
                </c:pt>
                <c:pt idx="3">
                  <c:v>Zacatecas</c:v>
                </c:pt>
                <c:pt idx="4">
                  <c:v>Chiapas</c:v>
                </c:pt>
                <c:pt idx="5">
                  <c:v>Campeche</c:v>
                </c:pt>
                <c:pt idx="6">
                  <c:v>Hidalgo</c:v>
                </c:pt>
                <c:pt idx="7">
                  <c:v>Estado de México</c:v>
                </c:pt>
                <c:pt idx="8">
                  <c:v>Guanajuato</c:v>
                </c:pt>
                <c:pt idx="9">
                  <c:v>Aguascalientes</c:v>
                </c:pt>
                <c:pt idx="10">
                  <c:v>Puebla</c:v>
                </c:pt>
                <c:pt idx="11">
                  <c:v>Querétaro</c:v>
                </c:pt>
                <c:pt idx="12">
                  <c:v>Morelos</c:v>
                </c:pt>
                <c:pt idx="13">
                  <c:v>Coahuila</c:v>
                </c:pt>
                <c:pt idx="14">
                  <c:v>Sonora</c:v>
                </c:pt>
                <c:pt idx="15">
                  <c:v>Guerrero</c:v>
                </c:pt>
                <c:pt idx="16">
                  <c:v>Michoacán</c:v>
                </c:pt>
                <c:pt idx="17">
                  <c:v>San Luis Potosí</c:v>
                </c:pt>
                <c:pt idx="18">
                  <c:v>Nacional</c:v>
                </c:pt>
                <c:pt idx="19">
                  <c:v>Nayarit</c:v>
                </c:pt>
                <c:pt idx="20">
                  <c:v>Ciudad de México</c:v>
                </c:pt>
                <c:pt idx="21">
                  <c:v>Jalisco</c:v>
                </c:pt>
                <c:pt idx="22">
                  <c:v>Durango</c:v>
                </c:pt>
                <c:pt idx="23">
                  <c:v>Veracruz</c:v>
                </c:pt>
                <c:pt idx="24">
                  <c:v>Yucatán</c:v>
                </c:pt>
                <c:pt idx="25">
                  <c:v>Quintana Roo</c:v>
                </c:pt>
                <c:pt idx="26">
                  <c:v>Chihuahua</c:v>
                </c:pt>
                <c:pt idx="27">
                  <c:v>Nuevo León</c:v>
                </c:pt>
                <c:pt idx="28">
                  <c:v>Baja California</c:v>
                </c:pt>
                <c:pt idx="29">
                  <c:v>Tamaulipas</c:v>
                </c:pt>
                <c:pt idx="30">
                  <c:v>Sinaloa</c:v>
                </c:pt>
                <c:pt idx="31">
                  <c:v>Colima</c:v>
                </c:pt>
                <c:pt idx="32">
                  <c:v>Tlaxcala</c:v>
                </c:pt>
              </c:strCache>
            </c:strRef>
          </c:cat>
          <c:val>
            <c:numRef>
              <c:f>'F3'!$C$5:$C$37</c:f>
              <c:numCache>
                <c:formatCode>0.00%</c:formatCode>
                <c:ptCount val="33"/>
                <c:pt idx="0">
                  <c:v>-8.6084964882985865E-2</c:v>
                </c:pt>
                <c:pt idx="1">
                  <c:v>-3.9362622224593788E-2</c:v>
                </c:pt>
                <c:pt idx="2">
                  <c:v>-3.3344289529697084E-2</c:v>
                </c:pt>
                <c:pt idx="3">
                  <c:v>-3.312199804539287E-2</c:v>
                </c:pt>
                <c:pt idx="4">
                  <c:v>-2.730763619221253E-2</c:v>
                </c:pt>
                <c:pt idx="5">
                  <c:v>-2.1904337431691838E-2</c:v>
                </c:pt>
                <c:pt idx="6">
                  <c:v>-2.1717111612013586E-2</c:v>
                </c:pt>
                <c:pt idx="7">
                  <c:v>-1.7358044141933142E-2</c:v>
                </c:pt>
                <c:pt idx="8">
                  <c:v>-9.7850237141820281E-3</c:v>
                </c:pt>
                <c:pt idx="9">
                  <c:v>-7.9712051378674938E-3</c:v>
                </c:pt>
                <c:pt idx="10">
                  <c:v>-7.8848770020539562E-3</c:v>
                </c:pt>
                <c:pt idx="11">
                  <c:v>-5.9587926543955699E-3</c:v>
                </c:pt>
                <c:pt idx="12">
                  <c:v>-5.6056128988788154E-3</c:v>
                </c:pt>
                <c:pt idx="13">
                  <c:v>-4.7145472696702518E-3</c:v>
                </c:pt>
                <c:pt idx="14">
                  <c:v>-1.9976324892345201E-3</c:v>
                </c:pt>
                <c:pt idx="15">
                  <c:v>-1.2713673463848796E-3</c:v>
                </c:pt>
                <c:pt idx="16">
                  <c:v>-9.8982320188298746E-4</c:v>
                </c:pt>
                <c:pt idx="17">
                  <c:v>-9.2197636014843757E-4</c:v>
                </c:pt>
                <c:pt idx="18">
                  <c:v>-5.9976682584102876E-4</c:v>
                </c:pt>
                <c:pt idx="19">
                  <c:v>5.4023889845780844E-4</c:v>
                </c:pt>
                <c:pt idx="20">
                  <c:v>3.7470012886347075E-3</c:v>
                </c:pt>
                <c:pt idx="21">
                  <c:v>7.1936622191299988E-3</c:v>
                </c:pt>
                <c:pt idx="22">
                  <c:v>9.7291180895182142E-3</c:v>
                </c:pt>
                <c:pt idx="23">
                  <c:v>1.0598281100745273E-2</c:v>
                </c:pt>
                <c:pt idx="24">
                  <c:v>1.3576507214571544E-2</c:v>
                </c:pt>
                <c:pt idx="25">
                  <c:v>1.4384815040102458E-2</c:v>
                </c:pt>
                <c:pt idx="26">
                  <c:v>1.6847757325004382E-2</c:v>
                </c:pt>
                <c:pt idx="27">
                  <c:v>1.7580796097957204E-2</c:v>
                </c:pt>
                <c:pt idx="28">
                  <c:v>1.8178613416744031E-2</c:v>
                </c:pt>
                <c:pt idx="29">
                  <c:v>2.0108244708096069E-2</c:v>
                </c:pt>
                <c:pt idx="30">
                  <c:v>2.2589744160754321E-2</c:v>
                </c:pt>
                <c:pt idx="31">
                  <c:v>4.5833678416779232E-2</c:v>
                </c:pt>
                <c:pt idx="32">
                  <c:v>5.638933520326072E-2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7A5-457A-A893-50E856D4C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5567288"/>
        <c:axId val="365572864"/>
      </c:barChart>
      <c:catAx>
        <c:axId val="365567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5572864"/>
        <c:crosses val="autoZero"/>
        <c:auto val="1"/>
        <c:lblAlgn val="ctr"/>
        <c:lblOffset val="100"/>
        <c:noMultiLvlLbl val="0"/>
      </c:catAx>
      <c:valAx>
        <c:axId val="365572864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365567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BBB2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badi" panose="020B0604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'F34'!$B$5:$B$13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'F34'!$C$5:$C$13</c:f>
              <c:numCache>
                <c:formatCode>_-* #,##0_-;\-* #,##0_-;_-* "-"??_-;_-@_-</c:formatCode>
                <c:ptCount val="9"/>
                <c:pt idx="0">
                  <c:v>1427872</c:v>
                </c:pt>
                <c:pt idx="1">
                  <c:v>1465540</c:v>
                </c:pt>
                <c:pt idx="2">
                  <c:v>1724694</c:v>
                </c:pt>
                <c:pt idx="3">
                  <c:v>1978681</c:v>
                </c:pt>
                <c:pt idx="4">
                  <c:v>2265102</c:v>
                </c:pt>
                <c:pt idx="5">
                  <c:v>2484385</c:v>
                </c:pt>
                <c:pt idx="6">
                  <c:v>2560282</c:v>
                </c:pt>
                <c:pt idx="7">
                  <c:v>2643836</c:v>
                </c:pt>
                <c:pt idx="8">
                  <c:v>1355067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1-450B-A778-ED5BBA0C3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196847"/>
        <c:axId val="394456927"/>
      </c:barChart>
      <c:catAx>
        <c:axId val="29819684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badi" panose="020B0604020202020204" pitchFamily="34" charset="0"/>
                <a:ea typeface="+mn-ea"/>
                <a:cs typeface="+mn-cs"/>
              </a:defRPr>
            </a:pPr>
            <a:endParaRPr lang="es-MX"/>
          </a:p>
        </c:txPr>
        <c:crossAx val="394456927"/>
        <c:crosses val="autoZero"/>
        <c:auto val="1"/>
        <c:lblAlgn val="ctr"/>
        <c:lblOffset val="100"/>
        <c:noMultiLvlLbl val="0"/>
      </c:catAx>
      <c:valAx>
        <c:axId val="394456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badi" panose="020B0604020202020204" pitchFamily="34" charset="0"/>
                <a:ea typeface="+mn-ea"/>
                <a:cs typeface="+mn-cs"/>
              </a:defRPr>
            </a:pPr>
            <a:endParaRPr lang="es-MX"/>
          </a:p>
        </c:txPr>
        <c:crossAx val="298196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badi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BBB27"/>
              </a:solidFill>
              <a:round/>
            </a:ln>
            <a:effectLst/>
          </c:spPr>
          <c:marker>
            <c:symbol val="none"/>
          </c:marker>
          <c:cat>
            <c:multiLvlStrRef>
              <c:f>'F35'!$B$8:$C$115</c:f>
              <c:multiLvlStrCache>
                <c:ptCount val="108"/>
                <c:lvl>
                  <c:pt idx="0">
                    <c:v> ene </c:v>
                  </c:pt>
                  <c:pt idx="1">
                    <c:v> feb </c:v>
                  </c:pt>
                  <c:pt idx="2">
                    <c:v> mar </c:v>
                  </c:pt>
                  <c:pt idx="3">
                    <c:v> abr </c:v>
                  </c:pt>
                  <c:pt idx="4">
                    <c:v> may </c:v>
                  </c:pt>
                  <c:pt idx="5">
                    <c:v> jun  </c:v>
                  </c:pt>
                  <c:pt idx="6">
                    <c:v> jul  </c:v>
                  </c:pt>
                  <c:pt idx="7">
                    <c:v> ago  </c:v>
                  </c:pt>
                  <c:pt idx="8">
                    <c:v> sept </c:v>
                  </c:pt>
                  <c:pt idx="9">
                    <c:v> oct </c:v>
                  </c:pt>
                  <c:pt idx="10">
                    <c:v> nov  </c:v>
                  </c:pt>
                  <c:pt idx="11">
                    <c:v> dic </c:v>
                  </c:pt>
                  <c:pt idx="12">
                    <c:v> ene </c:v>
                  </c:pt>
                  <c:pt idx="13">
                    <c:v> feb </c:v>
                  </c:pt>
                  <c:pt idx="14">
                    <c:v> mar </c:v>
                  </c:pt>
                  <c:pt idx="15">
                    <c:v> abr </c:v>
                  </c:pt>
                  <c:pt idx="16">
                    <c:v> may </c:v>
                  </c:pt>
                  <c:pt idx="17">
                    <c:v> jun  </c:v>
                  </c:pt>
                  <c:pt idx="18">
                    <c:v> jul  </c:v>
                  </c:pt>
                  <c:pt idx="19">
                    <c:v> ago  </c:v>
                  </c:pt>
                  <c:pt idx="20">
                    <c:v> sept </c:v>
                  </c:pt>
                  <c:pt idx="21">
                    <c:v> oct </c:v>
                  </c:pt>
                  <c:pt idx="22">
                    <c:v> nov  </c:v>
                  </c:pt>
                  <c:pt idx="23">
                    <c:v> dic </c:v>
                  </c:pt>
                  <c:pt idx="24">
                    <c:v> ene </c:v>
                  </c:pt>
                  <c:pt idx="25">
                    <c:v> feb </c:v>
                  </c:pt>
                  <c:pt idx="26">
                    <c:v> mar </c:v>
                  </c:pt>
                  <c:pt idx="27">
                    <c:v> abr </c:v>
                  </c:pt>
                  <c:pt idx="28">
                    <c:v> may </c:v>
                  </c:pt>
                  <c:pt idx="29">
                    <c:v> jun  </c:v>
                  </c:pt>
                  <c:pt idx="30">
                    <c:v> jul  </c:v>
                  </c:pt>
                  <c:pt idx="31">
                    <c:v> ago  </c:v>
                  </c:pt>
                  <c:pt idx="32">
                    <c:v> sept </c:v>
                  </c:pt>
                  <c:pt idx="33">
                    <c:v> oct </c:v>
                  </c:pt>
                  <c:pt idx="34">
                    <c:v> nov  </c:v>
                  </c:pt>
                  <c:pt idx="35">
                    <c:v> dic </c:v>
                  </c:pt>
                  <c:pt idx="36">
                    <c:v> ene </c:v>
                  </c:pt>
                  <c:pt idx="37">
                    <c:v> feb </c:v>
                  </c:pt>
                  <c:pt idx="38">
                    <c:v> mar </c:v>
                  </c:pt>
                  <c:pt idx="39">
                    <c:v> abr </c:v>
                  </c:pt>
                  <c:pt idx="40">
                    <c:v> may </c:v>
                  </c:pt>
                  <c:pt idx="41">
                    <c:v> jun  </c:v>
                  </c:pt>
                  <c:pt idx="42">
                    <c:v> jul  </c:v>
                  </c:pt>
                  <c:pt idx="43">
                    <c:v> ago  </c:v>
                  </c:pt>
                  <c:pt idx="44">
                    <c:v> sept </c:v>
                  </c:pt>
                  <c:pt idx="45">
                    <c:v> oct </c:v>
                  </c:pt>
                  <c:pt idx="46">
                    <c:v> nov  </c:v>
                  </c:pt>
                  <c:pt idx="47">
                    <c:v> dic </c:v>
                  </c:pt>
                  <c:pt idx="48">
                    <c:v> ene </c:v>
                  </c:pt>
                  <c:pt idx="49">
                    <c:v> feb </c:v>
                  </c:pt>
                  <c:pt idx="50">
                    <c:v> mar </c:v>
                  </c:pt>
                  <c:pt idx="51">
                    <c:v> abr </c:v>
                  </c:pt>
                  <c:pt idx="52">
                    <c:v> may </c:v>
                  </c:pt>
                  <c:pt idx="53">
                    <c:v> jun  </c:v>
                  </c:pt>
                  <c:pt idx="54">
                    <c:v> jul  </c:v>
                  </c:pt>
                  <c:pt idx="55">
                    <c:v> ago  </c:v>
                  </c:pt>
                  <c:pt idx="56">
                    <c:v> sept </c:v>
                  </c:pt>
                  <c:pt idx="57">
                    <c:v> oct </c:v>
                  </c:pt>
                  <c:pt idx="58">
                    <c:v> nov  </c:v>
                  </c:pt>
                  <c:pt idx="59">
                    <c:v> dic </c:v>
                  </c:pt>
                  <c:pt idx="60">
                    <c:v> ene </c:v>
                  </c:pt>
                  <c:pt idx="61">
                    <c:v> feb </c:v>
                  </c:pt>
                  <c:pt idx="62">
                    <c:v> mar </c:v>
                  </c:pt>
                  <c:pt idx="63">
                    <c:v> abr </c:v>
                  </c:pt>
                  <c:pt idx="64">
                    <c:v> may </c:v>
                  </c:pt>
                  <c:pt idx="65">
                    <c:v> jun  </c:v>
                  </c:pt>
                  <c:pt idx="66">
                    <c:v> jul  </c:v>
                  </c:pt>
                  <c:pt idx="67">
                    <c:v> ago  </c:v>
                  </c:pt>
                  <c:pt idx="68">
                    <c:v> sept </c:v>
                  </c:pt>
                  <c:pt idx="69">
                    <c:v> oct </c:v>
                  </c:pt>
                  <c:pt idx="70">
                    <c:v> nov  </c:v>
                  </c:pt>
                  <c:pt idx="71">
                    <c:v> dic </c:v>
                  </c:pt>
                  <c:pt idx="72">
                    <c:v> ene </c:v>
                  </c:pt>
                  <c:pt idx="73">
                    <c:v> feb </c:v>
                  </c:pt>
                  <c:pt idx="74">
                    <c:v> mar </c:v>
                  </c:pt>
                  <c:pt idx="75">
                    <c:v> abr </c:v>
                  </c:pt>
                  <c:pt idx="76">
                    <c:v> may </c:v>
                  </c:pt>
                  <c:pt idx="77">
                    <c:v> jun  </c:v>
                  </c:pt>
                  <c:pt idx="78">
                    <c:v> jul  </c:v>
                  </c:pt>
                  <c:pt idx="79">
                    <c:v> ago  </c:v>
                  </c:pt>
                  <c:pt idx="80">
                    <c:v> sept </c:v>
                  </c:pt>
                  <c:pt idx="81">
                    <c:v> oct </c:v>
                  </c:pt>
                  <c:pt idx="82">
                    <c:v> nov  </c:v>
                  </c:pt>
                  <c:pt idx="83">
                    <c:v> dic </c:v>
                  </c:pt>
                  <c:pt idx="84">
                    <c:v> ene </c:v>
                  </c:pt>
                  <c:pt idx="85">
                    <c:v> feb </c:v>
                  </c:pt>
                  <c:pt idx="86">
                    <c:v> mar </c:v>
                  </c:pt>
                  <c:pt idx="87">
                    <c:v> abr </c:v>
                  </c:pt>
                  <c:pt idx="88">
                    <c:v> may </c:v>
                  </c:pt>
                  <c:pt idx="89">
                    <c:v> jun  </c:v>
                  </c:pt>
                  <c:pt idx="90">
                    <c:v> jul  </c:v>
                  </c:pt>
                  <c:pt idx="91">
                    <c:v> ago  </c:v>
                  </c:pt>
                  <c:pt idx="92">
                    <c:v> sept </c:v>
                  </c:pt>
                  <c:pt idx="93">
                    <c:v> oct </c:v>
                  </c:pt>
                  <c:pt idx="94">
                    <c:v> nov  </c:v>
                  </c:pt>
                  <c:pt idx="95">
                    <c:v> dic </c:v>
                  </c:pt>
                  <c:pt idx="96">
                    <c:v> ene </c:v>
                  </c:pt>
                  <c:pt idx="97">
                    <c:v> feb </c:v>
                  </c:pt>
                  <c:pt idx="98">
                    <c:v> mar </c:v>
                  </c:pt>
                  <c:pt idx="99">
                    <c:v> abr </c:v>
                  </c:pt>
                  <c:pt idx="100">
                    <c:v> may </c:v>
                  </c:pt>
                  <c:pt idx="101">
                    <c:v> jun  </c:v>
                  </c:pt>
                  <c:pt idx="102">
                    <c:v> jul  </c:v>
                  </c:pt>
                  <c:pt idx="103">
                    <c:v> ago  </c:v>
                  </c:pt>
                  <c:pt idx="104">
                    <c:v> sept </c:v>
                  </c:pt>
                  <c:pt idx="105">
                    <c:v> oct </c:v>
                  </c:pt>
                  <c:pt idx="106">
                    <c:v> nov  </c:v>
                  </c:pt>
                  <c:pt idx="107">
                    <c:v> dic 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  <c:pt idx="60">
                    <c:v>2017</c:v>
                  </c:pt>
                  <c:pt idx="72">
                    <c:v>2018</c:v>
                  </c:pt>
                  <c:pt idx="84">
                    <c:v>2019</c:v>
                  </c:pt>
                  <c:pt idx="96">
                    <c:v>2020</c:v>
                  </c:pt>
                </c:lvl>
              </c:multiLvlStrCache>
            </c:multiLvlStrRef>
          </c:cat>
          <c:val>
            <c:numRef>
              <c:f>'F35'!$D$8:$D$115</c:f>
              <c:numCache>
                <c:formatCode>_-* #,##0_-;\-* #,##0_-;_-* "-"??_-;_-@_-</c:formatCode>
                <c:ptCount val="108"/>
                <c:pt idx="0">
                  <c:v>157451</c:v>
                </c:pt>
                <c:pt idx="1">
                  <c:v>155139</c:v>
                </c:pt>
                <c:pt idx="2">
                  <c:v>164577</c:v>
                </c:pt>
                <c:pt idx="3">
                  <c:v>110392</c:v>
                </c:pt>
                <c:pt idx="4">
                  <c:v>90679</c:v>
                </c:pt>
                <c:pt idx="5">
                  <c:v>113062</c:v>
                </c:pt>
                <c:pt idx="6">
                  <c:v>110102</c:v>
                </c:pt>
                <c:pt idx="7">
                  <c:v>82504</c:v>
                </c:pt>
                <c:pt idx="8">
                  <c:v>60840</c:v>
                </c:pt>
                <c:pt idx="9">
                  <c:v>84883</c:v>
                </c:pt>
                <c:pt idx="10">
                  <c:v>121407</c:v>
                </c:pt>
                <c:pt idx="11">
                  <c:v>176836</c:v>
                </c:pt>
                <c:pt idx="12">
                  <c:v>151235</c:v>
                </c:pt>
                <c:pt idx="13">
                  <c:v>149532</c:v>
                </c:pt>
                <c:pt idx="14">
                  <c:v>173063</c:v>
                </c:pt>
                <c:pt idx="15">
                  <c:v>106343</c:v>
                </c:pt>
                <c:pt idx="16">
                  <c:v>91886</c:v>
                </c:pt>
                <c:pt idx="17">
                  <c:v>116343</c:v>
                </c:pt>
                <c:pt idx="18">
                  <c:v>114483</c:v>
                </c:pt>
                <c:pt idx="19">
                  <c:v>87426</c:v>
                </c:pt>
                <c:pt idx="20">
                  <c:v>63357</c:v>
                </c:pt>
                <c:pt idx="21">
                  <c:v>91875</c:v>
                </c:pt>
                <c:pt idx="22">
                  <c:v>131820</c:v>
                </c:pt>
                <c:pt idx="23">
                  <c:v>188177</c:v>
                </c:pt>
                <c:pt idx="24">
                  <c:v>176329</c:v>
                </c:pt>
                <c:pt idx="25">
                  <c:v>171609</c:v>
                </c:pt>
                <c:pt idx="26">
                  <c:v>192369</c:v>
                </c:pt>
                <c:pt idx="27">
                  <c:v>127529</c:v>
                </c:pt>
                <c:pt idx="28">
                  <c:v>114566</c:v>
                </c:pt>
                <c:pt idx="29">
                  <c:v>145702</c:v>
                </c:pt>
                <c:pt idx="30">
                  <c:v>138907</c:v>
                </c:pt>
                <c:pt idx="31">
                  <c:v>102641</c:v>
                </c:pt>
                <c:pt idx="32">
                  <c:v>72280</c:v>
                </c:pt>
                <c:pt idx="33">
                  <c:v>110050</c:v>
                </c:pt>
                <c:pt idx="34">
                  <c:v>157120</c:v>
                </c:pt>
                <c:pt idx="35">
                  <c:v>215592</c:v>
                </c:pt>
                <c:pt idx="36">
                  <c:v>204214</c:v>
                </c:pt>
                <c:pt idx="37">
                  <c:v>191691</c:v>
                </c:pt>
                <c:pt idx="38">
                  <c:v>210117</c:v>
                </c:pt>
                <c:pt idx="39">
                  <c:v>159085</c:v>
                </c:pt>
                <c:pt idx="40">
                  <c:v>126721</c:v>
                </c:pt>
                <c:pt idx="41">
                  <c:v>163966</c:v>
                </c:pt>
                <c:pt idx="42">
                  <c:v>166335</c:v>
                </c:pt>
                <c:pt idx="43">
                  <c:v>120190</c:v>
                </c:pt>
                <c:pt idx="44">
                  <c:v>85643</c:v>
                </c:pt>
                <c:pt idx="45">
                  <c:v>120103</c:v>
                </c:pt>
                <c:pt idx="46">
                  <c:v>175274</c:v>
                </c:pt>
                <c:pt idx="47">
                  <c:v>255342</c:v>
                </c:pt>
                <c:pt idx="48">
                  <c:v>233355</c:v>
                </c:pt>
                <c:pt idx="49">
                  <c:v>217259</c:v>
                </c:pt>
                <c:pt idx="50">
                  <c:v>243544</c:v>
                </c:pt>
                <c:pt idx="51">
                  <c:v>179298</c:v>
                </c:pt>
                <c:pt idx="52">
                  <c:v>149807</c:v>
                </c:pt>
                <c:pt idx="53">
                  <c:v>184047</c:v>
                </c:pt>
                <c:pt idx="54">
                  <c:v>185958</c:v>
                </c:pt>
                <c:pt idx="55">
                  <c:v>129950</c:v>
                </c:pt>
                <c:pt idx="56">
                  <c:v>105367</c:v>
                </c:pt>
                <c:pt idx="57">
                  <c:v>141508</c:v>
                </c:pt>
                <c:pt idx="58">
                  <c:v>192285</c:v>
                </c:pt>
                <c:pt idx="59">
                  <c:v>302724</c:v>
                </c:pt>
                <c:pt idx="60">
                  <c:v>260907</c:v>
                </c:pt>
                <c:pt idx="61">
                  <c:v>239787</c:v>
                </c:pt>
                <c:pt idx="62">
                  <c:v>274785</c:v>
                </c:pt>
                <c:pt idx="63">
                  <c:v>211459</c:v>
                </c:pt>
                <c:pt idx="64">
                  <c:v>167137</c:v>
                </c:pt>
                <c:pt idx="65">
                  <c:v>204740</c:v>
                </c:pt>
                <c:pt idx="66">
                  <c:v>208386</c:v>
                </c:pt>
                <c:pt idx="67">
                  <c:v>141248</c:v>
                </c:pt>
                <c:pt idx="68">
                  <c:v>110658</c:v>
                </c:pt>
                <c:pt idx="69">
                  <c:v>142558</c:v>
                </c:pt>
                <c:pt idx="70">
                  <c:v>208412</c:v>
                </c:pt>
                <c:pt idx="71">
                  <c:v>314308</c:v>
                </c:pt>
                <c:pt idx="72">
                  <c:v>275709</c:v>
                </c:pt>
                <c:pt idx="73">
                  <c:v>253720</c:v>
                </c:pt>
                <c:pt idx="74">
                  <c:v>298646</c:v>
                </c:pt>
                <c:pt idx="75">
                  <c:v>199729</c:v>
                </c:pt>
                <c:pt idx="76">
                  <c:v>173091</c:v>
                </c:pt>
                <c:pt idx="77">
                  <c:v>212624</c:v>
                </c:pt>
                <c:pt idx="78">
                  <c:v>203835</c:v>
                </c:pt>
                <c:pt idx="79">
                  <c:v>141452</c:v>
                </c:pt>
                <c:pt idx="80">
                  <c:v>112110</c:v>
                </c:pt>
                <c:pt idx="81">
                  <c:v>150217</c:v>
                </c:pt>
                <c:pt idx="82">
                  <c:v>218994</c:v>
                </c:pt>
                <c:pt idx="83">
                  <c:v>320155</c:v>
                </c:pt>
                <c:pt idx="84">
                  <c:v>278169</c:v>
                </c:pt>
                <c:pt idx="85">
                  <c:v>260285</c:v>
                </c:pt>
                <c:pt idx="86">
                  <c:v>302575</c:v>
                </c:pt>
                <c:pt idx="87">
                  <c:v>208952</c:v>
                </c:pt>
                <c:pt idx="88">
                  <c:v>188332</c:v>
                </c:pt>
                <c:pt idx="89">
                  <c:v>214227</c:v>
                </c:pt>
                <c:pt idx="90">
                  <c:v>208657</c:v>
                </c:pt>
                <c:pt idx="91">
                  <c:v>147686</c:v>
                </c:pt>
                <c:pt idx="92">
                  <c:v>114528</c:v>
                </c:pt>
                <c:pt idx="93">
                  <c:v>167241</c:v>
                </c:pt>
                <c:pt idx="94">
                  <c:v>230824</c:v>
                </c:pt>
                <c:pt idx="95">
                  <c:v>322360</c:v>
                </c:pt>
                <c:pt idx="96">
                  <c:v>290474</c:v>
                </c:pt>
                <c:pt idx="97">
                  <c:v>276464</c:v>
                </c:pt>
                <c:pt idx="98">
                  <c:v>146771</c:v>
                </c:pt>
                <c:pt idx="99">
                  <c:v>6966</c:v>
                </c:pt>
                <c:pt idx="100">
                  <c:v>10475</c:v>
                </c:pt>
                <c:pt idx="101">
                  <c:v>40043</c:v>
                </c:pt>
                <c:pt idx="102">
                  <c:v>65835</c:v>
                </c:pt>
                <c:pt idx="103">
                  <c:v>57557</c:v>
                </c:pt>
                <c:pt idx="104">
                  <c:v>67361</c:v>
                </c:pt>
                <c:pt idx="105">
                  <c:v>101318</c:v>
                </c:pt>
                <c:pt idx="106">
                  <c:v>117226</c:v>
                </c:pt>
                <c:pt idx="107">
                  <c:v>174577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37-4077-9925-108B3A937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196847"/>
        <c:axId val="394456927"/>
      </c:lineChart>
      <c:catAx>
        <c:axId val="298196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456927"/>
        <c:crosses val="autoZero"/>
        <c:auto val="1"/>
        <c:lblAlgn val="ctr"/>
        <c:lblOffset val="100"/>
        <c:noMultiLvlLbl val="0"/>
      </c:catAx>
      <c:valAx>
        <c:axId val="394456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8196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C878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69C-4C2E-9B15-BFB277610C2D}"/>
              </c:ext>
            </c:extLst>
          </c:dPt>
          <c:dPt>
            <c:idx val="1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69C-4C2E-9B15-BFB277610C2D}"/>
              </c:ext>
            </c:extLst>
          </c:dPt>
          <c:dPt>
            <c:idx val="2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69C-4C2E-9B15-BFB277610C2D}"/>
              </c:ext>
            </c:extLst>
          </c:dPt>
          <c:dPt>
            <c:idx val="3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69C-4C2E-9B15-BFB277610C2D}"/>
              </c:ext>
            </c:extLst>
          </c:dPt>
          <c:dPt>
            <c:idx val="4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69C-4C2E-9B15-BFB277610C2D}"/>
              </c:ext>
            </c:extLst>
          </c:dPt>
          <c:dPt>
            <c:idx val="5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69C-4C2E-9B15-BFB277610C2D}"/>
              </c:ext>
            </c:extLst>
          </c:dPt>
          <c:dPt>
            <c:idx val="6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69C-4C2E-9B15-BFB277610C2D}"/>
              </c:ext>
            </c:extLst>
          </c:dPt>
          <c:dPt>
            <c:idx val="7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69C-4C2E-9B15-BFB277610C2D}"/>
              </c:ext>
            </c:extLst>
          </c:dPt>
          <c:dPt>
            <c:idx val="8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69C-4C2E-9B15-BFB277610C2D}"/>
              </c:ext>
            </c:extLst>
          </c:dPt>
          <c:dPt>
            <c:idx val="9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69C-4C2E-9B15-BFB277610C2D}"/>
              </c:ext>
            </c:extLst>
          </c:dPt>
          <c:dPt>
            <c:idx val="10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69C-4C2E-9B15-BFB277610C2D}"/>
              </c:ext>
            </c:extLst>
          </c:dPt>
          <c:dPt>
            <c:idx val="11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69C-4C2E-9B15-BFB277610C2D}"/>
              </c:ext>
            </c:extLst>
          </c:dPt>
          <c:dPt>
            <c:idx val="12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69C-4C2E-9B15-BFB277610C2D}"/>
              </c:ext>
            </c:extLst>
          </c:dPt>
          <c:dPt>
            <c:idx val="13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69C-4C2E-9B15-BFB277610C2D}"/>
              </c:ext>
            </c:extLst>
          </c:dPt>
          <c:dPt>
            <c:idx val="14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69C-4C2E-9B15-BFB277610C2D}"/>
              </c:ext>
            </c:extLst>
          </c:dPt>
          <c:dPt>
            <c:idx val="15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69C-4C2E-9B15-BFB277610C2D}"/>
              </c:ext>
            </c:extLst>
          </c:dPt>
          <c:dPt>
            <c:idx val="16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669C-4C2E-9B15-BFB277610C2D}"/>
              </c:ext>
            </c:extLst>
          </c:dPt>
          <c:dPt>
            <c:idx val="17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669C-4C2E-9B15-BFB277610C2D}"/>
              </c:ext>
            </c:extLst>
          </c:dPt>
          <c:dPt>
            <c:idx val="18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669C-4C2E-9B15-BFB277610C2D}"/>
              </c:ext>
            </c:extLst>
          </c:dPt>
          <c:dPt>
            <c:idx val="29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669C-4C2E-9B15-BFB277610C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'F36'!$E$7:$E$12</c:f>
              <c:strCache>
                <c:ptCount val="6"/>
                <c:pt idx="0">
                  <c:v>El resto</c:v>
                </c:pt>
                <c:pt idx="1">
                  <c:v>Guadalajara, Jal.</c:v>
                </c:pt>
                <c:pt idx="2">
                  <c:v>Puerto Vallarta, Jal.</c:v>
                </c:pt>
                <c:pt idx="3">
                  <c:v>Los Cabos, B.C.S.</c:v>
                </c:pt>
                <c:pt idx="4">
                  <c:v>Ciudad de México (AICM)</c:v>
                </c:pt>
                <c:pt idx="5">
                  <c:v>Cancún, Q. Roo</c:v>
                </c:pt>
              </c:strCache>
            </c:strRef>
          </c:cat>
          <c:val>
            <c:numRef>
              <c:f>'F36'!$F$7:$F$12</c:f>
              <c:numCache>
                <c:formatCode>0.00%</c:formatCode>
                <c:ptCount val="6"/>
                <c:pt idx="0">
                  <c:v>0.1021282288155213</c:v>
                </c:pt>
                <c:pt idx="1">
                  <c:v>7.8137883551151033E-2</c:v>
                </c:pt>
                <c:pt idx="2">
                  <c:v>9.2549070387819371E-2</c:v>
                </c:pt>
                <c:pt idx="3">
                  <c:v>0.11344402538285521</c:v>
                </c:pt>
                <c:pt idx="4">
                  <c:v>0.20586247317324236</c:v>
                </c:pt>
                <c:pt idx="5">
                  <c:v>0.40787831868941071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669C-4C2E-9B15-BFB277610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5567288"/>
        <c:axId val="365572864"/>
      </c:barChart>
      <c:catAx>
        <c:axId val="365567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5572864"/>
        <c:crosses val="autoZero"/>
        <c:auto val="1"/>
        <c:lblAlgn val="ctr"/>
        <c:lblOffset val="100"/>
        <c:noMultiLvlLbl val="0"/>
      </c:catAx>
      <c:valAx>
        <c:axId val="365572864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365567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BBB2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CB-4AF5-8B51-17F4234B1C06}"/>
              </c:ext>
            </c:extLst>
          </c:dPt>
          <c:dPt>
            <c:idx val="1"/>
            <c:bubble3D val="0"/>
            <c:spPr>
              <a:solidFill>
                <a:srgbClr val="95682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CB-4AF5-8B51-17F4234B1C06}"/>
              </c:ext>
            </c:extLst>
          </c:dPt>
          <c:dPt>
            <c:idx val="2"/>
            <c:bubble3D val="0"/>
            <c:spPr>
              <a:solidFill>
                <a:srgbClr val="7C878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CB-4AF5-8B51-17F4234B1C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CB-4AF5-8B51-17F4234B1C0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CB-4AF5-8B51-17F4234B1C0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FCB-4AF5-8B51-17F4234B1C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'F4'!$B$5:$B$7</c:f>
              <c:strCache>
                <c:ptCount val="3"/>
                <c:pt idx="0">
                  <c:v>Actividades terciarias</c:v>
                </c:pt>
                <c:pt idx="1">
                  <c:v>Actividades secundarias</c:v>
                </c:pt>
                <c:pt idx="2">
                  <c:v>Actividades primarias</c:v>
                </c:pt>
              </c:strCache>
            </c:strRef>
          </c:cat>
          <c:val>
            <c:numRef>
              <c:f>'F4'!$D$5:$D$7</c:f>
              <c:numCache>
                <c:formatCode>_-* #,##0_-;\-* #,##0_-;_-* "-"??_-;_-@_-</c:formatCode>
                <c:ptCount val="3"/>
                <c:pt idx="0">
                  <c:v>781787.97900000005</c:v>
                </c:pt>
                <c:pt idx="1">
                  <c:v>363918.07400000002</c:v>
                </c:pt>
                <c:pt idx="2">
                  <c:v>71065.243000000002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FCB-4AF5-8B51-17F4234B1C0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901827175449222"/>
          <c:y val="0.12055683760683761"/>
          <c:w val="0.69431506157884115"/>
          <c:h val="0.854960683760683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BBB27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BB-40A2-BBFE-F5FF7F1613E8}"/>
              </c:ext>
            </c:extLst>
          </c:dPt>
          <c:dPt>
            <c:idx val="1"/>
            <c:invertIfNegative val="0"/>
            <c:bubble3D val="0"/>
            <c:spPr>
              <a:solidFill>
                <a:srgbClr val="95682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BB-40A2-BBFE-F5FF7F1613E8}"/>
              </c:ext>
            </c:extLst>
          </c:dPt>
          <c:dPt>
            <c:idx val="2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5BB-40A2-BBFE-F5FF7F1613E8}"/>
              </c:ext>
            </c:extLst>
          </c:dPt>
          <c:dPt>
            <c:idx val="3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5BB-40A2-BBFE-F5FF7F1613E8}"/>
              </c:ext>
            </c:extLst>
          </c:dPt>
          <c:dPt>
            <c:idx val="4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5BB-40A2-BBFE-F5FF7F1613E8}"/>
              </c:ext>
            </c:extLst>
          </c:dPt>
          <c:dPt>
            <c:idx val="5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5BB-40A2-BBFE-F5FF7F1613E8}"/>
              </c:ext>
            </c:extLst>
          </c:dPt>
          <c:dPt>
            <c:idx val="6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5BB-40A2-BBFE-F5FF7F1613E8}"/>
              </c:ext>
            </c:extLst>
          </c:dPt>
          <c:dPt>
            <c:idx val="7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5BB-40A2-BBFE-F5FF7F1613E8}"/>
              </c:ext>
            </c:extLst>
          </c:dPt>
          <c:dPt>
            <c:idx val="8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5BB-40A2-BBFE-F5FF7F1613E8}"/>
              </c:ext>
            </c:extLst>
          </c:dPt>
          <c:dPt>
            <c:idx val="9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5BB-40A2-BBFE-F5FF7F1613E8}"/>
              </c:ext>
            </c:extLst>
          </c:dPt>
          <c:dPt>
            <c:idx val="10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5BB-40A2-BBFE-F5FF7F1613E8}"/>
              </c:ext>
            </c:extLst>
          </c:dPt>
          <c:dPt>
            <c:idx val="11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5BB-40A2-BBFE-F5FF7F1613E8}"/>
              </c:ext>
            </c:extLst>
          </c:dPt>
          <c:dPt>
            <c:idx val="12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5BB-40A2-BBFE-F5FF7F1613E8}"/>
              </c:ext>
            </c:extLst>
          </c:dPt>
          <c:dPt>
            <c:idx val="13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5BB-40A2-BBFE-F5FF7F1613E8}"/>
              </c:ext>
            </c:extLst>
          </c:dPt>
          <c:dPt>
            <c:idx val="14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5BB-40A2-BBFE-F5FF7F1613E8}"/>
              </c:ext>
            </c:extLst>
          </c:dPt>
          <c:dPt>
            <c:idx val="15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5BB-40A2-BBFE-F5FF7F1613E8}"/>
              </c:ext>
            </c:extLst>
          </c:dPt>
          <c:dPt>
            <c:idx val="16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5BB-40A2-BBFE-F5FF7F1613E8}"/>
              </c:ext>
            </c:extLst>
          </c:dPt>
          <c:dPt>
            <c:idx val="17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05BB-40A2-BBFE-F5FF7F1613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'F5'!$B$5:$B$7</c:f>
              <c:strCache>
                <c:ptCount val="3"/>
                <c:pt idx="0">
                  <c:v>Actividades terciarias</c:v>
                </c:pt>
                <c:pt idx="1">
                  <c:v>Actividades secundarias</c:v>
                </c:pt>
                <c:pt idx="2">
                  <c:v>Actividades primarias</c:v>
                </c:pt>
              </c:strCache>
            </c:strRef>
          </c:cat>
          <c:val>
            <c:numRef>
              <c:f>'F5'!$E$5:$E$7</c:f>
              <c:numCache>
                <c:formatCode>0.00%</c:formatCode>
                <c:ptCount val="3"/>
                <c:pt idx="0">
                  <c:v>6.636878381157707E-2</c:v>
                </c:pt>
                <c:pt idx="1">
                  <c:v>6.8438924500613577E-2</c:v>
                </c:pt>
                <c:pt idx="2">
                  <c:v>0.11967727518512537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05BB-40A2-BBFE-F5FF7F161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5567288"/>
        <c:axId val="365572864"/>
      </c:barChart>
      <c:catAx>
        <c:axId val="365567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5572864"/>
        <c:crosses val="autoZero"/>
        <c:auto val="1"/>
        <c:lblAlgn val="ctr"/>
        <c:lblOffset val="100"/>
        <c:noMultiLvlLbl val="0"/>
      </c:catAx>
      <c:valAx>
        <c:axId val="365572864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365567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C878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6E0-46D5-A644-1FB5FE0B78A7}"/>
              </c:ext>
            </c:extLst>
          </c:dPt>
          <c:dPt>
            <c:idx val="1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6E0-46D5-A644-1FB5FE0B78A7}"/>
              </c:ext>
            </c:extLst>
          </c:dPt>
          <c:dPt>
            <c:idx val="2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6E0-46D5-A644-1FB5FE0B78A7}"/>
              </c:ext>
            </c:extLst>
          </c:dPt>
          <c:dPt>
            <c:idx val="3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6E0-46D5-A644-1FB5FE0B78A7}"/>
              </c:ext>
            </c:extLst>
          </c:dPt>
          <c:dPt>
            <c:idx val="4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6E0-46D5-A644-1FB5FE0B78A7}"/>
              </c:ext>
            </c:extLst>
          </c:dPt>
          <c:dPt>
            <c:idx val="5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6E0-46D5-A644-1FB5FE0B78A7}"/>
              </c:ext>
            </c:extLst>
          </c:dPt>
          <c:dPt>
            <c:idx val="6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6E0-46D5-A644-1FB5FE0B78A7}"/>
              </c:ext>
            </c:extLst>
          </c:dPt>
          <c:dPt>
            <c:idx val="7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6E0-46D5-A644-1FB5FE0B78A7}"/>
              </c:ext>
            </c:extLst>
          </c:dPt>
          <c:dPt>
            <c:idx val="8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6E0-46D5-A644-1FB5FE0B78A7}"/>
              </c:ext>
            </c:extLst>
          </c:dPt>
          <c:dPt>
            <c:idx val="9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6E0-46D5-A644-1FB5FE0B78A7}"/>
              </c:ext>
            </c:extLst>
          </c:dPt>
          <c:dPt>
            <c:idx val="10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6E0-46D5-A644-1FB5FE0B78A7}"/>
              </c:ext>
            </c:extLst>
          </c:dPt>
          <c:dPt>
            <c:idx val="11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6E0-46D5-A644-1FB5FE0B78A7}"/>
              </c:ext>
            </c:extLst>
          </c:dPt>
          <c:dPt>
            <c:idx val="12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6E0-46D5-A644-1FB5FE0B78A7}"/>
              </c:ext>
            </c:extLst>
          </c:dPt>
          <c:dPt>
            <c:idx val="13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6E0-46D5-A644-1FB5FE0B78A7}"/>
              </c:ext>
            </c:extLst>
          </c:dPt>
          <c:dPt>
            <c:idx val="14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6E0-46D5-A644-1FB5FE0B78A7}"/>
              </c:ext>
            </c:extLst>
          </c:dPt>
          <c:dPt>
            <c:idx val="15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6E0-46D5-A644-1FB5FE0B78A7}"/>
              </c:ext>
            </c:extLst>
          </c:dPt>
          <c:dPt>
            <c:idx val="16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66E0-46D5-A644-1FB5FE0B78A7}"/>
              </c:ext>
            </c:extLst>
          </c:dPt>
          <c:dPt>
            <c:idx val="17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66E0-46D5-A644-1FB5FE0B78A7}"/>
              </c:ext>
            </c:extLst>
          </c:dPt>
          <c:dPt>
            <c:idx val="31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66E0-46D5-A644-1FB5FE0B78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'F6'!$B$6:$B$37</c:f>
              <c:strCache>
                <c:ptCount val="32"/>
                <c:pt idx="0">
                  <c:v>Ciudad de México</c:v>
                </c:pt>
                <c:pt idx="1">
                  <c:v>Quintana Roo</c:v>
                </c:pt>
                <c:pt idx="2">
                  <c:v>Tlaxcala</c:v>
                </c:pt>
                <c:pt idx="3">
                  <c:v>Colima</c:v>
                </c:pt>
                <c:pt idx="4">
                  <c:v>Baja California Sur</c:v>
                </c:pt>
                <c:pt idx="5">
                  <c:v>Campeche</c:v>
                </c:pt>
                <c:pt idx="6">
                  <c:v>Nuevo León</c:v>
                </c:pt>
                <c:pt idx="7">
                  <c:v>Morelos</c:v>
                </c:pt>
                <c:pt idx="8">
                  <c:v>Nayarit</c:v>
                </c:pt>
                <c:pt idx="9">
                  <c:v>Tabasco</c:v>
                </c:pt>
                <c:pt idx="10">
                  <c:v>Aguascalientes</c:v>
                </c:pt>
                <c:pt idx="11">
                  <c:v>Querétaro</c:v>
                </c:pt>
                <c:pt idx="12">
                  <c:v>Hidalgo</c:v>
                </c:pt>
                <c:pt idx="13">
                  <c:v>Yucatán</c:v>
                </c:pt>
                <c:pt idx="14">
                  <c:v>Guerrero</c:v>
                </c:pt>
                <c:pt idx="15">
                  <c:v>Zacatecas</c:v>
                </c:pt>
                <c:pt idx="16">
                  <c:v>Coahuila</c:v>
                </c:pt>
                <c:pt idx="17">
                  <c:v>San Luis Potosí</c:v>
                </c:pt>
                <c:pt idx="18">
                  <c:v>Tamaulipas</c:v>
                </c:pt>
                <c:pt idx="19">
                  <c:v>Oaxaca</c:v>
                </c:pt>
                <c:pt idx="20">
                  <c:v>Baja California</c:v>
                </c:pt>
                <c:pt idx="21">
                  <c:v>Durango</c:v>
                </c:pt>
                <c:pt idx="22">
                  <c:v>Chiapas</c:v>
                </c:pt>
                <c:pt idx="23">
                  <c:v>Estado de México</c:v>
                </c:pt>
                <c:pt idx="24">
                  <c:v>Puebla</c:v>
                </c:pt>
                <c:pt idx="25">
                  <c:v>Guanajuato</c:v>
                </c:pt>
                <c:pt idx="26">
                  <c:v>Chihuahua</c:v>
                </c:pt>
                <c:pt idx="27">
                  <c:v>Sonora</c:v>
                </c:pt>
                <c:pt idx="28">
                  <c:v>Veracruz</c:v>
                </c:pt>
                <c:pt idx="29">
                  <c:v>Sinaloa</c:v>
                </c:pt>
                <c:pt idx="30">
                  <c:v>Michoacán</c:v>
                </c:pt>
                <c:pt idx="31">
                  <c:v>Jalisco</c:v>
                </c:pt>
              </c:strCache>
            </c:strRef>
          </c:cat>
          <c:val>
            <c:numRef>
              <c:f>'F6'!$C$6:$C$37</c:f>
              <c:numCache>
                <c:formatCode>_-* #,##0_-;\-* #,##0_-;_-* "-"??_-;_-@_-</c:formatCode>
                <c:ptCount val="32"/>
                <c:pt idx="0">
                  <c:v>1235.817</c:v>
                </c:pt>
                <c:pt idx="1">
                  <c:v>2115.2759999999998</c:v>
                </c:pt>
                <c:pt idx="2">
                  <c:v>3420.22</c:v>
                </c:pt>
                <c:pt idx="3">
                  <c:v>5027.7330000000002</c:v>
                </c:pt>
                <c:pt idx="4">
                  <c:v>5442.3819999999996</c:v>
                </c:pt>
                <c:pt idx="5">
                  <c:v>5799.835</c:v>
                </c:pt>
                <c:pt idx="6">
                  <c:v>6357.1570000000002</c:v>
                </c:pt>
                <c:pt idx="7">
                  <c:v>6543.9430000000002</c:v>
                </c:pt>
                <c:pt idx="8">
                  <c:v>8558.857</c:v>
                </c:pt>
                <c:pt idx="9">
                  <c:v>8659.8719999999994</c:v>
                </c:pt>
                <c:pt idx="10">
                  <c:v>9057.0229999999992</c:v>
                </c:pt>
                <c:pt idx="11">
                  <c:v>9812.3979999999992</c:v>
                </c:pt>
                <c:pt idx="12">
                  <c:v>9893.0959999999995</c:v>
                </c:pt>
                <c:pt idx="13">
                  <c:v>9985.1610000000001</c:v>
                </c:pt>
                <c:pt idx="14">
                  <c:v>12645.303</c:v>
                </c:pt>
                <c:pt idx="15">
                  <c:v>12656.241</c:v>
                </c:pt>
                <c:pt idx="16">
                  <c:v>14031.022000000001</c:v>
                </c:pt>
                <c:pt idx="17">
                  <c:v>14402.282999999999</c:v>
                </c:pt>
                <c:pt idx="18">
                  <c:v>15120.083000000001</c:v>
                </c:pt>
                <c:pt idx="19">
                  <c:v>15271.915999999999</c:v>
                </c:pt>
                <c:pt idx="20">
                  <c:v>15730.579</c:v>
                </c:pt>
                <c:pt idx="21">
                  <c:v>19221.098999999998</c:v>
                </c:pt>
                <c:pt idx="22">
                  <c:v>19490.257000000001</c:v>
                </c:pt>
                <c:pt idx="23">
                  <c:v>19984.168000000001</c:v>
                </c:pt>
                <c:pt idx="24">
                  <c:v>24437.538</c:v>
                </c:pt>
                <c:pt idx="25">
                  <c:v>26603.083999999999</c:v>
                </c:pt>
                <c:pt idx="26">
                  <c:v>33803.894999999997</c:v>
                </c:pt>
                <c:pt idx="27">
                  <c:v>40382.36</c:v>
                </c:pt>
                <c:pt idx="28">
                  <c:v>42886.053999999996</c:v>
                </c:pt>
                <c:pt idx="29">
                  <c:v>48634.593999999997</c:v>
                </c:pt>
                <c:pt idx="30">
                  <c:v>55532.839</c:v>
                </c:pt>
                <c:pt idx="31">
                  <c:v>71065.243000000002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66E0-46D5-A644-1FB5FE0B7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5567288"/>
        <c:axId val="365572864"/>
      </c:barChart>
      <c:catAx>
        <c:axId val="365567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5572864"/>
        <c:crosses val="autoZero"/>
        <c:auto val="1"/>
        <c:lblAlgn val="ctr"/>
        <c:lblOffset val="100"/>
        <c:noMultiLvlLbl val="0"/>
      </c:catAx>
      <c:valAx>
        <c:axId val="365572864"/>
        <c:scaling>
          <c:orientation val="minMax"/>
        </c:scaling>
        <c:delete val="1"/>
        <c:axPos val="b"/>
        <c:numFmt formatCode="_-* #,##0_-;\-* #,##0_-;_-* &quot;-&quot;??_-;_-@_-" sourceLinked="1"/>
        <c:majorTickMark val="none"/>
        <c:minorTickMark val="none"/>
        <c:tickLblPos val="nextTo"/>
        <c:crossAx val="365567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C878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BD-4981-9171-9AFDCF81E26F}"/>
              </c:ext>
            </c:extLst>
          </c:dPt>
          <c:dPt>
            <c:idx val="1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8BD-4981-9171-9AFDCF81E26F}"/>
              </c:ext>
            </c:extLst>
          </c:dPt>
          <c:dPt>
            <c:idx val="2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8BD-4981-9171-9AFDCF81E26F}"/>
              </c:ext>
            </c:extLst>
          </c:dPt>
          <c:dPt>
            <c:idx val="3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8BD-4981-9171-9AFDCF81E26F}"/>
              </c:ext>
            </c:extLst>
          </c:dPt>
          <c:dPt>
            <c:idx val="4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8BD-4981-9171-9AFDCF81E26F}"/>
              </c:ext>
            </c:extLst>
          </c:dPt>
          <c:dPt>
            <c:idx val="5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8BD-4981-9171-9AFDCF81E26F}"/>
              </c:ext>
            </c:extLst>
          </c:dPt>
          <c:dPt>
            <c:idx val="6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8BD-4981-9171-9AFDCF81E26F}"/>
              </c:ext>
            </c:extLst>
          </c:dPt>
          <c:dPt>
            <c:idx val="7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8BD-4981-9171-9AFDCF81E26F}"/>
              </c:ext>
            </c:extLst>
          </c:dPt>
          <c:dPt>
            <c:idx val="8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8BD-4981-9171-9AFDCF81E26F}"/>
              </c:ext>
            </c:extLst>
          </c:dPt>
          <c:dPt>
            <c:idx val="9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8BD-4981-9171-9AFDCF81E26F}"/>
              </c:ext>
            </c:extLst>
          </c:dPt>
          <c:dPt>
            <c:idx val="10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8BD-4981-9171-9AFDCF81E26F}"/>
              </c:ext>
            </c:extLst>
          </c:dPt>
          <c:dPt>
            <c:idx val="11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8BD-4981-9171-9AFDCF81E26F}"/>
              </c:ext>
            </c:extLst>
          </c:dPt>
          <c:dPt>
            <c:idx val="12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8BD-4981-9171-9AFDCF81E26F}"/>
              </c:ext>
            </c:extLst>
          </c:dPt>
          <c:dPt>
            <c:idx val="13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8BD-4981-9171-9AFDCF81E26F}"/>
              </c:ext>
            </c:extLst>
          </c:dPt>
          <c:dPt>
            <c:idx val="14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8BD-4981-9171-9AFDCF81E26F}"/>
              </c:ext>
            </c:extLst>
          </c:dPt>
          <c:dPt>
            <c:idx val="15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8BD-4981-9171-9AFDCF81E26F}"/>
              </c:ext>
            </c:extLst>
          </c:dPt>
          <c:dPt>
            <c:idx val="16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18BD-4981-9171-9AFDCF81E26F}"/>
              </c:ext>
            </c:extLst>
          </c:dPt>
          <c:dPt>
            <c:idx val="17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18BD-4981-9171-9AFDCF81E26F}"/>
              </c:ext>
            </c:extLst>
          </c:dPt>
          <c:dPt>
            <c:idx val="28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18BD-4981-9171-9AFDCF81E2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'F7'!$A$6:$A$37</c:f>
              <c:strCache>
                <c:ptCount val="32"/>
                <c:pt idx="0">
                  <c:v>Nayarit</c:v>
                </c:pt>
                <c:pt idx="1">
                  <c:v>Colima</c:v>
                </c:pt>
                <c:pt idx="2">
                  <c:v>Quintana Roo</c:v>
                </c:pt>
                <c:pt idx="3">
                  <c:v>Tlaxcala</c:v>
                </c:pt>
                <c:pt idx="4">
                  <c:v>Guerrero</c:v>
                </c:pt>
                <c:pt idx="5">
                  <c:v>Baja California Sur</c:v>
                </c:pt>
                <c:pt idx="6">
                  <c:v>Chiapas</c:v>
                </c:pt>
                <c:pt idx="7">
                  <c:v>Zacatecas</c:v>
                </c:pt>
                <c:pt idx="8">
                  <c:v>Oaxaca</c:v>
                </c:pt>
                <c:pt idx="9">
                  <c:v>Morelos</c:v>
                </c:pt>
                <c:pt idx="10">
                  <c:v>Durango</c:v>
                </c:pt>
                <c:pt idx="11">
                  <c:v>Michoacán</c:v>
                </c:pt>
                <c:pt idx="12">
                  <c:v>Yucatán</c:v>
                </c:pt>
                <c:pt idx="13">
                  <c:v>Sinaloa</c:v>
                </c:pt>
                <c:pt idx="14">
                  <c:v>Hidalgo</c:v>
                </c:pt>
                <c:pt idx="15">
                  <c:v>Aguascalientes</c:v>
                </c:pt>
                <c:pt idx="16">
                  <c:v>San Luis Potosí</c:v>
                </c:pt>
                <c:pt idx="17">
                  <c:v>Querétaro</c:v>
                </c:pt>
                <c:pt idx="18">
                  <c:v>Tamaulipas</c:v>
                </c:pt>
                <c:pt idx="19">
                  <c:v>Puebla</c:v>
                </c:pt>
                <c:pt idx="20">
                  <c:v>Baja California</c:v>
                </c:pt>
                <c:pt idx="21">
                  <c:v>Chihuahua</c:v>
                </c:pt>
                <c:pt idx="22">
                  <c:v>Guanajuato</c:v>
                </c:pt>
                <c:pt idx="23">
                  <c:v>Veracruz</c:v>
                </c:pt>
                <c:pt idx="24">
                  <c:v>Sonora</c:v>
                </c:pt>
                <c:pt idx="25">
                  <c:v>Tabasco</c:v>
                </c:pt>
                <c:pt idx="26">
                  <c:v>Ciudad de México</c:v>
                </c:pt>
                <c:pt idx="27">
                  <c:v>Coahuila</c:v>
                </c:pt>
                <c:pt idx="28">
                  <c:v>Jalisco</c:v>
                </c:pt>
                <c:pt idx="29">
                  <c:v>Estado de México</c:v>
                </c:pt>
                <c:pt idx="30">
                  <c:v>Campeche</c:v>
                </c:pt>
                <c:pt idx="31">
                  <c:v>Nuevo León</c:v>
                </c:pt>
              </c:strCache>
            </c:strRef>
          </c:cat>
          <c:val>
            <c:numRef>
              <c:f>'F7'!$B$6:$B$37</c:f>
              <c:numCache>
                <c:formatCode>_-* #,##0_-;\-* #,##0_-;_-* "-"??_-;_-@_-</c:formatCode>
                <c:ptCount val="32"/>
                <c:pt idx="0">
                  <c:v>22061.662</c:v>
                </c:pt>
                <c:pt idx="1">
                  <c:v>29061.900999999998</c:v>
                </c:pt>
                <c:pt idx="2">
                  <c:v>33126.504000000001</c:v>
                </c:pt>
                <c:pt idx="3">
                  <c:v>40383.625</c:v>
                </c:pt>
                <c:pt idx="4">
                  <c:v>43340.684999999998</c:v>
                </c:pt>
                <c:pt idx="5">
                  <c:v>44654.458999999995</c:v>
                </c:pt>
                <c:pt idx="6">
                  <c:v>46809.017000000007</c:v>
                </c:pt>
                <c:pt idx="7">
                  <c:v>48798.167999999998</c:v>
                </c:pt>
                <c:pt idx="8">
                  <c:v>54311.238000000005</c:v>
                </c:pt>
                <c:pt idx="9">
                  <c:v>60770.810999999994</c:v>
                </c:pt>
                <c:pt idx="10">
                  <c:v>62622.398000000008</c:v>
                </c:pt>
                <c:pt idx="11">
                  <c:v>66524.37</c:v>
                </c:pt>
                <c:pt idx="12">
                  <c:v>70297.05799999999</c:v>
                </c:pt>
                <c:pt idx="13">
                  <c:v>77232.195000000007</c:v>
                </c:pt>
                <c:pt idx="14">
                  <c:v>84224.091</c:v>
                </c:pt>
                <c:pt idx="15">
                  <c:v>92118.268000000011</c:v>
                </c:pt>
                <c:pt idx="16">
                  <c:v>145155.56599999999</c:v>
                </c:pt>
                <c:pt idx="17">
                  <c:v>162710.728</c:v>
                </c:pt>
                <c:pt idx="18">
                  <c:v>189645.31699999998</c:v>
                </c:pt>
                <c:pt idx="19">
                  <c:v>209999.16399999999</c:v>
                </c:pt>
                <c:pt idx="20">
                  <c:v>220709.81899999999</c:v>
                </c:pt>
                <c:pt idx="21">
                  <c:v>228841.06599999999</c:v>
                </c:pt>
                <c:pt idx="22">
                  <c:v>245775.196</c:v>
                </c:pt>
                <c:pt idx="23">
                  <c:v>250420.908</c:v>
                </c:pt>
                <c:pt idx="24">
                  <c:v>254999.35800000001</c:v>
                </c:pt>
                <c:pt idx="25">
                  <c:v>266396.38400000002</c:v>
                </c:pt>
                <c:pt idx="26">
                  <c:v>295056.30399999995</c:v>
                </c:pt>
                <c:pt idx="27">
                  <c:v>300497.5</c:v>
                </c:pt>
                <c:pt idx="28">
                  <c:v>363918.07400000002</c:v>
                </c:pt>
                <c:pt idx="29">
                  <c:v>387622.83600000001</c:v>
                </c:pt>
                <c:pt idx="30">
                  <c:v>435477.85200000001</c:v>
                </c:pt>
                <c:pt idx="31">
                  <c:v>483851.16700000007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18BD-4981-9171-9AFDCF81E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5567288"/>
        <c:axId val="365572864"/>
      </c:barChart>
      <c:catAx>
        <c:axId val="365567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5572864"/>
        <c:crosses val="autoZero"/>
        <c:auto val="1"/>
        <c:lblAlgn val="ctr"/>
        <c:lblOffset val="100"/>
        <c:noMultiLvlLbl val="0"/>
      </c:catAx>
      <c:valAx>
        <c:axId val="365572864"/>
        <c:scaling>
          <c:orientation val="minMax"/>
        </c:scaling>
        <c:delete val="1"/>
        <c:axPos val="b"/>
        <c:numFmt formatCode="_-* #,##0_-;\-* #,##0_-;_-* &quot;-&quot;??_-;_-@_-" sourceLinked="1"/>
        <c:majorTickMark val="none"/>
        <c:minorTickMark val="none"/>
        <c:tickLblPos val="nextTo"/>
        <c:crossAx val="365567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C878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F4-458A-944D-C3E3D7E5F72A}"/>
              </c:ext>
            </c:extLst>
          </c:dPt>
          <c:dPt>
            <c:idx val="1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F4-458A-944D-C3E3D7E5F72A}"/>
              </c:ext>
            </c:extLst>
          </c:dPt>
          <c:dPt>
            <c:idx val="2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F4-458A-944D-C3E3D7E5F72A}"/>
              </c:ext>
            </c:extLst>
          </c:dPt>
          <c:dPt>
            <c:idx val="3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5F4-458A-944D-C3E3D7E5F72A}"/>
              </c:ext>
            </c:extLst>
          </c:dPt>
          <c:dPt>
            <c:idx val="4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5F4-458A-944D-C3E3D7E5F72A}"/>
              </c:ext>
            </c:extLst>
          </c:dPt>
          <c:dPt>
            <c:idx val="5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5F4-458A-944D-C3E3D7E5F72A}"/>
              </c:ext>
            </c:extLst>
          </c:dPt>
          <c:dPt>
            <c:idx val="6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5F4-458A-944D-C3E3D7E5F72A}"/>
              </c:ext>
            </c:extLst>
          </c:dPt>
          <c:dPt>
            <c:idx val="7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5F4-458A-944D-C3E3D7E5F72A}"/>
              </c:ext>
            </c:extLst>
          </c:dPt>
          <c:dPt>
            <c:idx val="8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5F4-458A-944D-C3E3D7E5F72A}"/>
              </c:ext>
            </c:extLst>
          </c:dPt>
          <c:dPt>
            <c:idx val="9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5F4-458A-944D-C3E3D7E5F72A}"/>
              </c:ext>
            </c:extLst>
          </c:dPt>
          <c:dPt>
            <c:idx val="10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5F4-458A-944D-C3E3D7E5F72A}"/>
              </c:ext>
            </c:extLst>
          </c:dPt>
          <c:dPt>
            <c:idx val="11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5F4-458A-944D-C3E3D7E5F72A}"/>
              </c:ext>
            </c:extLst>
          </c:dPt>
          <c:dPt>
            <c:idx val="12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5F4-458A-944D-C3E3D7E5F72A}"/>
              </c:ext>
            </c:extLst>
          </c:dPt>
          <c:dPt>
            <c:idx val="13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5F4-458A-944D-C3E3D7E5F72A}"/>
              </c:ext>
            </c:extLst>
          </c:dPt>
          <c:dPt>
            <c:idx val="14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5F4-458A-944D-C3E3D7E5F72A}"/>
              </c:ext>
            </c:extLst>
          </c:dPt>
          <c:dPt>
            <c:idx val="15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5F4-458A-944D-C3E3D7E5F72A}"/>
              </c:ext>
            </c:extLst>
          </c:dPt>
          <c:dPt>
            <c:idx val="16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55F4-458A-944D-C3E3D7E5F72A}"/>
              </c:ext>
            </c:extLst>
          </c:dPt>
          <c:dPt>
            <c:idx val="17"/>
            <c:invertIfNegative val="0"/>
            <c:bubble3D val="0"/>
            <c:spPr>
              <a:solidFill>
                <a:srgbClr val="7C87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55F4-458A-944D-C3E3D7E5F72A}"/>
              </c:ext>
            </c:extLst>
          </c:dPt>
          <c:dPt>
            <c:idx val="28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55F4-458A-944D-C3E3D7E5F7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'F8'!$A$6:$A$37</c:f>
              <c:strCache>
                <c:ptCount val="32"/>
                <c:pt idx="0">
                  <c:v>Tlaxcala</c:v>
                </c:pt>
                <c:pt idx="1">
                  <c:v>Colima</c:v>
                </c:pt>
                <c:pt idx="2">
                  <c:v>Campeche</c:v>
                </c:pt>
                <c:pt idx="3">
                  <c:v>Nayarit</c:v>
                </c:pt>
                <c:pt idx="4">
                  <c:v>Zacatecas</c:v>
                </c:pt>
                <c:pt idx="5">
                  <c:v>Baja California Sur</c:v>
                </c:pt>
                <c:pt idx="6">
                  <c:v>Aguascalientes</c:v>
                </c:pt>
                <c:pt idx="7">
                  <c:v>Durango</c:v>
                </c:pt>
                <c:pt idx="8">
                  <c:v>Morelos</c:v>
                </c:pt>
                <c:pt idx="9">
                  <c:v>Tabasco</c:v>
                </c:pt>
                <c:pt idx="10">
                  <c:v>Hidalgo</c:v>
                </c:pt>
                <c:pt idx="11">
                  <c:v>Oaxaca</c:v>
                </c:pt>
                <c:pt idx="12">
                  <c:v>Yucatán</c:v>
                </c:pt>
                <c:pt idx="13">
                  <c:v>Guerrero</c:v>
                </c:pt>
                <c:pt idx="14">
                  <c:v>Chiapas</c:v>
                </c:pt>
                <c:pt idx="15">
                  <c:v>San Luis Potosí</c:v>
                </c:pt>
                <c:pt idx="16">
                  <c:v>Querétaro</c:v>
                </c:pt>
                <c:pt idx="17">
                  <c:v>Quintana Roo</c:v>
                </c:pt>
                <c:pt idx="18">
                  <c:v>Sinaloa</c:v>
                </c:pt>
                <c:pt idx="19">
                  <c:v>Sonora</c:v>
                </c:pt>
                <c:pt idx="20">
                  <c:v>Coahuila</c:v>
                </c:pt>
                <c:pt idx="21">
                  <c:v>Michoacán</c:v>
                </c:pt>
                <c:pt idx="22">
                  <c:v>Chihuahua</c:v>
                </c:pt>
                <c:pt idx="23">
                  <c:v>Tamaulipas</c:v>
                </c:pt>
                <c:pt idx="24">
                  <c:v>Baja California</c:v>
                </c:pt>
                <c:pt idx="25">
                  <c:v>Puebla</c:v>
                </c:pt>
                <c:pt idx="26">
                  <c:v>Guanajuato</c:v>
                </c:pt>
                <c:pt idx="27">
                  <c:v>Veracruz</c:v>
                </c:pt>
                <c:pt idx="28">
                  <c:v>Jalisco</c:v>
                </c:pt>
                <c:pt idx="29">
                  <c:v>Nuevo León</c:v>
                </c:pt>
                <c:pt idx="30">
                  <c:v>Estado de México</c:v>
                </c:pt>
                <c:pt idx="31">
                  <c:v>Ciudad de México</c:v>
                </c:pt>
              </c:strCache>
            </c:strRef>
          </c:cat>
          <c:val>
            <c:numRef>
              <c:f>'F8'!$B$6:$B$37</c:f>
              <c:numCache>
                <c:formatCode>_-* #,##0_-;\-* #,##0_-;_-* "-"??_-;_-@_-</c:formatCode>
                <c:ptCount val="32"/>
                <c:pt idx="0">
                  <c:v>60849.415999999997</c:v>
                </c:pt>
                <c:pt idx="1">
                  <c:v>75405.909</c:v>
                </c:pt>
                <c:pt idx="2">
                  <c:v>76634.027999999991</c:v>
                </c:pt>
                <c:pt idx="3">
                  <c:v>90013.498999999982</c:v>
                </c:pt>
                <c:pt idx="4">
                  <c:v>91037.311999999991</c:v>
                </c:pt>
                <c:pt idx="5">
                  <c:v>107715.77</c:v>
                </c:pt>
                <c:pt idx="6">
                  <c:v>121867.88800000001</c:v>
                </c:pt>
                <c:pt idx="7">
                  <c:v>122855.34699999999</c:v>
                </c:pt>
                <c:pt idx="8">
                  <c:v>133011.367</c:v>
                </c:pt>
                <c:pt idx="9">
                  <c:v>173499.03099999999</c:v>
                </c:pt>
                <c:pt idx="10">
                  <c:v>177243.046</c:v>
                </c:pt>
                <c:pt idx="11">
                  <c:v>182702.17100000003</c:v>
                </c:pt>
                <c:pt idx="12">
                  <c:v>184435.992</c:v>
                </c:pt>
                <c:pt idx="13">
                  <c:v>184574.43700000001</c:v>
                </c:pt>
                <c:pt idx="14">
                  <c:v>194193.83300000001</c:v>
                </c:pt>
                <c:pt idx="15">
                  <c:v>210235.11499999999</c:v>
                </c:pt>
                <c:pt idx="16">
                  <c:v>231382.09800000003</c:v>
                </c:pt>
                <c:pt idx="17">
                  <c:v>255098.91399999996</c:v>
                </c:pt>
                <c:pt idx="18">
                  <c:v>273536.663</c:v>
                </c:pt>
                <c:pt idx="19">
                  <c:v>284551.34299999999</c:v>
                </c:pt>
                <c:pt idx="20">
                  <c:v>291272.19400000002</c:v>
                </c:pt>
                <c:pt idx="21">
                  <c:v>301964.12399999995</c:v>
                </c:pt>
                <c:pt idx="22">
                  <c:v>310934.30000000005</c:v>
                </c:pt>
                <c:pt idx="23">
                  <c:v>313682.62999999995</c:v>
                </c:pt>
                <c:pt idx="24">
                  <c:v>339869.85800000001</c:v>
                </c:pt>
                <c:pt idx="25">
                  <c:v>364695.05</c:v>
                </c:pt>
                <c:pt idx="26">
                  <c:v>433637.61999999994</c:v>
                </c:pt>
                <c:pt idx="27">
                  <c:v>509450.95100000006</c:v>
                </c:pt>
                <c:pt idx="28">
                  <c:v>781787.97900000005</c:v>
                </c:pt>
                <c:pt idx="29">
                  <c:v>887317.55900000001</c:v>
                </c:pt>
                <c:pt idx="30">
                  <c:v>1170728.3280000002</c:v>
                </c:pt>
                <c:pt idx="31">
                  <c:v>2843269.37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55F4-458A-944D-C3E3D7E5F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5567288"/>
        <c:axId val="365572864"/>
      </c:barChart>
      <c:catAx>
        <c:axId val="365567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5572864"/>
        <c:crosses val="autoZero"/>
        <c:auto val="1"/>
        <c:lblAlgn val="ctr"/>
        <c:lblOffset val="100"/>
        <c:noMultiLvlLbl val="0"/>
      </c:catAx>
      <c:valAx>
        <c:axId val="365572864"/>
        <c:scaling>
          <c:orientation val="minMax"/>
        </c:scaling>
        <c:delete val="1"/>
        <c:axPos val="b"/>
        <c:numFmt formatCode="_-* #,##0_-;\-* #,##0_-;_-* &quot;-&quot;??_-;_-@_-" sourceLinked="1"/>
        <c:majorTickMark val="none"/>
        <c:minorTickMark val="none"/>
        <c:tickLblPos val="nextTo"/>
        <c:crossAx val="365567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692524</xdr:colOff>
      <xdr:row>3</xdr:row>
      <xdr:rowOff>172571</xdr:rowOff>
    </xdr:from>
    <xdr:to>
      <xdr:col>12</xdr:col>
      <xdr:colOff>585844</xdr:colOff>
      <xdr:row>27</xdr:row>
      <xdr:rowOff>4931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DA67223-771F-4CA5-9F41-E3AAB0FB5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184784</xdr:rowOff>
    </xdr:from>
    <xdr:to>
      <xdr:col>8</xdr:col>
      <xdr:colOff>161925</xdr:colOff>
      <xdr:row>20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1E479E5-F285-4EA9-A3D9-2534379D15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7</xdr:col>
      <xdr:colOff>606000</xdr:colOff>
      <xdr:row>27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95ED46-666B-4B36-8469-314DA95C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760093</xdr:colOff>
      <xdr:row>8</xdr:row>
      <xdr:rowOff>1905</xdr:rowOff>
    </xdr:from>
    <xdr:to>
      <xdr:col>14</xdr:col>
      <xdr:colOff>303103</xdr:colOff>
      <xdr:row>41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42F2D42-3C90-4F16-AC9D-625698796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8</xdr:row>
      <xdr:rowOff>0</xdr:rowOff>
    </xdr:from>
    <xdr:to>
      <xdr:col>21</xdr:col>
      <xdr:colOff>777240</xdr:colOff>
      <xdr:row>40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35EBA29-66C5-4A3E-B20A-C21E533079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264793</xdr:colOff>
      <xdr:row>5</xdr:row>
      <xdr:rowOff>173355</xdr:rowOff>
    </xdr:from>
    <xdr:to>
      <xdr:col>14</xdr:col>
      <xdr:colOff>569803</xdr:colOff>
      <xdr:row>38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78A309B-5312-4103-9FAA-52D58CFC3B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6</xdr:row>
      <xdr:rowOff>47625</xdr:rowOff>
    </xdr:from>
    <xdr:to>
      <xdr:col>21</xdr:col>
      <xdr:colOff>777240</xdr:colOff>
      <xdr:row>38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6929178-30C5-4F5C-AEF0-C7B4B3F1D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7618</xdr:colOff>
      <xdr:row>5</xdr:row>
      <xdr:rowOff>1905</xdr:rowOff>
    </xdr:from>
    <xdr:to>
      <xdr:col>14</xdr:col>
      <xdr:colOff>312628</xdr:colOff>
      <xdr:row>37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DBB463E-2C76-4D33-9962-B4E555CE9D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5</xdr:row>
      <xdr:rowOff>0</xdr:rowOff>
    </xdr:from>
    <xdr:to>
      <xdr:col>21</xdr:col>
      <xdr:colOff>777240</xdr:colOff>
      <xdr:row>37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33CB59B-2F86-4398-8E3E-2991B622B9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76200</xdr:rowOff>
    </xdr:from>
    <xdr:to>
      <xdr:col>9</xdr:col>
      <xdr:colOff>0</xdr:colOff>
      <xdr:row>24</xdr:row>
      <xdr:rowOff>176212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7985AE-C745-4170-A674-122911837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224789</xdr:colOff>
      <xdr:row>1</xdr:row>
      <xdr:rowOff>158115</xdr:rowOff>
    </xdr:from>
    <xdr:to>
      <xdr:col>13</xdr:col>
      <xdr:colOff>733424</xdr:colOff>
      <xdr:row>19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81A3CC0-D6D1-4FC3-A2BA-963D853B85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472440</xdr:colOff>
      <xdr:row>4</xdr:row>
      <xdr:rowOff>0</xdr:rowOff>
    </xdr:from>
    <xdr:to>
      <xdr:col>12</xdr:col>
      <xdr:colOff>345240</xdr:colOff>
      <xdr:row>39</xdr:row>
      <xdr:rowOff>3810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3AFF1B-B207-4899-9A7B-859EA1A86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122926</xdr:colOff>
      <xdr:row>71</xdr:row>
      <xdr:rowOff>717</xdr:rowOff>
    </xdr:from>
    <xdr:to>
      <xdr:col>14</xdr:col>
      <xdr:colOff>763123</xdr:colOff>
      <xdr:row>89</xdr:row>
      <xdr:rowOff>9717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278CC5-90A1-4117-B505-228E2087E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180975</xdr:rowOff>
    </xdr:from>
    <xdr:to>
      <xdr:col>16</xdr:col>
      <xdr:colOff>638400</xdr:colOff>
      <xdr:row>32</xdr:row>
      <xdr:rowOff>27375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9268B6D-6517-4FB1-8EB9-24E4FDB19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466724</xdr:colOff>
      <xdr:row>3</xdr:row>
      <xdr:rowOff>161924</xdr:rowOff>
    </xdr:from>
    <xdr:to>
      <xdr:col>13</xdr:col>
      <xdr:colOff>38099</xdr:colOff>
      <xdr:row>21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479D889-0CE0-4880-8352-39709DE93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45</xdr:row>
      <xdr:rowOff>114300</xdr:rowOff>
    </xdr:from>
    <xdr:to>
      <xdr:col>17</xdr:col>
      <xdr:colOff>348825</xdr:colOff>
      <xdr:row>73</xdr:row>
      <xdr:rowOff>180300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8C80C3E-8345-4362-BE94-9007E42EB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71965</xdr:colOff>
      <xdr:row>3</xdr:row>
      <xdr:rowOff>143931</xdr:rowOff>
    </xdr:from>
    <xdr:to>
      <xdr:col>21</xdr:col>
      <xdr:colOff>770466</xdr:colOff>
      <xdr:row>13</xdr:row>
      <xdr:rowOff>59266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2348726-BCAC-4A7A-9AA2-3BD340586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59266</xdr:colOff>
      <xdr:row>15</xdr:row>
      <xdr:rowOff>127000</xdr:rowOff>
    </xdr:from>
    <xdr:to>
      <xdr:col>6</xdr:col>
      <xdr:colOff>901700</xdr:colOff>
      <xdr:row>40</xdr:row>
      <xdr:rowOff>84668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7ED13A9-E0F5-44A9-8AF3-E1403303C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368299</xdr:colOff>
      <xdr:row>15</xdr:row>
      <xdr:rowOff>135465</xdr:rowOff>
    </xdr:from>
    <xdr:to>
      <xdr:col>15</xdr:col>
      <xdr:colOff>651933</xdr:colOff>
      <xdr:row>40</xdr:row>
      <xdr:rowOff>135466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995392D-FDFA-4803-90F6-263E05021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242887</xdr:colOff>
      <xdr:row>5</xdr:row>
      <xdr:rowOff>52387</xdr:rowOff>
    </xdr:from>
    <xdr:to>
      <xdr:col>17</xdr:col>
      <xdr:colOff>448837</xdr:colOff>
      <xdr:row>25</xdr:row>
      <xdr:rowOff>61987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C748DD-EB64-4C58-9DE1-F4958AA72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5</xdr:row>
      <xdr:rowOff>14287</xdr:rowOff>
    </xdr:from>
    <xdr:to>
      <xdr:col>16</xdr:col>
      <xdr:colOff>572662</xdr:colOff>
      <xdr:row>32</xdr:row>
      <xdr:rowOff>187987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7054F8-2C34-4BAA-B3D5-750D2599F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6</xdr:row>
      <xdr:rowOff>14287</xdr:rowOff>
    </xdr:from>
    <xdr:to>
      <xdr:col>16</xdr:col>
      <xdr:colOff>572662</xdr:colOff>
      <xdr:row>33</xdr:row>
      <xdr:rowOff>187987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88A85AE-57ED-4976-B040-BC87090D4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242887</xdr:colOff>
      <xdr:row>6</xdr:row>
      <xdr:rowOff>100012</xdr:rowOff>
    </xdr:from>
    <xdr:to>
      <xdr:col>15</xdr:col>
      <xdr:colOff>752475</xdr:colOff>
      <xdr:row>39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61F6685-5376-4A00-85D2-5965E25C5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247649</xdr:colOff>
      <xdr:row>6</xdr:row>
      <xdr:rowOff>80961</xdr:rowOff>
    </xdr:from>
    <xdr:to>
      <xdr:col>24</xdr:col>
      <xdr:colOff>295274</xdr:colOff>
      <xdr:row>43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87ED876-816D-429B-8532-E0C98AD7E8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377825</xdr:colOff>
      <xdr:row>20</xdr:row>
      <xdr:rowOff>123824</xdr:rowOff>
    </xdr:from>
    <xdr:to>
      <xdr:col>8</xdr:col>
      <xdr:colOff>501650</xdr:colOff>
      <xdr:row>40</xdr:row>
      <xdr:rowOff>50799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F6111A8-F050-46FB-9921-246DDF1BC3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376235</xdr:colOff>
      <xdr:row>5</xdr:row>
      <xdr:rowOff>47624</xdr:rowOff>
    </xdr:from>
    <xdr:to>
      <xdr:col>17</xdr:col>
      <xdr:colOff>220235</xdr:colOff>
      <xdr:row>30</xdr:row>
      <xdr:rowOff>145124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F753E28-23CC-4B77-A549-C85325FCE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147637</xdr:colOff>
      <xdr:row>5</xdr:row>
      <xdr:rowOff>47625</xdr:rowOff>
    </xdr:from>
    <xdr:to>
      <xdr:col>25</xdr:col>
      <xdr:colOff>753637</xdr:colOff>
      <xdr:row>30</xdr:row>
      <xdr:rowOff>145125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8684828-B0DA-431E-B862-E7C85233E9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261936</xdr:colOff>
      <xdr:row>99</xdr:row>
      <xdr:rowOff>0</xdr:rowOff>
    </xdr:from>
    <xdr:to>
      <xdr:col>17</xdr:col>
      <xdr:colOff>105936</xdr:colOff>
      <xdr:row>124</xdr:row>
      <xdr:rowOff>97500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A82A6CF-5057-448C-B225-A36C53B287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690562</xdr:colOff>
      <xdr:row>99</xdr:row>
      <xdr:rowOff>123825</xdr:rowOff>
    </xdr:from>
    <xdr:to>
      <xdr:col>26</xdr:col>
      <xdr:colOff>534562</xdr:colOff>
      <xdr:row>125</xdr:row>
      <xdr:rowOff>30825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581B3ED-2CBF-434A-AB05-AD3AE8AFD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200024</xdr:colOff>
      <xdr:row>2</xdr:row>
      <xdr:rowOff>38099</xdr:rowOff>
    </xdr:from>
    <xdr:to>
      <xdr:col>11</xdr:col>
      <xdr:colOff>219075</xdr:colOff>
      <xdr:row>24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E7AFBC3-969C-402C-8DAA-239781B4C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6</xdr:row>
      <xdr:rowOff>19050</xdr:rowOff>
    </xdr:from>
    <xdr:to>
      <xdr:col>17</xdr:col>
      <xdr:colOff>504825</xdr:colOff>
      <xdr:row>34</xdr:row>
      <xdr:rowOff>85050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194A881-5531-4A2E-A0F3-C0A272C2C8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</xdr:row>
      <xdr:rowOff>38100</xdr:rowOff>
    </xdr:from>
    <xdr:to>
      <xdr:col>10</xdr:col>
      <xdr:colOff>28575</xdr:colOff>
      <xdr:row>35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487F49E-F285-4226-9A52-1229D1C46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5</xdr:row>
      <xdr:rowOff>180975</xdr:rowOff>
    </xdr:from>
    <xdr:to>
      <xdr:col>17</xdr:col>
      <xdr:colOff>419100</xdr:colOff>
      <xdr:row>34</xdr:row>
      <xdr:rowOff>56475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AA05E82-F863-4B4F-AEAA-34316A5EF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2</xdr:row>
      <xdr:rowOff>147637</xdr:rowOff>
    </xdr:from>
    <xdr:to>
      <xdr:col>14</xdr:col>
      <xdr:colOff>485774</xdr:colOff>
      <xdr:row>20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E05D24D-1B26-4560-B023-DD30ADBBB8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638174</xdr:colOff>
      <xdr:row>7</xdr:row>
      <xdr:rowOff>61911</xdr:rowOff>
    </xdr:from>
    <xdr:to>
      <xdr:col>15</xdr:col>
      <xdr:colOff>266699</xdr:colOff>
      <xdr:row>25</xdr:row>
      <xdr:rowOff>28574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9E56541-DFBA-40BF-A74E-D30903BE6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128587</xdr:rowOff>
    </xdr:from>
    <xdr:to>
      <xdr:col>13</xdr:col>
      <xdr:colOff>0</xdr:colOff>
      <xdr:row>20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6DEF6D9-55BF-4A1D-8176-324C092B7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9525</xdr:rowOff>
    </xdr:from>
    <xdr:to>
      <xdr:col>9</xdr:col>
      <xdr:colOff>723900</xdr:colOff>
      <xdr:row>36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FFBFB29-8407-4A48-9A07-B6AAF22862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1085850</xdr:colOff>
      <xdr:row>10</xdr:row>
      <xdr:rowOff>133350</xdr:rowOff>
    </xdr:from>
    <xdr:to>
      <xdr:col>7</xdr:col>
      <xdr:colOff>352425</xdr:colOff>
      <xdr:row>25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4B8A4F4-D800-4BC1-8F0B-098B3D1A9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6</xdr:row>
      <xdr:rowOff>0</xdr:rowOff>
    </xdr:from>
    <xdr:to>
      <xdr:col>15</xdr:col>
      <xdr:colOff>9525</xdr:colOff>
      <xdr:row>20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2B66AED-3CE4-483C-ACE6-C9377F667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176893</xdr:colOff>
      <xdr:row>41</xdr:row>
      <xdr:rowOff>16329</xdr:rowOff>
    </xdr:from>
    <xdr:to>
      <xdr:col>5</xdr:col>
      <xdr:colOff>707572</xdr:colOff>
      <xdr:row>69</xdr:row>
      <xdr:rowOff>54429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7E7D59B-A6E7-4FF2-BCFD-15757C644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81644</xdr:colOff>
      <xdr:row>41</xdr:row>
      <xdr:rowOff>70757</xdr:rowOff>
    </xdr:from>
    <xdr:to>
      <xdr:col>3</xdr:col>
      <xdr:colOff>312964</xdr:colOff>
      <xdr:row>71</xdr:row>
      <xdr:rowOff>122464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CF103C2-DDDC-4FAF-9551-8DA7CC14D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108857</xdr:colOff>
      <xdr:row>41</xdr:row>
      <xdr:rowOff>16328</xdr:rowOff>
    </xdr:from>
    <xdr:to>
      <xdr:col>3</xdr:col>
      <xdr:colOff>517072</xdr:colOff>
      <xdr:row>71</xdr:row>
      <xdr:rowOff>122463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FC82133-B5C2-42F2-BEAC-2638F0CABB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D_boletin_economico_febrero_2021_202103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EF/Bolet&#237;n_Econ&#243;mico/2021/Enero/BD_boletin_economico_enero_2021_20210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o.galindo\Documents\empleo_imss\empleos_enero21\ppwe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o.galindo\Documents\empleo_imss\empleos_diciembre20\Eventuales_Permanentes_dic19-dic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S/Libro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D_boletin_economico_febrero_2021_20210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web"/>
      <sheetName val="Hoja1"/>
      <sheetName val="Hoja2"/>
      <sheetName val="Hoja4"/>
      <sheetName val="Hoja3"/>
      <sheetName val="Hoj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H1" t="str">
            <v>Permanentes</v>
          </cell>
          <cell r="I1" t="str">
            <v>Eventuales</v>
          </cell>
        </row>
        <row r="3">
          <cell r="A3" t="str">
            <v>Ciudad de México</v>
          </cell>
          <cell r="D3">
            <v>-223379</v>
          </cell>
          <cell r="H3">
            <v>-230238</v>
          </cell>
          <cell r="I3">
            <v>6859</v>
          </cell>
        </row>
        <row r="4">
          <cell r="A4" t="str">
            <v>Quintana Roo</v>
          </cell>
          <cell r="D4">
            <v>-97381</v>
          </cell>
          <cell r="H4">
            <v>-64803</v>
          </cell>
          <cell r="I4">
            <v>-32578</v>
          </cell>
        </row>
        <row r="5">
          <cell r="A5" t="str">
            <v>Puebla</v>
          </cell>
          <cell r="D5">
            <v>-39172</v>
          </cell>
          <cell r="H5">
            <v>-33087</v>
          </cell>
          <cell r="I5">
            <v>-6085</v>
          </cell>
        </row>
        <row r="6">
          <cell r="A6" t="str">
            <v>Guanajuato</v>
          </cell>
          <cell r="D6">
            <v>-34366</v>
          </cell>
          <cell r="H6">
            <v>-32353</v>
          </cell>
          <cell r="I6">
            <v>-2013</v>
          </cell>
        </row>
        <row r="7">
          <cell r="A7" t="str">
            <v>Estado de México</v>
          </cell>
          <cell r="D7">
            <v>-32766</v>
          </cell>
          <cell r="H7">
            <v>-21110</v>
          </cell>
          <cell r="I7">
            <v>-11656</v>
          </cell>
        </row>
        <row r="8">
          <cell r="A8" t="str">
            <v>Jalisco</v>
          </cell>
          <cell r="D8">
            <v>-32332</v>
          </cell>
          <cell r="H8">
            <v>-14073</v>
          </cell>
          <cell r="I8">
            <v>-18259</v>
          </cell>
        </row>
        <row r="9">
          <cell r="A9" t="str">
            <v>Veracruz Norte</v>
          </cell>
          <cell r="D9">
            <v>-24152</v>
          </cell>
          <cell r="H9">
            <v>-19105</v>
          </cell>
          <cell r="I9">
            <v>-5047</v>
          </cell>
        </row>
        <row r="10">
          <cell r="A10" t="str">
            <v>Nuevo León</v>
          </cell>
          <cell r="D10">
            <v>-22568</v>
          </cell>
          <cell r="H10">
            <v>-24443</v>
          </cell>
          <cell r="I10">
            <v>1875</v>
          </cell>
        </row>
        <row r="11">
          <cell r="A11" t="str">
            <v>Tamaulipas</v>
          </cell>
          <cell r="D11">
            <v>-19964</v>
          </cell>
          <cell r="H11">
            <v>-14953</v>
          </cell>
          <cell r="I11">
            <v>-5011</v>
          </cell>
        </row>
        <row r="12">
          <cell r="A12" t="str">
            <v>Yucatán</v>
          </cell>
          <cell r="D12">
            <v>-19846</v>
          </cell>
          <cell r="H12">
            <v>-19681</v>
          </cell>
          <cell r="I12">
            <v>-165</v>
          </cell>
        </row>
        <row r="13">
          <cell r="A13" t="str">
            <v>Coahuila</v>
          </cell>
          <cell r="D13">
            <v>-19054</v>
          </cell>
          <cell r="H13">
            <v>-12886</v>
          </cell>
          <cell r="I13">
            <v>-6168</v>
          </cell>
        </row>
        <row r="14">
          <cell r="A14" t="str">
            <v>Baja California Sur</v>
          </cell>
          <cell r="D14">
            <v>-14323</v>
          </cell>
          <cell r="H14">
            <v>-12748</v>
          </cell>
          <cell r="I14">
            <v>-1575</v>
          </cell>
        </row>
        <row r="15">
          <cell r="A15" t="str">
            <v>Guerrero</v>
          </cell>
          <cell r="D15">
            <v>-12778</v>
          </cell>
          <cell r="H15">
            <v>-8836</v>
          </cell>
          <cell r="I15">
            <v>-3942</v>
          </cell>
        </row>
        <row r="16">
          <cell r="A16" t="str">
            <v>Querétaro</v>
          </cell>
          <cell r="D16">
            <v>-12423</v>
          </cell>
          <cell r="H16">
            <v>-12143</v>
          </cell>
          <cell r="I16">
            <v>-280</v>
          </cell>
        </row>
        <row r="17">
          <cell r="A17" t="str">
            <v>Sonora</v>
          </cell>
          <cell r="D17">
            <v>-10940</v>
          </cell>
          <cell r="H17">
            <v>-7821</v>
          </cell>
          <cell r="I17">
            <v>-3119</v>
          </cell>
        </row>
        <row r="18">
          <cell r="A18" t="str">
            <v>Hidalgo</v>
          </cell>
          <cell r="D18">
            <v>-9180</v>
          </cell>
          <cell r="H18">
            <v>-5042</v>
          </cell>
          <cell r="I18">
            <v>-4138</v>
          </cell>
        </row>
        <row r="19">
          <cell r="A19" t="str">
            <v>Campeche</v>
          </cell>
          <cell r="D19">
            <v>-7944</v>
          </cell>
          <cell r="H19">
            <v>-8208</v>
          </cell>
          <cell r="I19">
            <v>264</v>
          </cell>
        </row>
        <row r="20">
          <cell r="A20" t="str">
            <v>Sinaloa</v>
          </cell>
          <cell r="D20">
            <v>-7342</v>
          </cell>
          <cell r="H20">
            <v>-3632</v>
          </cell>
          <cell r="I20">
            <v>-3710</v>
          </cell>
        </row>
        <row r="21">
          <cell r="A21" t="str">
            <v>Aguascalientes</v>
          </cell>
          <cell r="D21">
            <v>-6867</v>
          </cell>
          <cell r="H21">
            <v>-7926</v>
          </cell>
          <cell r="I21">
            <v>1059</v>
          </cell>
        </row>
        <row r="22">
          <cell r="A22" t="str">
            <v>San Luis Potosí</v>
          </cell>
          <cell r="D22">
            <v>-6845</v>
          </cell>
          <cell r="H22">
            <v>-9660</v>
          </cell>
          <cell r="I22">
            <v>2815</v>
          </cell>
        </row>
        <row r="23">
          <cell r="A23" t="str">
            <v>Chiapas</v>
          </cell>
          <cell r="D23">
            <v>-6042</v>
          </cell>
          <cell r="H23">
            <v>-6045</v>
          </cell>
          <cell r="I23">
            <v>3</v>
          </cell>
        </row>
        <row r="24">
          <cell r="A24" t="str">
            <v>Morelos</v>
          </cell>
          <cell r="D24">
            <v>-6028</v>
          </cell>
          <cell r="H24">
            <v>-5049</v>
          </cell>
          <cell r="I24">
            <v>-979</v>
          </cell>
        </row>
        <row r="25">
          <cell r="A25" t="str">
            <v>Oaxaca</v>
          </cell>
          <cell r="D25">
            <v>-4245</v>
          </cell>
          <cell r="H25">
            <v>-3794</v>
          </cell>
          <cell r="I25">
            <v>-451</v>
          </cell>
        </row>
        <row r="26">
          <cell r="A26" t="str">
            <v>Durango</v>
          </cell>
          <cell r="D26">
            <v>-3507</v>
          </cell>
          <cell r="H26">
            <v>-2324</v>
          </cell>
          <cell r="I26">
            <v>-1183</v>
          </cell>
        </row>
        <row r="27">
          <cell r="A27" t="str">
            <v>Tlaxcala</v>
          </cell>
          <cell r="D27">
            <v>-3216</v>
          </cell>
          <cell r="H27">
            <v>-1551</v>
          </cell>
          <cell r="I27">
            <v>-1665</v>
          </cell>
        </row>
        <row r="28">
          <cell r="A28" t="str">
            <v>Colima</v>
          </cell>
          <cell r="D28">
            <v>-2845</v>
          </cell>
          <cell r="H28">
            <v>-1826</v>
          </cell>
          <cell r="I28">
            <v>-1019</v>
          </cell>
        </row>
        <row r="29">
          <cell r="A29" t="str">
            <v>Nayarit</v>
          </cell>
          <cell r="D29">
            <v>-2840</v>
          </cell>
          <cell r="H29">
            <v>-1177</v>
          </cell>
          <cell r="I29">
            <v>-1663</v>
          </cell>
        </row>
        <row r="30">
          <cell r="A30" t="str">
            <v>Zacatecas</v>
          </cell>
          <cell r="D30">
            <v>-2093</v>
          </cell>
          <cell r="H30">
            <v>-909</v>
          </cell>
          <cell r="I30">
            <v>-1184</v>
          </cell>
        </row>
        <row r="31">
          <cell r="A31" t="str">
            <v>Michoacán</v>
          </cell>
          <cell r="D31">
            <v>-1996</v>
          </cell>
          <cell r="H31">
            <v>-3865</v>
          </cell>
          <cell r="I31">
            <v>1869</v>
          </cell>
        </row>
        <row r="32">
          <cell r="A32" t="str">
            <v>Tabasco</v>
          </cell>
          <cell r="D32">
            <v>2993</v>
          </cell>
          <cell r="H32">
            <v>-2361</v>
          </cell>
          <cell r="I32">
            <v>5354</v>
          </cell>
        </row>
        <row r="33">
          <cell r="A33" t="str">
            <v>Chihuahua</v>
          </cell>
          <cell r="D33">
            <v>10695</v>
          </cell>
          <cell r="H33">
            <v>6097</v>
          </cell>
          <cell r="I33">
            <v>4598</v>
          </cell>
        </row>
        <row r="34">
          <cell r="A34" t="str">
            <v>Baja California</v>
          </cell>
          <cell r="D34">
            <v>25036</v>
          </cell>
          <cell r="H34">
            <v>25079</v>
          </cell>
          <cell r="I34">
            <v>-43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Municipio"/>
    </sheetNames>
    <sheetDataSet>
      <sheetData sheetId="0" refreshError="1"/>
      <sheetData sheetId="1">
        <row r="6">
          <cell r="H6" t="str">
            <v>Permanentes</v>
          </cell>
          <cell r="I6" t="str">
            <v>Eventuales</v>
          </cell>
        </row>
        <row r="7">
          <cell r="B7" t="str">
            <v>Zapopan</v>
          </cell>
          <cell r="G7">
            <v>-16032</v>
          </cell>
          <cell r="H7">
            <v>-7212</v>
          </cell>
          <cell r="I7">
            <v>-8820</v>
          </cell>
        </row>
        <row r="8">
          <cell r="B8" t="str">
            <v>Guadalajara</v>
          </cell>
          <cell r="G8">
            <v>-13767</v>
          </cell>
          <cell r="H8">
            <v>-8840</v>
          </cell>
          <cell r="I8">
            <v>-4927</v>
          </cell>
        </row>
        <row r="9">
          <cell r="B9" t="str">
            <v>Puerto Vallarta</v>
          </cell>
          <cell r="G9">
            <v>-5776</v>
          </cell>
          <cell r="H9">
            <v>-3104</v>
          </cell>
          <cell r="I9">
            <v>-2672</v>
          </cell>
        </row>
        <row r="10">
          <cell r="B10" t="str">
            <v>Ocotlán</v>
          </cell>
          <cell r="G10">
            <v>-1944</v>
          </cell>
          <cell r="H10">
            <v>-1612</v>
          </cell>
          <cell r="I10">
            <v>-332</v>
          </cell>
        </row>
        <row r="11">
          <cell r="B11" t="str">
            <v>Tlajomulco de Zúñiga</v>
          </cell>
          <cell r="G11">
            <v>-844</v>
          </cell>
          <cell r="H11">
            <v>695</v>
          </cell>
          <cell r="I11">
            <v>-1539</v>
          </cell>
        </row>
        <row r="12">
          <cell r="B12" t="str">
            <v>Poncitlán</v>
          </cell>
          <cell r="G12">
            <v>-461</v>
          </cell>
          <cell r="H12">
            <v>-469</v>
          </cell>
          <cell r="I12">
            <v>8</v>
          </cell>
        </row>
        <row r="13">
          <cell r="B13" t="str">
            <v>Zapotlanejo</v>
          </cell>
          <cell r="G13">
            <v>-445</v>
          </cell>
          <cell r="H13">
            <v>-425</v>
          </cell>
          <cell r="I13">
            <v>-20</v>
          </cell>
        </row>
        <row r="14">
          <cell r="B14" t="str">
            <v>San Gabriel</v>
          </cell>
          <cell r="G14">
            <v>-323</v>
          </cell>
          <cell r="H14">
            <v>151</v>
          </cell>
          <cell r="I14">
            <v>-474</v>
          </cell>
        </row>
        <row r="15">
          <cell r="B15" t="str">
            <v>Zacoalco de Torres</v>
          </cell>
          <cell r="G15">
            <v>-320</v>
          </cell>
          <cell r="H15">
            <v>-472</v>
          </cell>
          <cell r="I15">
            <v>152</v>
          </cell>
        </row>
        <row r="16">
          <cell r="B16" t="str">
            <v>Ameca</v>
          </cell>
          <cell r="G16">
            <v>-306</v>
          </cell>
          <cell r="H16">
            <v>-274</v>
          </cell>
          <cell r="I16">
            <v>-32</v>
          </cell>
        </row>
        <row r="17">
          <cell r="B17" t="str">
            <v>Zapotiltic</v>
          </cell>
          <cell r="G17">
            <v>-304</v>
          </cell>
          <cell r="H17">
            <v>20</v>
          </cell>
          <cell r="I17">
            <v>-324</v>
          </cell>
        </row>
        <row r="18">
          <cell r="B18" t="str">
            <v>Cihuatlán</v>
          </cell>
          <cell r="G18">
            <v>-300</v>
          </cell>
          <cell r="H18">
            <v>-39</v>
          </cell>
          <cell r="I18">
            <v>-261</v>
          </cell>
        </row>
        <row r="19">
          <cell r="B19" t="str">
            <v>Tuxcacuesco</v>
          </cell>
          <cell r="G19">
            <v>-274</v>
          </cell>
          <cell r="H19">
            <v>165</v>
          </cell>
          <cell r="I19">
            <v>-439</v>
          </cell>
        </row>
        <row r="20">
          <cell r="B20" t="str">
            <v>Sayula</v>
          </cell>
          <cell r="G20">
            <v>-188</v>
          </cell>
          <cell r="H20">
            <v>-167</v>
          </cell>
          <cell r="I20">
            <v>-21</v>
          </cell>
        </row>
        <row r="21">
          <cell r="B21" t="str">
            <v>Tamazula de Gordiano</v>
          </cell>
          <cell r="G21">
            <v>-159</v>
          </cell>
          <cell r="H21">
            <v>-91</v>
          </cell>
          <cell r="I21">
            <v>-68</v>
          </cell>
        </row>
        <row r="22">
          <cell r="B22" t="str">
            <v>Zapotlán del Rey</v>
          </cell>
          <cell r="G22">
            <v>-157</v>
          </cell>
          <cell r="H22">
            <v>-157</v>
          </cell>
          <cell r="I22">
            <v>0</v>
          </cell>
        </row>
        <row r="23">
          <cell r="B23" t="str">
            <v>Tuxpan</v>
          </cell>
          <cell r="G23">
            <v>-144</v>
          </cell>
          <cell r="H23">
            <v>30</v>
          </cell>
          <cell r="I23">
            <v>-174</v>
          </cell>
        </row>
        <row r="24">
          <cell r="B24" t="str">
            <v>Atoyac</v>
          </cell>
          <cell r="G24">
            <v>-97</v>
          </cell>
          <cell r="H24">
            <v>-16</v>
          </cell>
          <cell r="I24">
            <v>-81</v>
          </cell>
        </row>
        <row r="25">
          <cell r="B25" t="str">
            <v>Unión de San Antonio</v>
          </cell>
          <cell r="G25">
            <v>-93</v>
          </cell>
          <cell r="H25">
            <v>-94</v>
          </cell>
          <cell r="I25">
            <v>1</v>
          </cell>
        </row>
        <row r="26">
          <cell r="B26" t="str">
            <v>Lagos de Moreno</v>
          </cell>
          <cell r="G26">
            <v>-93</v>
          </cell>
          <cell r="H26">
            <v>-376</v>
          </cell>
          <cell r="I26">
            <v>283</v>
          </cell>
        </row>
        <row r="112">
          <cell r="B112" t="str">
            <v>Magdalena</v>
          </cell>
          <cell r="G112">
            <v>136</v>
          </cell>
          <cell r="H112">
            <v>126</v>
          </cell>
          <cell r="I112">
            <v>10</v>
          </cell>
        </row>
        <row r="113">
          <cell r="B113" t="str">
            <v>Tapalpa</v>
          </cell>
          <cell r="G113">
            <v>170</v>
          </cell>
          <cell r="H113">
            <v>96</v>
          </cell>
          <cell r="I113">
            <v>74</v>
          </cell>
        </row>
        <row r="114">
          <cell r="B114" t="str">
            <v>Ayotlán</v>
          </cell>
          <cell r="G114">
            <v>188</v>
          </cell>
          <cell r="H114">
            <v>162</v>
          </cell>
          <cell r="I114">
            <v>26</v>
          </cell>
        </row>
        <row r="115">
          <cell r="B115" t="str">
            <v>Amatitán</v>
          </cell>
          <cell r="G115">
            <v>198</v>
          </cell>
          <cell r="H115">
            <v>211</v>
          </cell>
          <cell r="I115">
            <v>-13</v>
          </cell>
        </row>
        <row r="116">
          <cell r="B116" t="str">
            <v>Tlaquepaque</v>
          </cell>
          <cell r="G116">
            <v>243</v>
          </cell>
          <cell r="H116">
            <v>374</v>
          </cell>
          <cell r="I116">
            <v>-131</v>
          </cell>
        </row>
        <row r="117">
          <cell r="B117" t="str">
            <v>La Barca</v>
          </cell>
          <cell r="G117">
            <v>274</v>
          </cell>
          <cell r="H117">
            <v>70</v>
          </cell>
          <cell r="I117">
            <v>204</v>
          </cell>
        </row>
        <row r="118">
          <cell r="B118" t="str">
            <v>Casimiro Castillo</v>
          </cell>
          <cell r="G118">
            <v>274</v>
          </cell>
          <cell r="H118">
            <v>209</v>
          </cell>
          <cell r="I118">
            <v>65</v>
          </cell>
        </row>
        <row r="119">
          <cell r="B119" t="str">
            <v>Jocotepec</v>
          </cell>
          <cell r="G119">
            <v>281</v>
          </cell>
          <cell r="H119">
            <v>94</v>
          </cell>
          <cell r="I119">
            <v>187</v>
          </cell>
        </row>
        <row r="120">
          <cell r="B120" t="str">
            <v>Tequila</v>
          </cell>
          <cell r="G120">
            <v>299</v>
          </cell>
          <cell r="H120">
            <v>241</v>
          </cell>
          <cell r="I120">
            <v>58</v>
          </cell>
        </row>
        <row r="121">
          <cell r="B121" t="str">
            <v>Huejuquilla el Alto</v>
          </cell>
          <cell r="G121">
            <v>325</v>
          </cell>
          <cell r="H121">
            <v>309</v>
          </cell>
          <cell r="I121">
            <v>16</v>
          </cell>
        </row>
        <row r="122">
          <cell r="B122" t="str">
            <v>Zapotlán el Grande</v>
          </cell>
          <cell r="G122">
            <v>335</v>
          </cell>
          <cell r="H122">
            <v>793</v>
          </cell>
          <cell r="I122">
            <v>-458</v>
          </cell>
        </row>
        <row r="123">
          <cell r="B123" t="str">
            <v>Tala</v>
          </cell>
          <cell r="G123">
            <v>341</v>
          </cell>
          <cell r="H123">
            <v>145</v>
          </cell>
          <cell r="I123">
            <v>196</v>
          </cell>
        </row>
        <row r="124">
          <cell r="B124" t="str">
            <v>Gómez Farías</v>
          </cell>
          <cell r="G124">
            <v>411</v>
          </cell>
          <cell r="H124">
            <v>89</v>
          </cell>
          <cell r="I124">
            <v>322</v>
          </cell>
        </row>
        <row r="125">
          <cell r="B125" t="str">
            <v>San Juan de los Lagos</v>
          </cell>
          <cell r="G125">
            <v>460</v>
          </cell>
          <cell r="H125">
            <v>524</v>
          </cell>
          <cell r="I125">
            <v>-64</v>
          </cell>
        </row>
        <row r="126">
          <cell r="B126" t="str">
            <v>Tonalá</v>
          </cell>
          <cell r="G126">
            <v>533</v>
          </cell>
          <cell r="H126">
            <v>49</v>
          </cell>
          <cell r="I126">
            <v>484</v>
          </cell>
        </row>
        <row r="127">
          <cell r="B127" t="str">
            <v>Arandas</v>
          </cell>
          <cell r="G127">
            <v>661</v>
          </cell>
          <cell r="H127">
            <v>722</v>
          </cell>
          <cell r="I127">
            <v>-61</v>
          </cell>
        </row>
        <row r="128">
          <cell r="B128" t="str">
            <v>El Salto</v>
          </cell>
          <cell r="G128">
            <v>730</v>
          </cell>
          <cell r="H128">
            <v>742</v>
          </cell>
          <cell r="I128">
            <v>-12</v>
          </cell>
        </row>
        <row r="129">
          <cell r="B129" t="str">
            <v>Atotonilco el Alto</v>
          </cell>
          <cell r="G129">
            <v>896</v>
          </cell>
          <cell r="H129">
            <v>954</v>
          </cell>
          <cell r="I129">
            <v>-58</v>
          </cell>
        </row>
        <row r="130">
          <cell r="B130" t="str">
            <v>El Arenal</v>
          </cell>
          <cell r="G130">
            <v>941</v>
          </cell>
          <cell r="H130">
            <v>856</v>
          </cell>
          <cell r="I130">
            <v>85</v>
          </cell>
        </row>
        <row r="131">
          <cell r="B131" t="str">
            <v>Tepatitlán de Morelos</v>
          </cell>
          <cell r="G131">
            <v>945</v>
          </cell>
          <cell r="H131">
            <v>943</v>
          </cell>
          <cell r="I131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B5">
            <v>2012</v>
          </cell>
          <cell r="C5">
            <v>1427872</v>
          </cell>
        </row>
        <row r="6">
          <cell r="B6">
            <v>2013</v>
          </cell>
          <cell r="C6">
            <v>1465540</v>
          </cell>
        </row>
        <row r="7">
          <cell r="B7">
            <v>2014</v>
          </cell>
          <cell r="C7">
            <v>1724694</v>
          </cell>
        </row>
        <row r="8">
          <cell r="B8">
            <v>2015</v>
          </cell>
          <cell r="C8">
            <v>1978681</v>
          </cell>
        </row>
        <row r="9">
          <cell r="B9">
            <v>2016</v>
          </cell>
          <cell r="C9">
            <v>2265102</v>
          </cell>
        </row>
        <row r="10">
          <cell r="B10">
            <v>2017</v>
          </cell>
          <cell r="C10">
            <v>2484385</v>
          </cell>
        </row>
        <row r="11">
          <cell r="B11">
            <v>2018</v>
          </cell>
          <cell r="C11">
            <v>2560282</v>
          </cell>
        </row>
        <row r="12">
          <cell r="B12">
            <v>2019</v>
          </cell>
          <cell r="C12">
            <v>2643836</v>
          </cell>
        </row>
        <row r="13">
          <cell r="B13">
            <v>2020</v>
          </cell>
          <cell r="C13">
            <v>1355067</v>
          </cell>
        </row>
      </sheetData>
      <sheetData sheetId="1">
        <row r="6">
          <cell r="B6">
            <v>2012</v>
          </cell>
          <cell r="C6" t="str">
            <v>ene</v>
          </cell>
          <cell r="D6">
            <v>157451</v>
          </cell>
        </row>
        <row r="7">
          <cell r="C7" t="str">
            <v>feb</v>
          </cell>
          <cell r="D7">
            <v>155139</v>
          </cell>
        </row>
        <row r="8">
          <cell r="C8" t="str">
            <v>mar</v>
          </cell>
          <cell r="D8">
            <v>164577</v>
          </cell>
        </row>
        <row r="9">
          <cell r="C9" t="str">
            <v>abr</v>
          </cell>
          <cell r="D9">
            <v>110392</v>
          </cell>
        </row>
        <row r="10">
          <cell r="C10" t="str">
            <v>may</v>
          </cell>
          <cell r="D10">
            <v>90679</v>
          </cell>
        </row>
        <row r="11">
          <cell r="C11" t="str">
            <v xml:space="preserve">jun </v>
          </cell>
          <cell r="D11">
            <v>113062</v>
          </cell>
        </row>
        <row r="12">
          <cell r="C12" t="str">
            <v xml:space="preserve">jul </v>
          </cell>
          <cell r="D12">
            <v>110102</v>
          </cell>
        </row>
        <row r="13">
          <cell r="C13" t="str">
            <v xml:space="preserve">ago </v>
          </cell>
          <cell r="D13">
            <v>82504</v>
          </cell>
        </row>
        <row r="14">
          <cell r="C14" t="str">
            <v>sept</v>
          </cell>
          <cell r="D14">
            <v>60840</v>
          </cell>
        </row>
        <row r="15">
          <cell r="C15" t="str">
            <v>oct</v>
          </cell>
          <cell r="D15">
            <v>84883</v>
          </cell>
        </row>
        <row r="16">
          <cell r="C16" t="str">
            <v xml:space="preserve">nov </v>
          </cell>
          <cell r="D16">
            <v>121407</v>
          </cell>
        </row>
        <row r="17">
          <cell r="C17" t="str">
            <v>dic</v>
          </cell>
          <cell r="D17">
            <v>176836</v>
          </cell>
        </row>
        <row r="18">
          <cell r="B18">
            <v>2013</v>
          </cell>
          <cell r="C18" t="str">
            <v>ene</v>
          </cell>
          <cell r="D18">
            <v>151235</v>
          </cell>
        </row>
        <row r="19">
          <cell r="C19" t="str">
            <v>feb</v>
          </cell>
          <cell r="D19">
            <v>149532</v>
          </cell>
        </row>
        <row r="20">
          <cell r="C20" t="str">
            <v>mar</v>
          </cell>
          <cell r="D20">
            <v>173063</v>
          </cell>
        </row>
        <row r="21">
          <cell r="C21" t="str">
            <v>abr</v>
          </cell>
          <cell r="D21">
            <v>106343</v>
          </cell>
        </row>
        <row r="22">
          <cell r="C22" t="str">
            <v>may</v>
          </cell>
          <cell r="D22">
            <v>91886</v>
          </cell>
        </row>
        <row r="23">
          <cell r="C23" t="str">
            <v xml:space="preserve">jun </v>
          </cell>
          <cell r="D23">
            <v>116343</v>
          </cell>
        </row>
        <row r="24">
          <cell r="C24" t="str">
            <v xml:space="preserve">jul </v>
          </cell>
          <cell r="D24">
            <v>114483</v>
          </cell>
        </row>
        <row r="25">
          <cell r="C25" t="str">
            <v xml:space="preserve">ago </v>
          </cell>
          <cell r="D25">
            <v>87426</v>
          </cell>
        </row>
        <row r="26">
          <cell r="C26" t="str">
            <v>sept</v>
          </cell>
          <cell r="D26">
            <v>63357</v>
          </cell>
        </row>
        <row r="27">
          <cell r="C27" t="str">
            <v>oct</v>
          </cell>
          <cell r="D27">
            <v>91875</v>
          </cell>
        </row>
        <row r="28">
          <cell r="C28" t="str">
            <v xml:space="preserve">nov </v>
          </cell>
          <cell r="D28">
            <v>131820</v>
          </cell>
        </row>
        <row r="29">
          <cell r="C29" t="str">
            <v>dic</v>
          </cell>
          <cell r="D29">
            <v>188177</v>
          </cell>
        </row>
        <row r="30">
          <cell r="B30">
            <v>2014</v>
          </cell>
          <cell r="C30" t="str">
            <v>ene</v>
          </cell>
          <cell r="D30">
            <v>176329</v>
          </cell>
        </row>
        <row r="31">
          <cell r="C31" t="str">
            <v>feb</v>
          </cell>
          <cell r="D31">
            <v>171609</v>
          </cell>
        </row>
        <row r="32">
          <cell r="C32" t="str">
            <v>mar</v>
          </cell>
          <cell r="D32">
            <v>192369</v>
          </cell>
        </row>
        <row r="33">
          <cell r="C33" t="str">
            <v>abr</v>
          </cell>
          <cell r="D33">
            <v>127529</v>
          </cell>
        </row>
        <row r="34">
          <cell r="C34" t="str">
            <v>may</v>
          </cell>
          <cell r="D34">
            <v>114566</v>
          </cell>
        </row>
        <row r="35">
          <cell r="C35" t="str">
            <v xml:space="preserve">jun </v>
          </cell>
          <cell r="D35">
            <v>145702</v>
          </cell>
        </row>
        <row r="36">
          <cell r="C36" t="str">
            <v xml:space="preserve">jul </v>
          </cell>
          <cell r="D36">
            <v>138907</v>
          </cell>
        </row>
        <row r="37">
          <cell r="C37" t="str">
            <v xml:space="preserve">ago </v>
          </cell>
          <cell r="D37">
            <v>102641</v>
          </cell>
        </row>
        <row r="38">
          <cell r="C38" t="str">
            <v>sept</v>
          </cell>
          <cell r="D38">
            <v>72280</v>
          </cell>
        </row>
        <row r="39">
          <cell r="C39" t="str">
            <v>oct</v>
          </cell>
          <cell r="D39">
            <v>110050</v>
          </cell>
        </row>
        <row r="40">
          <cell r="C40" t="str">
            <v xml:space="preserve">nov </v>
          </cell>
          <cell r="D40">
            <v>157120</v>
          </cell>
        </row>
        <row r="41">
          <cell r="C41" t="str">
            <v>dic</v>
          </cell>
          <cell r="D41">
            <v>215592</v>
          </cell>
        </row>
        <row r="42">
          <cell r="B42">
            <v>2015</v>
          </cell>
          <cell r="C42" t="str">
            <v>ene</v>
          </cell>
          <cell r="D42">
            <v>204214</v>
          </cell>
        </row>
        <row r="43">
          <cell r="C43" t="str">
            <v>feb</v>
          </cell>
          <cell r="D43">
            <v>191691</v>
          </cell>
        </row>
        <row r="44">
          <cell r="C44" t="str">
            <v>mar</v>
          </cell>
          <cell r="D44">
            <v>210117</v>
          </cell>
        </row>
        <row r="45">
          <cell r="C45" t="str">
            <v>abr</v>
          </cell>
          <cell r="D45">
            <v>159085</v>
          </cell>
        </row>
        <row r="46">
          <cell r="C46" t="str">
            <v>may</v>
          </cell>
          <cell r="D46">
            <v>126721</v>
          </cell>
        </row>
        <row r="47">
          <cell r="C47" t="str">
            <v xml:space="preserve">jun </v>
          </cell>
          <cell r="D47">
            <v>163966</v>
          </cell>
        </row>
        <row r="48">
          <cell r="C48" t="str">
            <v xml:space="preserve">jul </v>
          </cell>
          <cell r="D48">
            <v>166335</v>
          </cell>
        </row>
        <row r="49">
          <cell r="C49" t="str">
            <v xml:space="preserve">ago </v>
          </cell>
          <cell r="D49">
            <v>120190</v>
          </cell>
        </row>
        <row r="50">
          <cell r="C50" t="str">
            <v>sept</v>
          </cell>
          <cell r="D50">
            <v>85643</v>
          </cell>
        </row>
        <row r="51">
          <cell r="C51" t="str">
            <v>oct</v>
          </cell>
          <cell r="D51">
            <v>120103</v>
          </cell>
        </row>
        <row r="52">
          <cell r="C52" t="str">
            <v xml:space="preserve">nov </v>
          </cell>
          <cell r="D52">
            <v>175274</v>
          </cell>
        </row>
        <row r="53">
          <cell r="C53" t="str">
            <v>dic</v>
          </cell>
          <cell r="D53">
            <v>255342</v>
          </cell>
        </row>
        <row r="54">
          <cell r="B54">
            <v>2016</v>
          </cell>
          <cell r="C54" t="str">
            <v>ene</v>
          </cell>
          <cell r="D54">
            <v>233355</v>
          </cell>
        </row>
        <row r="55">
          <cell r="C55" t="str">
            <v>feb</v>
          </cell>
          <cell r="D55">
            <v>217259</v>
          </cell>
        </row>
        <row r="56">
          <cell r="C56" t="str">
            <v>mar</v>
          </cell>
          <cell r="D56">
            <v>243544</v>
          </cell>
        </row>
        <row r="57">
          <cell r="C57" t="str">
            <v>abr</v>
          </cell>
          <cell r="D57">
            <v>179298</v>
          </cell>
        </row>
        <row r="58">
          <cell r="C58" t="str">
            <v>may</v>
          </cell>
          <cell r="D58">
            <v>149807</v>
          </cell>
        </row>
        <row r="59">
          <cell r="C59" t="str">
            <v xml:space="preserve">jun </v>
          </cell>
          <cell r="D59">
            <v>184047</v>
          </cell>
        </row>
        <row r="60">
          <cell r="C60" t="str">
            <v xml:space="preserve">jul </v>
          </cell>
          <cell r="D60">
            <v>185958</v>
          </cell>
        </row>
        <row r="61">
          <cell r="C61" t="str">
            <v xml:space="preserve">ago </v>
          </cell>
          <cell r="D61">
            <v>129950</v>
          </cell>
        </row>
        <row r="62">
          <cell r="C62" t="str">
            <v>sept</v>
          </cell>
          <cell r="D62">
            <v>105367</v>
          </cell>
        </row>
        <row r="63">
          <cell r="C63" t="str">
            <v>oct</v>
          </cell>
          <cell r="D63">
            <v>141508</v>
          </cell>
        </row>
        <row r="64">
          <cell r="C64" t="str">
            <v xml:space="preserve">nov </v>
          </cell>
          <cell r="D64">
            <v>192285</v>
          </cell>
        </row>
        <row r="65">
          <cell r="C65" t="str">
            <v>dic</v>
          </cell>
          <cell r="D65">
            <v>302724</v>
          </cell>
        </row>
        <row r="66">
          <cell r="B66">
            <v>2017</v>
          </cell>
          <cell r="C66" t="str">
            <v>ene</v>
          </cell>
          <cell r="D66">
            <v>260907</v>
          </cell>
        </row>
        <row r="67">
          <cell r="C67" t="str">
            <v>feb</v>
          </cell>
          <cell r="D67">
            <v>239787</v>
          </cell>
        </row>
        <row r="68">
          <cell r="C68" t="str">
            <v>mar</v>
          </cell>
          <cell r="D68">
            <v>274785</v>
          </cell>
        </row>
        <row r="69">
          <cell r="C69" t="str">
            <v>abr</v>
          </cell>
          <cell r="D69">
            <v>211459</v>
          </cell>
        </row>
        <row r="70">
          <cell r="C70" t="str">
            <v>may</v>
          </cell>
          <cell r="D70">
            <v>167137</v>
          </cell>
        </row>
        <row r="71">
          <cell r="C71" t="str">
            <v xml:space="preserve">jun </v>
          </cell>
          <cell r="D71">
            <v>204740</v>
          </cell>
        </row>
        <row r="72">
          <cell r="C72" t="str">
            <v xml:space="preserve">jul </v>
          </cell>
          <cell r="D72">
            <v>208386</v>
          </cell>
        </row>
        <row r="73">
          <cell r="C73" t="str">
            <v xml:space="preserve">ago </v>
          </cell>
          <cell r="D73">
            <v>141248</v>
          </cell>
        </row>
        <row r="74">
          <cell r="C74" t="str">
            <v>sept</v>
          </cell>
          <cell r="D74">
            <v>110658</v>
          </cell>
        </row>
        <row r="75">
          <cell r="C75" t="str">
            <v>oct</v>
          </cell>
          <cell r="D75">
            <v>142558</v>
          </cell>
        </row>
        <row r="76">
          <cell r="C76" t="str">
            <v xml:space="preserve">nov </v>
          </cell>
          <cell r="D76">
            <v>208412</v>
          </cell>
        </row>
        <row r="77">
          <cell r="C77" t="str">
            <v>dic</v>
          </cell>
          <cell r="D77">
            <v>314308</v>
          </cell>
        </row>
        <row r="78">
          <cell r="B78">
            <v>2018</v>
          </cell>
          <cell r="C78" t="str">
            <v>ene</v>
          </cell>
          <cell r="D78">
            <v>275709</v>
          </cell>
        </row>
        <row r="79">
          <cell r="C79" t="str">
            <v>feb</v>
          </cell>
          <cell r="D79">
            <v>253720</v>
          </cell>
        </row>
        <row r="80">
          <cell r="C80" t="str">
            <v>mar</v>
          </cell>
          <cell r="D80">
            <v>298646</v>
          </cell>
        </row>
        <row r="81">
          <cell r="C81" t="str">
            <v>abr</v>
          </cell>
          <cell r="D81">
            <v>199729</v>
          </cell>
        </row>
        <row r="82">
          <cell r="C82" t="str">
            <v>may</v>
          </cell>
          <cell r="D82">
            <v>173091</v>
          </cell>
        </row>
        <row r="83">
          <cell r="C83" t="str">
            <v xml:space="preserve">jun </v>
          </cell>
          <cell r="D83">
            <v>212624</v>
          </cell>
        </row>
        <row r="84">
          <cell r="C84" t="str">
            <v xml:space="preserve">jul </v>
          </cell>
          <cell r="D84">
            <v>203835</v>
          </cell>
        </row>
        <row r="85">
          <cell r="C85" t="str">
            <v xml:space="preserve">ago </v>
          </cell>
          <cell r="D85">
            <v>141452</v>
          </cell>
        </row>
        <row r="86">
          <cell r="C86" t="str">
            <v>sept</v>
          </cell>
          <cell r="D86">
            <v>112110</v>
          </cell>
        </row>
        <row r="87">
          <cell r="C87" t="str">
            <v>oct</v>
          </cell>
          <cell r="D87">
            <v>150217</v>
          </cell>
        </row>
        <row r="88">
          <cell r="C88" t="str">
            <v xml:space="preserve">nov </v>
          </cell>
          <cell r="D88">
            <v>218994</v>
          </cell>
        </row>
        <row r="89">
          <cell r="C89" t="str">
            <v>dic</v>
          </cell>
          <cell r="D89">
            <v>320155</v>
          </cell>
        </row>
        <row r="90">
          <cell r="B90">
            <v>2019</v>
          </cell>
          <cell r="C90" t="str">
            <v>ene</v>
          </cell>
          <cell r="D90">
            <v>278169</v>
          </cell>
        </row>
        <row r="91">
          <cell r="C91" t="str">
            <v>feb</v>
          </cell>
          <cell r="D91">
            <v>260285</v>
          </cell>
        </row>
        <row r="92">
          <cell r="C92" t="str">
            <v>mar</v>
          </cell>
          <cell r="D92">
            <v>302575</v>
          </cell>
        </row>
        <row r="93">
          <cell r="C93" t="str">
            <v>abr</v>
          </cell>
          <cell r="D93">
            <v>208952</v>
          </cell>
        </row>
        <row r="94">
          <cell r="C94" t="str">
            <v>may</v>
          </cell>
          <cell r="D94">
            <v>188332</v>
          </cell>
        </row>
        <row r="95">
          <cell r="C95" t="str">
            <v xml:space="preserve">jun </v>
          </cell>
          <cell r="D95">
            <v>214227</v>
          </cell>
        </row>
        <row r="96">
          <cell r="C96" t="str">
            <v xml:space="preserve">jul </v>
          </cell>
          <cell r="D96">
            <v>208657</v>
          </cell>
        </row>
        <row r="97">
          <cell r="C97" t="str">
            <v xml:space="preserve">ago </v>
          </cell>
          <cell r="D97">
            <v>147686</v>
          </cell>
        </row>
        <row r="98">
          <cell r="C98" t="str">
            <v>sept</v>
          </cell>
          <cell r="D98">
            <v>114528</v>
          </cell>
        </row>
        <row r="99">
          <cell r="C99" t="str">
            <v>oct</v>
          </cell>
          <cell r="D99">
            <v>167241</v>
          </cell>
        </row>
        <row r="100">
          <cell r="C100" t="str">
            <v xml:space="preserve">nov </v>
          </cell>
          <cell r="D100">
            <v>230824</v>
          </cell>
        </row>
        <row r="101">
          <cell r="C101" t="str">
            <v>dic</v>
          </cell>
          <cell r="D101">
            <v>322360</v>
          </cell>
        </row>
        <row r="102">
          <cell r="B102">
            <v>2020</v>
          </cell>
          <cell r="C102" t="str">
            <v>ene</v>
          </cell>
          <cell r="D102">
            <v>290474</v>
          </cell>
        </row>
        <row r="103">
          <cell r="C103" t="str">
            <v>feb</v>
          </cell>
          <cell r="D103">
            <v>276464</v>
          </cell>
        </row>
        <row r="104">
          <cell r="C104" t="str">
            <v>mar</v>
          </cell>
          <cell r="D104">
            <v>146771</v>
          </cell>
        </row>
        <row r="105">
          <cell r="C105" t="str">
            <v>abr</v>
          </cell>
          <cell r="D105">
            <v>6966</v>
          </cell>
        </row>
        <row r="106">
          <cell r="C106" t="str">
            <v>may</v>
          </cell>
          <cell r="D106">
            <v>10475</v>
          </cell>
        </row>
        <row r="107">
          <cell r="C107" t="str">
            <v xml:space="preserve">jun </v>
          </cell>
          <cell r="D107">
            <v>40043</v>
          </cell>
        </row>
        <row r="108">
          <cell r="C108" t="str">
            <v xml:space="preserve">jul </v>
          </cell>
          <cell r="D108">
            <v>65835</v>
          </cell>
        </row>
        <row r="109">
          <cell r="C109" t="str">
            <v xml:space="preserve">ago </v>
          </cell>
          <cell r="D109">
            <v>57557</v>
          </cell>
        </row>
        <row r="110">
          <cell r="C110" t="str">
            <v>sept</v>
          </cell>
          <cell r="D110">
            <v>67361</v>
          </cell>
        </row>
        <row r="111">
          <cell r="C111" t="str">
            <v>oct</v>
          </cell>
          <cell r="D111">
            <v>101318</v>
          </cell>
        </row>
        <row r="112">
          <cell r="C112" t="str">
            <v xml:space="preserve">nov </v>
          </cell>
          <cell r="D112">
            <v>117226</v>
          </cell>
        </row>
        <row r="113">
          <cell r="C113" t="str">
            <v>dic</v>
          </cell>
          <cell r="D113">
            <v>174577</v>
          </cell>
        </row>
      </sheetData>
      <sheetData sheetId="2">
        <row r="4">
          <cell r="E4" t="str">
            <v>El resto</v>
          </cell>
          <cell r="F4">
            <v>0.1021282288155213</v>
          </cell>
        </row>
        <row r="5">
          <cell r="E5" t="str">
            <v>Guadalajara, Jal.</v>
          </cell>
          <cell r="F5">
            <v>7.8137883551151033E-2</v>
          </cell>
        </row>
        <row r="6">
          <cell r="E6" t="str">
            <v>Puerto Vallarta, Jal.</v>
          </cell>
          <cell r="F6">
            <v>9.2549070387819371E-2</v>
          </cell>
        </row>
        <row r="7">
          <cell r="E7" t="str">
            <v>Los Cabos, B.C.S.</v>
          </cell>
          <cell r="F7">
            <v>0.11344402538285521</v>
          </cell>
        </row>
        <row r="8">
          <cell r="E8" t="str">
            <v>Ciudad de México (AICM)</v>
          </cell>
          <cell r="F8">
            <v>0.20586247317324236</v>
          </cell>
        </row>
        <row r="9">
          <cell r="E9" t="str">
            <v>Cancún, Q. Roo</v>
          </cell>
          <cell r="F9">
            <v>0.40787831868941071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F1"/>
      <sheetName val="F2"/>
      <sheetName val="F6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F22"/>
      <sheetName val="F23"/>
      <sheetName val="F24"/>
      <sheetName val="F25"/>
      <sheetName val="F26"/>
      <sheetName val="F27"/>
      <sheetName val="F28"/>
      <sheetName val="F29"/>
      <sheetName val="F30"/>
      <sheetName val="F31"/>
      <sheetName val="F32"/>
      <sheetName val="F33"/>
      <sheetName val="F34"/>
      <sheetName val="F35"/>
      <sheetName val="F36"/>
      <sheetName val="F37"/>
      <sheetName val="F38"/>
      <sheetName val="F39"/>
      <sheetName val="F40"/>
      <sheetName val="F41"/>
      <sheetName val="F42"/>
      <sheetName val="F43"/>
      <sheetName val="F44"/>
      <sheetName val="F45"/>
      <sheetName val="F46"/>
      <sheetName val="F47"/>
      <sheetName val="F48"/>
      <sheetName val="F49"/>
      <sheetName val="F50"/>
      <sheetName val="F51"/>
      <sheetName val="F52"/>
      <sheetName val="F53"/>
      <sheetName val="F54"/>
      <sheetName val="F55"/>
      <sheetName val="F56"/>
      <sheetName val="F57"/>
      <sheetName val="F58"/>
      <sheetName val="F59"/>
      <sheetName val="F60"/>
      <sheetName val="F61"/>
      <sheetName val="F65"/>
      <sheetName val="F66"/>
      <sheetName val="F67"/>
      <sheetName val="F68"/>
      <sheetName val="F69"/>
      <sheetName val="F70"/>
      <sheetName val="F71"/>
      <sheetName val="F72"/>
      <sheetName val="F73"/>
      <sheetName val="F74"/>
      <sheetName val="F75"/>
      <sheetName val="F76"/>
      <sheetName val="F77"/>
      <sheetName val="F78"/>
      <sheetName val="F79"/>
      <sheetName val="F80"/>
      <sheetName val="F81"/>
      <sheetName val="F82"/>
      <sheetName val="F83"/>
      <sheetName val="F84"/>
      <sheetName val="F85"/>
      <sheetName val="F86"/>
      <sheetName val="F87"/>
      <sheetName val="F88"/>
      <sheetName val="F89"/>
      <sheetName val="F90"/>
      <sheetName val="F91"/>
      <sheetName val="F92"/>
      <sheetName val="F93"/>
      <sheetName val="F94"/>
      <sheetName val="F95"/>
      <sheetName val="F96"/>
      <sheetName val="F97"/>
      <sheetName val="F98"/>
      <sheetName val="F99"/>
      <sheetName val="F100"/>
      <sheetName val="F101"/>
      <sheetName val="F102"/>
      <sheetName val="F103"/>
      <sheetName val="F104"/>
      <sheetName val="F105"/>
      <sheetName val="F106"/>
      <sheetName val="F107"/>
      <sheetName val="F108"/>
      <sheetName val="F109"/>
      <sheetName val="F110"/>
      <sheetName val="F111"/>
      <sheetName val="F112"/>
      <sheetName val="F113"/>
      <sheetName val="F114"/>
      <sheetName val="F115"/>
      <sheetName val="F116"/>
      <sheetName val="F117"/>
      <sheetName val="F118"/>
      <sheetName val="F119"/>
      <sheetName val="F120"/>
      <sheetName val="F121"/>
      <sheetName val="F122"/>
      <sheetName val="F123 Bovino"/>
      <sheetName val="F123 Caprino"/>
      <sheetName val="F123 Ovino"/>
      <sheetName val="F123 Porcino"/>
      <sheetName val="F124-135 empl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>
        <row r="5">
          <cell r="C5" t="str">
            <v>Guadalajara</v>
          </cell>
          <cell r="G5" t="str">
            <v>Monterrey</v>
          </cell>
          <cell r="S5" t="str">
            <v>Valle de México</v>
          </cell>
          <cell r="W5" t="str">
            <v>Nacional</v>
          </cell>
        </row>
        <row r="39">
          <cell r="A39">
            <v>2013</v>
          </cell>
          <cell r="B39" t="str">
            <v>I</v>
          </cell>
          <cell r="E39">
            <v>2.97912106215577</v>
          </cell>
          <cell r="I39">
            <v>3.1852971140906301</v>
          </cell>
          <cell r="U39">
            <v>5.0460556690280702</v>
          </cell>
          <cell r="Y39">
            <v>3.78125531959641</v>
          </cell>
        </row>
        <row r="40">
          <cell r="B40" t="str">
            <v>II</v>
          </cell>
          <cell r="E40">
            <v>4.8527170164138802</v>
          </cell>
          <cell r="I40">
            <v>4.6622696416922302</v>
          </cell>
          <cell r="U40">
            <v>6.1484605184744403</v>
          </cell>
          <cell r="Y40">
            <v>5.0949026748940103</v>
          </cell>
        </row>
        <row r="41">
          <cell r="B41" t="str">
            <v>III</v>
          </cell>
          <cell r="E41">
            <v>5.4025050839008504</v>
          </cell>
          <cell r="I41">
            <v>4.9130337230736298</v>
          </cell>
          <cell r="U41">
            <v>6.7865555608326504</v>
          </cell>
          <cell r="Y41">
            <v>5.70500825277926</v>
          </cell>
        </row>
        <row r="42">
          <cell r="B42" t="str">
            <v>IV</v>
          </cell>
          <cell r="E42">
            <v>5.25813057233613</v>
          </cell>
          <cell r="I42">
            <v>4.6647344305723797</v>
          </cell>
          <cell r="U42">
            <v>7.2759201430274301</v>
          </cell>
          <cell r="Y42">
            <v>5.8626357242548703</v>
          </cell>
        </row>
        <row r="43">
          <cell r="A43">
            <v>2014</v>
          </cell>
          <cell r="B43" t="str">
            <v>I</v>
          </cell>
          <cell r="E43">
            <v>5.1025220044846398</v>
          </cell>
          <cell r="I43">
            <v>4.1297063695110898</v>
          </cell>
          <cell r="U43">
            <v>7.5518473829338397</v>
          </cell>
          <cell r="Y43">
            <v>5.6965632963787298</v>
          </cell>
        </row>
        <row r="44">
          <cell r="B44" t="str">
            <v>II</v>
          </cell>
          <cell r="E44">
            <v>2.4747578778221602</v>
          </cell>
          <cell r="I44">
            <v>2.42755421043621</v>
          </cell>
          <cell r="U44">
            <v>6.50708179847976</v>
          </cell>
          <cell r="Y44">
            <v>4.2043286959509301</v>
          </cell>
        </row>
        <row r="45">
          <cell r="B45" t="str">
            <v>III</v>
          </cell>
          <cell r="E45">
            <v>1.1615865518989099</v>
          </cell>
          <cell r="I45">
            <v>1.9208789468065901</v>
          </cell>
          <cell r="U45">
            <v>5.7423373429278604</v>
          </cell>
          <cell r="Y45">
            <v>3.3505533583754601</v>
          </cell>
        </row>
        <row r="46">
          <cell r="B46" t="str">
            <v>IV</v>
          </cell>
          <cell r="E46">
            <v>1.4440736583589899</v>
          </cell>
          <cell r="I46">
            <v>2.8091680681408699</v>
          </cell>
          <cell r="U46">
            <v>6.3743024364251601</v>
          </cell>
          <cell r="Y46">
            <v>3.8416102660601599</v>
          </cell>
        </row>
        <row r="47">
          <cell r="A47">
            <v>2015</v>
          </cell>
          <cell r="B47" t="str">
            <v>I</v>
          </cell>
          <cell r="E47">
            <v>1.58901253801529</v>
          </cell>
          <cell r="I47">
            <v>3.60841624274157</v>
          </cell>
          <cell r="U47">
            <v>6.6836323653363099</v>
          </cell>
          <cell r="Y47">
            <v>4.3182892897902301</v>
          </cell>
        </row>
        <row r="48">
          <cell r="B48" t="str">
            <v>II</v>
          </cell>
          <cell r="E48">
            <v>5.0860837626419197</v>
          </cell>
          <cell r="I48">
            <v>7.2705536377981401</v>
          </cell>
          <cell r="U48">
            <v>10.0444017080256</v>
          </cell>
          <cell r="Y48">
            <v>7.6579718793517797</v>
          </cell>
        </row>
        <row r="49">
          <cell r="B49" t="str">
            <v>III</v>
          </cell>
          <cell r="E49">
            <v>8.1869811478125598</v>
          </cell>
          <cell r="I49">
            <v>10.0185659544951</v>
          </cell>
          <cell r="U49">
            <v>13.044977448800401</v>
          </cell>
          <cell r="Y49">
            <v>10.3212452281286</v>
          </cell>
        </row>
        <row r="50">
          <cell r="B50" t="str">
            <v>IV</v>
          </cell>
          <cell r="E50">
            <v>8.5699520810712304</v>
          </cell>
          <cell r="I50">
            <v>9.8176919896800996</v>
          </cell>
          <cell r="U50">
            <v>13.318241792202601</v>
          </cell>
          <cell r="Y50">
            <v>10.221168988795901</v>
          </cell>
        </row>
        <row r="51">
          <cell r="A51">
            <v>2016</v>
          </cell>
          <cell r="B51" t="str">
            <v>I</v>
          </cell>
          <cell r="E51">
            <v>7.7462855741885104</v>
          </cell>
          <cell r="I51">
            <v>9.0337487376512406</v>
          </cell>
          <cell r="U51">
            <v>13.002314472950401</v>
          </cell>
          <cell r="Y51">
            <v>9.5607307633978298</v>
          </cell>
        </row>
        <row r="52">
          <cell r="B52" t="str">
            <v>II</v>
          </cell>
          <cell r="E52">
            <v>6.5278778917553497</v>
          </cell>
          <cell r="I52">
            <v>7.3237161244282802</v>
          </cell>
          <cell r="U52">
            <v>10.9531884359399</v>
          </cell>
          <cell r="Y52">
            <v>7.7905223586772996</v>
          </cell>
        </row>
        <row r="53">
          <cell r="B53" t="str">
            <v>III</v>
          </cell>
          <cell r="E53">
            <v>4.7448981567872002</v>
          </cell>
          <cell r="I53">
            <v>5.77228029758317</v>
          </cell>
          <cell r="U53">
            <v>8.9595924997291299</v>
          </cell>
          <cell r="Y53">
            <v>6.0896139111913401</v>
          </cell>
        </row>
        <row r="54">
          <cell r="B54" t="str">
            <v>IV</v>
          </cell>
          <cell r="E54">
            <v>4.1206697248027604</v>
          </cell>
          <cell r="I54">
            <v>5.9185386492258703</v>
          </cell>
          <cell r="U54">
            <v>8.2111886499188493</v>
          </cell>
          <cell r="Y54">
            <v>5.8685491309956799</v>
          </cell>
        </row>
        <row r="55">
          <cell r="A55">
            <v>2017</v>
          </cell>
          <cell r="B55" t="str">
            <v>I</v>
          </cell>
          <cell r="E55">
            <v>6.4963031801186499</v>
          </cell>
          <cell r="I55">
            <v>7.8410595515009804</v>
          </cell>
          <cell r="U55">
            <v>9.5367119777176601</v>
          </cell>
          <cell r="Y55">
            <v>7.3643549575412202</v>
          </cell>
        </row>
        <row r="56">
          <cell r="B56" t="str">
            <v>II</v>
          </cell>
          <cell r="E56">
            <v>7.3044590496288198</v>
          </cell>
          <cell r="I56">
            <v>8.2430587820422296</v>
          </cell>
          <cell r="U56">
            <v>9.7811609414273093</v>
          </cell>
          <cell r="Y56">
            <v>7.48163819706655</v>
          </cell>
        </row>
        <row r="57">
          <cell r="B57" t="str">
            <v>III</v>
          </cell>
          <cell r="E57">
            <v>8.9452728099304295</v>
          </cell>
          <cell r="I57">
            <v>8.7831449231747794</v>
          </cell>
          <cell r="U57">
            <v>10.2409185132384</v>
          </cell>
          <cell r="Y57">
            <v>7.8988172537649302</v>
          </cell>
        </row>
        <row r="58">
          <cell r="B58" t="str">
            <v>IV</v>
          </cell>
          <cell r="E58">
            <v>10.811977961635799</v>
          </cell>
          <cell r="I58">
            <v>9.7641075422492793</v>
          </cell>
          <cell r="U58">
            <v>10.6379729068458</v>
          </cell>
          <cell r="Y58">
            <v>8.5655551498749603</v>
          </cell>
        </row>
        <row r="59">
          <cell r="A59">
            <v>2018</v>
          </cell>
          <cell r="B59" t="str">
            <v>I</v>
          </cell>
          <cell r="E59">
            <v>10.991474948954099</v>
          </cell>
          <cell r="I59">
            <v>9.5927527940119308</v>
          </cell>
          <cell r="U59">
            <v>9.8802627000609693</v>
          </cell>
          <cell r="Y59">
            <v>8.4282565512997305</v>
          </cell>
        </row>
        <row r="60">
          <cell r="B60" t="str">
            <v>II</v>
          </cell>
          <cell r="E60">
            <v>11.432762477248</v>
          </cell>
          <cell r="I60">
            <v>9.6257744162783201</v>
          </cell>
          <cell r="U60">
            <v>9.6233537346282798</v>
          </cell>
          <cell r="Y60">
            <v>8.6693872329718396</v>
          </cell>
        </row>
        <row r="61">
          <cell r="B61" t="str">
            <v>III</v>
          </cell>
          <cell r="E61">
            <v>11.326007013681201</v>
          </cell>
          <cell r="I61">
            <v>10.0378629234822</v>
          </cell>
          <cell r="U61">
            <v>9.7352429445935602</v>
          </cell>
          <cell r="Y61">
            <v>9.04798378417739</v>
          </cell>
        </row>
        <row r="62">
          <cell r="B62" t="str">
            <v>IV</v>
          </cell>
          <cell r="E62">
            <v>11.521485878039901</v>
          </cell>
          <cell r="I62">
            <v>9.9309771309078307</v>
          </cell>
          <cell r="U62">
            <v>10.009778336067599</v>
          </cell>
          <cell r="Y62">
            <v>9.3160180545292608</v>
          </cell>
        </row>
        <row r="63">
          <cell r="A63">
            <v>2019</v>
          </cell>
          <cell r="B63" t="str">
            <v>I</v>
          </cell>
          <cell r="E63">
            <v>11.210581149704099</v>
          </cell>
          <cell r="I63">
            <v>9.4004861528878401</v>
          </cell>
          <cell r="U63">
            <v>10.1685771672442</v>
          </cell>
          <cell r="Y63">
            <v>9.0328481463245698</v>
          </cell>
        </row>
        <row r="64">
          <cell r="B64" t="str">
            <v>II</v>
          </cell>
          <cell r="E64">
            <v>11.4349869240895</v>
          </cell>
          <cell r="I64">
            <v>9.5183725620102901</v>
          </cell>
          <cell r="U64">
            <v>10.480828492759899</v>
          </cell>
          <cell r="Y64">
            <v>9.1783516548587905</v>
          </cell>
        </row>
        <row r="65">
          <cell r="B65" t="str">
            <v>III</v>
          </cell>
          <cell r="E65">
            <v>11.108244148358301</v>
          </cell>
          <cell r="I65">
            <v>8.6331440348158299</v>
          </cell>
          <cell r="U65">
            <v>8.7501210231258497</v>
          </cell>
          <cell r="Y65">
            <v>8.4420501858642396</v>
          </cell>
        </row>
        <row r="66">
          <cell r="B66" t="str">
            <v>IV</v>
          </cell>
          <cell r="E66">
            <v>10.3102617675841</v>
          </cell>
          <cell r="I66">
            <v>8.0599095837047106</v>
          </cell>
          <cell r="U66">
            <v>7.0115999417115003</v>
          </cell>
          <cell r="Y66">
            <v>7.6581740414667596</v>
          </cell>
        </row>
        <row r="67">
          <cell r="A67">
            <v>2020</v>
          </cell>
          <cell r="B67" t="str">
            <v>I</v>
          </cell>
          <cell r="E67">
            <v>9.4065499828866397</v>
          </cell>
          <cell r="I67">
            <v>7.5708296914481803</v>
          </cell>
          <cell r="U67">
            <v>5.7379729642704298</v>
          </cell>
          <cell r="Y67">
            <v>7.0371712645956004</v>
          </cell>
        </row>
        <row r="68">
          <cell r="B68" t="str">
            <v>II</v>
          </cell>
          <cell r="E68">
            <v>8.0666737209504191</v>
          </cell>
          <cell r="I68">
            <v>6.8016993683821099</v>
          </cell>
          <cell r="U68">
            <v>2.9285548158204802</v>
          </cell>
          <cell r="Y68">
            <v>5.7658184083183599</v>
          </cell>
        </row>
        <row r="69">
          <cell r="B69" t="str">
            <v>III</v>
          </cell>
          <cell r="E69">
            <v>7.1545609386530797</v>
          </cell>
          <cell r="I69">
            <v>6.7995094929779798</v>
          </cell>
          <cell r="U69">
            <v>1.0758364010874599</v>
          </cell>
          <cell r="Y69">
            <v>5.0376681839464004</v>
          </cell>
        </row>
        <row r="70">
          <cell r="B70" t="str">
            <v>IV</v>
          </cell>
          <cell r="E70">
            <v>7.4555874978204697</v>
          </cell>
          <cell r="I70">
            <v>7.0953065988430097</v>
          </cell>
          <cell r="U70">
            <v>0.95265469987342299</v>
          </cell>
          <cell r="Y70">
            <v>5.37928909640637</v>
          </cell>
        </row>
      </sheetData>
      <sheetData sheetId="54">
        <row r="7">
          <cell r="C7" t="str">
            <v>Ciudad de México</v>
          </cell>
          <cell r="F7">
            <v>-0.59370138242176296</v>
          </cell>
        </row>
        <row r="8">
          <cell r="C8" t="str">
            <v>Morelos</v>
          </cell>
          <cell r="F8">
            <v>4.1037013810881504</v>
          </cell>
        </row>
        <row r="9">
          <cell r="C9" t="str">
            <v>Hidalgo</v>
          </cell>
          <cell r="F9">
            <v>4.16880191821478</v>
          </cell>
        </row>
        <row r="10">
          <cell r="C10" t="str">
            <v>México</v>
          </cell>
          <cell r="F10">
            <v>4.1756953724738199</v>
          </cell>
        </row>
        <row r="11">
          <cell r="C11" t="str">
            <v>Guerrero</v>
          </cell>
          <cell r="F11">
            <v>4.5229472719860802</v>
          </cell>
        </row>
        <row r="12">
          <cell r="C12" t="str">
            <v>Querétaro</v>
          </cell>
          <cell r="F12">
            <v>4.8956821370416099</v>
          </cell>
        </row>
        <row r="13">
          <cell r="C13" t="str">
            <v>Michoacán</v>
          </cell>
          <cell r="F13">
            <v>5.0261500165177404</v>
          </cell>
        </row>
        <row r="14">
          <cell r="C14" t="str">
            <v>Zacatecas</v>
          </cell>
          <cell r="F14">
            <v>5.0954963015598498</v>
          </cell>
        </row>
        <row r="15">
          <cell r="C15" t="str">
            <v>Tabasco</v>
          </cell>
          <cell r="F15">
            <v>5.3694118785392098</v>
          </cell>
        </row>
        <row r="16">
          <cell r="C16" t="str">
            <v>Tlaxcala</v>
          </cell>
          <cell r="F16">
            <v>5.6114148565393798</v>
          </cell>
        </row>
        <row r="17">
          <cell r="C17" t="str">
            <v>Guanajuato</v>
          </cell>
          <cell r="F17">
            <v>5.7432410309774999</v>
          </cell>
        </row>
        <row r="18">
          <cell r="C18" t="str">
            <v>Veracruz</v>
          </cell>
          <cell r="F18">
            <v>5.7756007952217701</v>
          </cell>
        </row>
        <row r="19">
          <cell r="C19" t="str">
            <v>Durango</v>
          </cell>
          <cell r="F19">
            <v>5.7796243412942898</v>
          </cell>
        </row>
        <row r="20">
          <cell r="C20" t="str">
            <v>Aguascalientes</v>
          </cell>
          <cell r="F20">
            <v>5.8526892232089001</v>
          </cell>
        </row>
        <row r="21">
          <cell r="C21" t="str">
            <v>Chiapas</v>
          </cell>
          <cell r="F21">
            <v>5.9236958987226602</v>
          </cell>
        </row>
        <row r="22">
          <cell r="C22" t="str">
            <v>Oaxaca</v>
          </cell>
          <cell r="F22">
            <v>5.9947964352994303</v>
          </cell>
        </row>
        <row r="23">
          <cell r="C23" t="str">
            <v>Colima</v>
          </cell>
          <cell r="F23">
            <v>6.3520608736302302</v>
          </cell>
        </row>
        <row r="24">
          <cell r="C24" t="str">
            <v>Tamaulipas</v>
          </cell>
          <cell r="F24">
            <v>6.5044170465015103</v>
          </cell>
        </row>
        <row r="25">
          <cell r="C25" t="str">
            <v>Coahuila</v>
          </cell>
          <cell r="F25">
            <v>6.6215450067041797</v>
          </cell>
        </row>
        <row r="26">
          <cell r="C26" t="str">
            <v>Yucatán</v>
          </cell>
          <cell r="F26">
            <v>6.6338234053752396</v>
          </cell>
        </row>
        <row r="27">
          <cell r="C27" t="str">
            <v>Puebla</v>
          </cell>
          <cell r="F27">
            <v>6.8478105883264204</v>
          </cell>
        </row>
        <row r="28">
          <cell r="C28" t="str">
            <v>Nuevo León</v>
          </cell>
          <cell r="F28">
            <v>7.0862264213427597</v>
          </cell>
        </row>
        <row r="29">
          <cell r="C29" t="str">
            <v>Chihuahua</v>
          </cell>
          <cell r="F29">
            <v>7.1237405945367298</v>
          </cell>
        </row>
        <row r="30">
          <cell r="C30" t="str">
            <v>Campeche</v>
          </cell>
          <cell r="F30">
            <v>7.3764607980862298</v>
          </cell>
        </row>
        <row r="31">
          <cell r="C31" t="str">
            <v>Jalisco</v>
          </cell>
          <cell r="F31">
            <v>7.3785117149734099</v>
          </cell>
        </row>
        <row r="32">
          <cell r="C32" t="str">
            <v>Sonora</v>
          </cell>
          <cell r="F32">
            <v>7.5252686512996503</v>
          </cell>
        </row>
        <row r="33">
          <cell r="C33" t="str">
            <v>Nayarit</v>
          </cell>
          <cell r="F33">
            <v>7.58458047303243</v>
          </cell>
        </row>
        <row r="34">
          <cell r="C34" t="str">
            <v>Baja California</v>
          </cell>
          <cell r="F34">
            <v>7.63000486088941</v>
          </cell>
        </row>
        <row r="35">
          <cell r="C35" t="str">
            <v>Sinaloa</v>
          </cell>
          <cell r="F35">
            <v>7.9160074741130302</v>
          </cell>
        </row>
        <row r="36">
          <cell r="C36" t="str">
            <v>San Luis Potosí</v>
          </cell>
          <cell r="F36">
            <v>7.9547357804601102</v>
          </cell>
        </row>
        <row r="37">
          <cell r="C37" t="str">
            <v>Quintana Roo</v>
          </cell>
          <cell r="F37">
            <v>8.4619386872496705</v>
          </cell>
        </row>
        <row r="38">
          <cell r="C38" t="str">
            <v>Baja California Sur</v>
          </cell>
          <cell r="F38">
            <v>8.87212839504428</v>
          </cell>
        </row>
        <row r="42">
          <cell r="A42" t="str">
            <v>Promedio Nacional</v>
          </cell>
          <cell r="C42">
            <v>0</v>
          </cell>
          <cell r="D42">
            <v>5.4</v>
          </cell>
        </row>
        <row r="43">
          <cell r="C43">
            <v>1</v>
          </cell>
          <cell r="D43">
            <v>5.4</v>
          </cell>
        </row>
      </sheetData>
      <sheetData sheetId="55">
        <row r="46">
          <cell r="E46" t="str">
            <v>Torreón, Coah</v>
          </cell>
          <cell r="H46">
            <v>6.6749464372824097</v>
          </cell>
        </row>
        <row r="47">
          <cell r="E47" t="str">
            <v>Mérida, Yuc</v>
          </cell>
          <cell r="H47">
            <v>6.7538623262075603</v>
          </cell>
        </row>
        <row r="48">
          <cell r="E48" t="str">
            <v>San Juan Bautista Tuxtepec, Oax</v>
          </cell>
          <cell r="H48">
            <v>6.7994808252693604</v>
          </cell>
        </row>
        <row r="49">
          <cell r="E49" t="str">
            <v>Reynosa, Tamps</v>
          </cell>
          <cell r="H49">
            <v>6.8091119627990704</v>
          </cell>
        </row>
        <row r="50">
          <cell r="E50" t="str">
            <v>Huejotzingo, Pue</v>
          </cell>
          <cell r="H50">
            <v>6.86082837909865</v>
          </cell>
        </row>
        <row r="51">
          <cell r="E51" t="str">
            <v>Puebla, Pue</v>
          </cell>
          <cell r="H51">
            <v>6.8842334150278601</v>
          </cell>
        </row>
        <row r="52">
          <cell r="E52" t="str">
            <v>Apodaca, NL</v>
          </cell>
          <cell r="H52">
            <v>6.8932528688687897</v>
          </cell>
        </row>
        <row r="53">
          <cell r="E53" t="str">
            <v>Saltillo, Coah</v>
          </cell>
          <cell r="H53">
            <v>6.9646262129170902</v>
          </cell>
        </row>
        <row r="54">
          <cell r="E54" t="str">
            <v>García, NL</v>
          </cell>
          <cell r="H54">
            <v>7.0126967043235</v>
          </cell>
        </row>
        <row r="55">
          <cell r="E55" t="str">
            <v>Campeche, Camp</v>
          </cell>
          <cell r="H55">
            <v>7.0824440225516501</v>
          </cell>
        </row>
        <row r="56">
          <cell r="E56" t="str">
            <v>Cajeme, Son</v>
          </cell>
          <cell r="H56">
            <v>7.1164467605168102</v>
          </cell>
        </row>
        <row r="57">
          <cell r="E57" t="str">
            <v>San Pedro Tlaquepaque, Jal</v>
          </cell>
          <cell r="H57">
            <v>7.1635834410040697</v>
          </cell>
        </row>
        <row r="58">
          <cell r="E58" t="str">
            <v>Chihuahua, Chih</v>
          </cell>
          <cell r="H58">
            <v>7.2211787478363201</v>
          </cell>
        </row>
        <row r="59">
          <cell r="E59" t="str">
            <v>Juárez, Chih</v>
          </cell>
          <cell r="H59">
            <v>7.4638089647201902</v>
          </cell>
        </row>
        <row r="60">
          <cell r="E60" t="str">
            <v>Mexicali, BC</v>
          </cell>
          <cell r="H60">
            <v>7.4868073357043698</v>
          </cell>
        </row>
        <row r="61">
          <cell r="E61" t="str">
            <v>Tlajomulco de Zúñiga, Jal</v>
          </cell>
          <cell r="H61">
            <v>7.5346024113717798</v>
          </cell>
        </row>
        <row r="62">
          <cell r="E62" t="str">
            <v>Soledad de Graciano Sánchez, SLP</v>
          </cell>
          <cell r="H62">
            <v>7.5529416718027402</v>
          </cell>
        </row>
        <row r="63">
          <cell r="E63" t="str">
            <v>Tepic, Nay</v>
          </cell>
          <cell r="H63">
            <v>7.5649942958571499</v>
          </cell>
        </row>
        <row r="64">
          <cell r="E64" t="str">
            <v>Zapopan, Jal</v>
          </cell>
          <cell r="H64">
            <v>7.6244559185826297</v>
          </cell>
        </row>
        <row r="65">
          <cell r="E65" t="str">
            <v>Hermosillo, Son</v>
          </cell>
          <cell r="H65">
            <v>7.8700219044525204</v>
          </cell>
        </row>
        <row r="66">
          <cell r="E66" t="str">
            <v>Bahía de Banderas, Nay</v>
          </cell>
          <cell r="H66">
            <v>7.8945447717095698</v>
          </cell>
        </row>
        <row r="67">
          <cell r="E67" t="str">
            <v>Tijuana, BC</v>
          </cell>
          <cell r="H67">
            <v>7.8977194673875104</v>
          </cell>
        </row>
        <row r="68">
          <cell r="E68" t="str">
            <v>Solidaridad, Qroo</v>
          </cell>
          <cell r="H68">
            <v>8.0812992283662393</v>
          </cell>
        </row>
        <row r="69">
          <cell r="E69" t="str">
            <v>Culiacán, Sin</v>
          </cell>
          <cell r="H69">
            <v>8.1299695105552896</v>
          </cell>
        </row>
        <row r="70">
          <cell r="E70" t="str">
            <v>Carmen, Camp</v>
          </cell>
          <cell r="H70">
            <v>8.1531806965714892</v>
          </cell>
        </row>
        <row r="71">
          <cell r="E71" t="str">
            <v>San Luis Potosí, SLP</v>
          </cell>
          <cell r="H71">
            <v>8.2123844822807204</v>
          </cell>
        </row>
        <row r="72">
          <cell r="E72" t="str">
            <v>Mazatlán, Sin</v>
          </cell>
          <cell r="H72">
            <v>8.2670692275691504</v>
          </cell>
        </row>
        <row r="73">
          <cell r="E73" t="str">
            <v>Benito Juárez, Qroo</v>
          </cell>
          <cell r="H73">
            <v>8.7449601992785908</v>
          </cell>
        </row>
        <row r="74">
          <cell r="E74" t="str">
            <v>Los Cabos, BCS</v>
          </cell>
          <cell r="H74">
            <v>8.8283763605293508</v>
          </cell>
        </row>
        <row r="75">
          <cell r="E75" t="str">
            <v>La Paz, BCS</v>
          </cell>
          <cell r="H75">
            <v>8.9695753019972901</v>
          </cell>
        </row>
        <row r="79">
          <cell r="E79" t="str">
            <v>Nacional</v>
          </cell>
          <cell r="G79">
            <v>0</v>
          </cell>
          <cell r="H79">
            <v>5.4</v>
          </cell>
        </row>
        <row r="80">
          <cell r="G80">
            <v>1</v>
          </cell>
          <cell r="H80">
            <v>5.4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23"/>
  <dimension ref="A1:B168"/>
  <sheetViews>
    <sheetView tabSelected="1" workbookViewId="0">
      <selection activeCell="B4" sqref="B4"/>
    </sheetView>
  </sheetViews>
  <sheetFormatPr baseColWidth="10" defaultRowHeight="12.75" x14ac:dyDescent="0.2"/>
  <cols>
    <col min="1" max="1" width="15.7109375" style="3" customWidth="1"/>
    <col min="2" max="2" width="75.7109375" style="3" customWidth="1"/>
    <col min="3" max="16384" width="11.42578125" style="3"/>
  </cols>
  <sheetData>
    <row r="1" spans="1:2" ht="15" x14ac:dyDescent="0.25">
      <c r="A1" s="14" t="s">
        <v>235</v>
      </c>
    </row>
    <row r="2" spans="1:2" x14ac:dyDescent="0.2">
      <c r="A2" s="6" t="s">
        <v>673</v>
      </c>
    </row>
    <row r="4" spans="1:2" ht="14.25" x14ac:dyDescent="0.2">
      <c r="A4" s="15" t="s">
        <v>236</v>
      </c>
      <c r="B4" s="15" t="s">
        <v>237</v>
      </c>
    </row>
    <row r="5" spans="1:2" ht="15" x14ac:dyDescent="0.25">
      <c r="A5" s="7" t="s">
        <v>238</v>
      </c>
      <c r="B5" s="16" t="s">
        <v>321</v>
      </c>
    </row>
    <row r="6" spans="1:2" ht="15" x14ac:dyDescent="0.25">
      <c r="A6" s="7" t="s">
        <v>239</v>
      </c>
      <c r="B6" s="16" t="s">
        <v>516</v>
      </c>
    </row>
    <row r="7" spans="1:2" ht="15" x14ac:dyDescent="0.25">
      <c r="A7" s="7" t="s">
        <v>240</v>
      </c>
      <c r="B7" s="16" t="s">
        <v>519</v>
      </c>
    </row>
    <row r="8" spans="1:2" ht="15" x14ac:dyDescent="0.25">
      <c r="A8" s="7" t="s">
        <v>241</v>
      </c>
      <c r="B8" s="16" t="s">
        <v>663</v>
      </c>
    </row>
    <row r="9" spans="1:2" ht="15" x14ac:dyDescent="0.25">
      <c r="A9" s="7" t="s">
        <v>242</v>
      </c>
      <c r="B9" s="16" t="s">
        <v>672</v>
      </c>
    </row>
    <row r="10" spans="1:2" ht="15" x14ac:dyDescent="0.25">
      <c r="A10" s="7" t="s">
        <v>243</v>
      </c>
      <c r="B10" s="16" t="s">
        <v>671</v>
      </c>
    </row>
    <row r="11" spans="1:2" ht="15" x14ac:dyDescent="0.25">
      <c r="A11" s="8" t="s">
        <v>244</v>
      </c>
      <c r="B11" s="16" t="s">
        <v>313</v>
      </c>
    </row>
    <row r="12" spans="1:2" ht="15" x14ac:dyDescent="0.25">
      <c r="A12" s="8" t="s">
        <v>245</v>
      </c>
      <c r="B12" s="16" t="s">
        <v>314</v>
      </c>
    </row>
    <row r="13" spans="1:2" ht="15" x14ac:dyDescent="0.25">
      <c r="A13" s="8" t="s">
        <v>281</v>
      </c>
      <c r="B13" s="16" t="s">
        <v>315</v>
      </c>
    </row>
    <row r="14" spans="1:2" ht="15" x14ac:dyDescent="0.25">
      <c r="A14" s="8" t="s">
        <v>282</v>
      </c>
      <c r="B14" s="16" t="s">
        <v>316</v>
      </c>
    </row>
    <row r="15" spans="1:2" ht="15" x14ac:dyDescent="0.25">
      <c r="A15" s="8" t="s">
        <v>283</v>
      </c>
      <c r="B15" s="16" t="s">
        <v>317</v>
      </c>
    </row>
    <row r="16" spans="1:2" ht="15" x14ac:dyDescent="0.25">
      <c r="A16" s="8" t="s">
        <v>284</v>
      </c>
      <c r="B16" s="16" t="s">
        <v>318</v>
      </c>
    </row>
    <row r="17" spans="1:2" ht="15" x14ac:dyDescent="0.25">
      <c r="A17" s="8" t="s">
        <v>246</v>
      </c>
      <c r="B17" s="16" t="s">
        <v>319</v>
      </c>
    </row>
    <row r="18" spans="1:2" ht="15" x14ac:dyDescent="0.25">
      <c r="A18" s="8" t="s">
        <v>247</v>
      </c>
      <c r="B18" s="16" t="s">
        <v>320</v>
      </c>
    </row>
    <row r="19" spans="1:2" ht="15" x14ac:dyDescent="0.25">
      <c r="A19" s="8" t="s">
        <v>248</v>
      </c>
      <c r="B19" s="16" t="s">
        <v>382</v>
      </c>
    </row>
    <row r="20" spans="1:2" ht="15" x14ac:dyDescent="0.25">
      <c r="A20" s="8" t="s">
        <v>249</v>
      </c>
      <c r="B20" s="16" t="s">
        <v>387</v>
      </c>
    </row>
    <row r="21" spans="1:2" ht="15" x14ac:dyDescent="0.25">
      <c r="A21" s="8" t="s">
        <v>250</v>
      </c>
      <c r="B21" s="16" t="s">
        <v>392</v>
      </c>
    </row>
    <row r="22" spans="1:2" ht="15" x14ac:dyDescent="0.25">
      <c r="A22" s="8" t="s">
        <v>251</v>
      </c>
      <c r="B22" s="16" t="s">
        <v>398</v>
      </c>
    </row>
    <row r="23" spans="1:2" ht="15" x14ac:dyDescent="0.25">
      <c r="A23" s="8" t="s">
        <v>252</v>
      </c>
      <c r="B23" s="16" t="s">
        <v>399</v>
      </c>
    </row>
    <row r="24" spans="1:2" ht="15" x14ac:dyDescent="0.25">
      <c r="A24" s="8" t="s">
        <v>253</v>
      </c>
      <c r="B24" s="16" t="s">
        <v>400</v>
      </c>
    </row>
    <row r="25" spans="1:2" ht="15" x14ac:dyDescent="0.25">
      <c r="A25" s="8" t="s">
        <v>254</v>
      </c>
      <c r="B25" s="16" t="s">
        <v>517</v>
      </c>
    </row>
    <row r="26" spans="1:2" ht="15" x14ac:dyDescent="0.25">
      <c r="A26" s="8" t="s">
        <v>255</v>
      </c>
      <c r="B26" s="16" t="s">
        <v>518</v>
      </c>
    </row>
    <row r="27" spans="1:2" ht="15" x14ac:dyDescent="0.25">
      <c r="A27" s="8" t="s">
        <v>256</v>
      </c>
      <c r="B27" s="16" t="s">
        <v>654</v>
      </c>
    </row>
    <row r="28" spans="1:2" ht="15" x14ac:dyDescent="0.25">
      <c r="A28" s="8" t="s">
        <v>257</v>
      </c>
      <c r="B28" s="16" t="s">
        <v>655</v>
      </c>
    </row>
    <row r="29" spans="1:2" ht="15" x14ac:dyDescent="0.25">
      <c r="A29" s="8" t="s">
        <v>258</v>
      </c>
      <c r="B29" s="16" t="s">
        <v>656</v>
      </c>
    </row>
    <row r="30" spans="1:2" ht="15" x14ac:dyDescent="0.25">
      <c r="A30" s="8" t="s">
        <v>259</v>
      </c>
      <c r="B30" s="16" t="s">
        <v>657</v>
      </c>
    </row>
    <row r="31" spans="1:2" ht="15" x14ac:dyDescent="0.25">
      <c r="A31" s="8" t="s">
        <v>260</v>
      </c>
      <c r="B31" s="16" t="s">
        <v>658</v>
      </c>
    </row>
    <row r="32" spans="1:2" ht="15" x14ac:dyDescent="0.25">
      <c r="A32" s="8" t="s">
        <v>261</v>
      </c>
      <c r="B32" s="16" t="s">
        <v>659</v>
      </c>
    </row>
    <row r="33" spans="1:2" ht="15" x14ac:dyDescent="0.25">
      <c r="A33" s="8" t="s">
        <v>262</v>
      </c>
      <c r="B33" s="16" t="s">
        <v>660</v>
      </c>
    </row>
    <row r="34" spans="1:2" ht="15" x14ac:dyDescent="0.25">
      <c r="A34" s="8" t="s">
        <v>263</v>
      </c>
      <c r="B34" s="16" t="s">
        <v>661</v>
      </c>
    </row>
    <row r="35" spans="1:2" ht="15" x14ac:dyDescent="0.25">
      <c r="A35" s="8" t="s">
        <v>264</v>
      </c>
      <c r="B35" s="16" t="s">
        <v>662</v>
      </c>
    </row>
    <row r="36" spans="1:2" ht="15" x14ac:dyDescent="0.25">
      <c r="A36" s="8" t="s">
        <v>265</v>
      </c>
      <c r="B36" s="16" t="s">
        <v>664</v>
      </c>
    </row>
    <row r="37" spans="1:2" ht="15" x14ac:dyDescent="0.25">
      <c r="A37" s="8" t="s">
        <v>674</v>
      </c>
      <c r="B37" s="16" t="s">
        <v>665</v>
      </c>
    </row>
    <row r="38" spans="1:2" ht="15" x14ac:dyDescent="0.25">
      <c r="A38" s="8" t="s">
        <v>266</v>
      </c>
      <c r="B38" s="16" t="s">
        <v>666</v>
      </c>
    </row>
    <row r="39" spans="1:2" ht="15" x14ac:dyDescent="0.25">
      <c r="A39" s="8" t="s">
        <v>267</v>
      </c>
      <c r="B39" s="16" t="s">
        <v>667</v>
      </c>
    </row>
    <row r="40" spans="1:2" ht="15" x14ac:dyDescent="0.25">
      <c r="A40" s="8" t="s">
        <v>268</v>
      </c>
      <c r="B40" s="16" t="s">
        <v>668</v>
      </c>
    </row>
    <row r="41" spans="1:2" ht="15" x14ac:dyDescent="0.25">
      <c r="A41" s="8" t="s">
        <v>269</v>
      </c>
      <c r="B41" s="16" t="s">
        <v>669</v>
      </c>
    </row>
    <row r="42" spans="1:2" ht="15" x14ac:dyDescent="0.25">
      <c r="A42" s="8" t="s">
        <v>270</v>
      </c>
      <c r="B42" s="16" t="s">
        <v>669</v>
      </c>
    </row>
    <row r="43" spans="1:2" ht="15" x14ac:dyDescent="0.25">
      <c r="A43" s="8" t="s">
        <v>271</v>
      </c>
      <c r="B43" s="16" t="s">
        <v>669</v>
      </c>
    </row>
    <row r="44" spans="1:2" ht="15" x14ac:dyDescent="0.25">
      <c r="A44"/>
      <c r="B44" s="31"/>
    </row>
    <row r="45" spans="1:2" ht="15" x14ac:dyDescent="0.25">
      <c r="A45"/>
      <c r="B45" s="31"/>
    </row>
    <row r="46" spans="1:2" ht="15" x14ac:dyDescent="0.25">
      <c r="A46"/>
      <c r="B46" s="31"/>
    </row>
    <row r="47" spans="1:2" ht="15" x14ac:dyDescent="0.25">
      <c r="A47"/>
      <c r="B47" s="31"/>
    </row>
    <row r="48" spans="1:2" ht="15" x14ac:dyDescent="0.25">
      <c r="A48"/>
      <c r="B48" s="31"/>
    </row>
    <row r="49" spans="1:2" ht="15" x14ac:dyDescent="0.25">
      <c r="A49"/>
      <c r="B49" s="31"/>
    </row>
    <row r="50" spans="1:2" ht="15" x14ac:dyDescent="0.25">
      <c r="A50"/>
      <c r="B50" s="31"/>
    </row>
    <row r="51" spans="1:2" ht="15" x14ac:dyDescent="0.25">
      <c r="A51"/>
      <c r="B51" s="31"/>
    </row>
    <row r="52" spans="1:2" ht="15" x14ac:dyDescent="0.25">
      <c r="A52"/>
      <c r="B52" s="31"/>
    </row>
    <row r="53" spans="1:2" ht="15" x14ac:dyDescent="0.25">
      <c r="A53"/>
      <c r="B53" s="31"/>
    </row>
    <row r="54" spans="1:2" ht="15" x14ac:dyDescent="0.25">
      <c r="A54"/>
      <c r="B54" s="31"/>
    </row>
    <row r="55" spans="1:2" ht="15" x14ac:dyDescent="0.25">
      <c r="A55"/>
      <c r="B55" s="31"/>
    </row>
    <row r="56" spans="1:2" ht="15" x14ac:dyDescent="0.25">
      <c r="A56"/>
      <c r="B56" s="31"/>
    </row>
    <row r="57" spans="1:2" ht="15" x14ac:dyDescent="0.25">
      <c r="A57"/>
      <c r="B57" s="31"/>
    </row>
    <row r="58" spans="1:2" ht="15" x14ac:dyDescent="0.25">
      <c r="A58"/>
      <c r="B58" s="31"/>
    </row>
    <row r="59" spans="1:2" ht="15" x14ac:dyDescent="0.25">
      <c r="A59"/>
      <c r="B59" s="31"/>
    </row>
    <row r="60" spans="1:2" ht="15" x14ac:dyDescent="0.25">
      <c r="A60"/>
      <c r="B60" s="31"/>
    </row>
    <row r="61" spans="1:2" ht="15" x14ac:dyDescent="0.25">
      <c r="A61"/>
      <c r="B61" s="31"/>
    </row>
    <row r="62" spans="1:2" ht="15" x14ac:dyDescent="0.25">
      <c r="A62"/>
      <c r="B62" s="31"/>
    </row>
    <row r="63" spans="1:2" ht="15" x14ac:dyDescent="0.25">
      <c r="A63"/>
      <c r="B63" s="31"/>
    </row>
    <row r="64" spans="1:2" ht="15" x14ac:dyDescent="0.25">
      <c r="A64"/>
      <c r="B64" s="31"/>
    </row>
    <row r="65" spans="1:2" ht="15" x14ac:dyDescent="0.25">
      <c r="A65"/>
      <c r="B65" s="31"/>
    </row>
    <row r="66" spans="1:2" ht="15" x14ac:dyDescent="0.25">
      <c r="A66"/>
      <c r="B66" s="31"/>
    </row>
    <row r="67" spans="1:2" ht="15" x14ac:dyDescent="0.25">
      <c r="A67"/>
      <c r="B67" s="31"/>
    </row>
    <row r="68" spans="1:2" ht="15" x14ac:dyDescent="0.25">
      <c r="A68"/>
      <c r="B68" s="31"/>
    </row>
    <row r="69" spans="1:2" ht="15" x14ac:dyDescent="0.25">
      <c r="A69"/>
      <c r="B69" s="31"/>
    </row>
    <row r="70" spans="1:2" ht="15" x14ac:dyDescent="0.25">
      <c r="A70"/>
      <c r="B70" s="31"/>
    </row>
    <row r="71" spans="1:2" ht="15" x14ac:dyDescent="0.25">
      <c r="A71"/>
      <c r="B71" s="31"/>
    </row>
    <row r="72" spans="1:2" ht="15" x14ac:dyDescent="0.25">
      <c r="A72"/>
      <c r="B72" s="31"/>
    </row>
    <row r="73" spans="1:2" ht="15" x14ac:dyDescent="0.25">
      <c r="A73"/>
      <c r="B73" s="31"/>
    </row>
    <row r="74" spans="1:2" ht="15" x14ac:dyDescent="0.25">
      <c r="A74"/>
      <c r="B74" s="31"/>
    </row>
    <row r="75" spans="1:2" ht="15" x14ac:dyDescent="0.25">
      <c r="A75"/>
      <c r="B75" s="31"/>
    </row>
    <row r="76" spans="1:2" ht="15" x14ac:dyDescent="0.25">
      <c r="A76"/>
      <c r="B76" s="31"/>
    </row>
    <row r="77" spans="1:2" ht="15" x14ac:dyDescent="0.25">
      <c r="A77"/>
      <c r="B77" s="31"/>
    </row>
    <row r="78" spans="1:2" ht="15" x14ac:dyDescent="0.25">
      <c r="A78"/>
      <c r="B78" s="31"/>
    </row>
    <row r="79" spans="1:2" ht="15" x14ac:dyDescent="0.25">
      <c r="A79"/>
      <c r="B79" s="31"/>
    </row>
    <row r="80" spans="1:2" ht="15" x14ac:dyDescent="0.25">
      <c r="A80"/>
      <c r="B80" s="31"/>
    </row>
    <row r="81" spans="1:2" ht="15" x14ac:dyDescent="0.25">
      <c r="A81"/>
      <c r="B81" s="31"/>
    </row>
    <row r="82" spans="1:2" ht="15" x14ac:dyDescent="0.25">
      <c r="A82"/>
      <c r="B82" s="31"/>
    </row>
    <row r="83" spans="1:2" ht="15" x14ac:dyDescent="0.25">
      <c r="A83"/>
      <c r="B83" s="31"/>
    </row>
    <row r="84" spans="1:2" ht="15" x14ac:dyDescent="0.25">
      <c r="A84"/>
      <c r="B84" s="31"/>
    </row>
    <row r="85" spans="1:2" ht="15" x14ac:dyDescent="0.25">
      <c r="A85"/>
      <c r="B85" s="31"/>
    </row>
    <row r="86" spans="1:2" ht="15" x14ac:dyDescent="0.25">
      <c r="A86"/>
      <c r="B86" s="31"/>
    </row>
    <row r="87" spans="1:2" ht="15" x14ac:dyDescent="0.25">
      <c r="A87"/>
      <c r="B87" s="31"/>
    </row>
    <row r="88" spans="1:2" ht="15" x14ac:dyDescent="0.25">
      <c r="A88"/>
      <c r="B88" s="31"/>
    </row>
    <row r="89" spans="1:2" ht="15" x14ac:dyDescent="0.25">
      <c r="A89"/>
      <c r="B89" s="31"/>
    </row>
    <row r="90" spans="1:2" ht="15" x14ac:dyDescent="0.25">
      <c r="A90"/>
      <c r="B90" s="31"/>
    </row>
    <row r="91" spans="1:2" ht="15" x14ac:dyDescent="0.25">
      <c r="A91"/>
      <c r="B91" s="31"/>
    </row>
    <row r="92" spans="1:2" ht="15" x14ac:dyDescent="0.25">
      <c r="A92"/>
      <c r="B92" s="31"/>
    </row>
    <row r="93" spans="1:2" ht="15" x14ac:dyDescent="0.25">
      <c r="A93"/>
      <c r="B93" s="31"/>
    </row>
    <row r="94" spans="1:2" ht="15" x14ac:dyDescent="0.25">
      <c r="A94"/>
      <c r="B94" s="31"/>
    </row>
    <row r="95" spans="1:2" ht="15" x14ac:dyDescent="0.25">
      <c r="A95"/>
      <c r="B95" s="31"/>
    </row>
    <row r="96" spans="1:2" ht="15" x14ac:dyDescent="0.25">
      <c r="A96"/>
      <c r="B96" s="31"/>
    </row>
    <row r="97" spans="1:2" ht="15" x14ac:dyDescent="0.25">
      <c r="A97"/>
      <c r="B97" s="31"/>
    </row>
    <row r="98" spans="1:2" ht="15" x14ac:dyDescent="0.25">
      <c r="A98"/>
      <c r="B98" s="31"/>
    </row>
    <row r="99" spans="1:2" ht="15" x14ac:dyDescent="0.25">
      <c r="A99"/>
      <c r="B99" s="31"/>
    </row>
    <row r="100" spans="1:2" ht="15" x14ac:dyDescent="0.25">
      <c r="A100"/>
      <c r="B100" s="31"/>
    </row>
    <row r="101" spans="1:2" ht="15" x14ac:dyDescent="0.25">
      <c r="A101"/>
      <c r="B101" s="31"/>
    </row>
    <row r="102" spans="1:2" ht="15" x14ac:dyDescent="0.25">
      <c r="A102"/>
      <c r="B102" s="31"/>
    </row>
    <row r="103" spans="1:2" ht="15" x14ac:dyDescent="0.25">
      <c r="A103"/>
      <c r="B103" s="31"/>
    </row>
    <row r="104" spans="1:2" ht="15" x14ac:dyDescent="0.25">
      <c r="A104"/>
      <c r="B104" s="31"/>
    </row>
    <row r="105" spans="1:2" ht="15" x14ac:dyDescent="0.25">
      <c r="A105"/>
      <c r="B105" s="31"/>
    </row>
    <row r="106" spans="1:2" ht="15" x14ac:dyDescent="0.25">
      <c r="A106"/>
      <c r="B106" s="31"/>
    </row>
    <row r="107" spans="1:2" ht="15" x14ac:dyDescent="0.25">
      <c r="A107"/>
      <c r="B107" s="31"/>
    </row>
    <row r="108" spans="1:2" ht="15" x14ac:dyDescent="0.25">
      <c r="A108"/>
      <c r="B108" s="31"/>
    </row>
    <row r="109" spans="1:2" ht="15" x14ac:dyDescent="0.25">
      <c r="A109"/>
      <c r="B109" s="31"/>
    </row>
    <row r="110" spans="1:2" ht="15" x14ac:dyDescent="0.25">
      <c r="A110"/>
      <c r="B110" s="31"/>
    </row>
    <row r="111" spans="1:2" ht="15" x14ac:dyDescent="0.25">
      <c r="A111"/>
      <c r="B111" s="31"/>
    </row>
    <row r="112" spans="1:2" ht="15" x14ac:dyDescent="0.25">
      <c r="A112"/>
      <c r="B112" s="31"/>
    </row>
    <row r="113" spans="1:2" ht="15" x14ac:dyDescent="0.25">
      <c r="A113"/>
      <c r="B113" s="31"/>
    </row>
    <row r="114" spans="1:2" ht="15" x14ac:dyDescent="0.25">
      <c r="A114"/>
      <c r="B114" s="31"/>
    </row>
    <row r="115" spans="1:2" ht="15" x14ac:dyDescent="0.25">
      <c r="A115"/>
      <c r="B115" s="31"/>
    </row>
    <row r="116" spans="1:2" ht="15" x14ac:dyDescent="0.25">
      <c r="A116"/>
      <c r="B116" s="31"/>
    </row>
    <row r="117" spans="1:2" ht="15" x14ac:dyDescent="0.25">
      <c r="A117"/>
      <c r="B117" s="31"/>
    </row>
    <row r="118" spans="1:2" ht="15" x14ac:dyDescent="0.25">
      <c r="A118"/>
      <c r="B118" s="31"/>
    </row>
    <row r="119" spans="1:2" ht="15" x14ac:dyDescent="0.25">
      <c r="A119"/>
      <c r="B119" s="31"/>
    </row>
    <row r="120" spans="1:2" ht="15" x14ac:dyDescent="0.25">
      <c r="A120"/>
      <c r="B120" s="31"/>
    </row>
    <row r="121" spans="1:2" ht="15" x14ac:dyDescent="0.25">
      <c r="A121"/>
      <c r="B121" s="31"/>
    </row>
    <row r="122" spans="1:2" ht="15" x14ac:dyDescent="0.25">
      <c r="A122"/>
      <c r="B122" s="31"/>
    </row>
    <row r="123" spans="1:2" ht="15" x14ac:dyDescent="0.25">
      <c r="A123"/>
      <c r="B123" s="31"/>
    </row>
    <row r="124" spans="1:2" ht="15" x14ac:dyDescent="0.25">
      <c r="A124"/>
      <c r="B124" s="31"/>
    </row>
    <row r="125" spans="1:2" ht="15" x14ac:dyDescent="0.25">
      <c r="A125"/>
      <c r="B125" s="31"/>
    </row>
    <row r="126" spans="1:2" ht="15" x14ac:dyDescent="0.25">
      <c r="A126"/>
      <c r="B126" s="31"/>
    </row>
    <row r="127" spans="1:2" ht="15" x14ac:dyDescent="0.25">
      <c r="A127"/>
      <c r="B127" s="31"/>
    </row>
    <row r="128" spans="1:2" ht="15" x14ac:dyDescent="0.25">
      <c r="A128"/>
      <c r="B128" s="31"/>
    </row>
    <row r="129" spans="1:2" ht="15" x14ac:dyDescent="0.25">
      <c r="A129"/>
      <c r="B129" s="31"/>
    </row>
    <row r="130" spans="1:2" ht="15" x14ac:dyDescent="0.25">
      <c r="A130"/>
      <c r="B130" s="31"/>
    </row>
    <row r="131" spans="1:2" ht="15" x14ac:dyDescent="0.25">
      <c r="A131"/>
      <c r="B131" s="31"/>
    </row>
    <row r="132" spans="1:2" ht="15" x14ac:dyDescent="0.25">
      <c r="A132"/>
      <c r="B132" s="31"/>
    </row>
    <row r="133" spans="1:2" ht="15" x14ac:dyDescent="0.25">
      <c r="A133"/>
      <c r="B133" s="31"/>
    </row>
    <row r="134" spans="1:2" ht="15" x14ac:dyDescent="0.25">
      <c r="A134"/>
      <c r="B134" s="31"/>
    </row>
    <row r="135" spans="1:2" ht="15" x14ac:dyDescent="0.25">
      <c r="A135"/>
      <c r="B135" s="31"/>
    </row>
    <row r="136" spans="1:2" ht="15" x14ac:dyDescent="0.25">
      <c r="A136"/>
      <c r="B136" s="31"/>
    </row>
    <row r="137" spans="1:2" ht="15" x14ac:dyDescent="0.25">
      <c r="A137"/>
      <c r="B137" s="31"/>
    </row>
    <row r="138" spans="1:2" ht="15" x14ac:dyDescent="0.25">
      <c r="A138"/>
      <c r="B138" s="31"/>
    </row>
    <row r="139" spans="1:2" ht="15" x14ac:dyDescent="0.25">
      <c r="A139"/>
      <c r="B139" s="31"/>
    </row>
    <row r="140" spans="1:2" ht="15" x14ac:dyDescent="0.25">
      <c r="A140"/>
      <c r="B140" s="31"/>
    </row>
    <row r="141" spans="1:2" ht="15" x14ac:dyDescent="0.25">
      <c r="A141"/>
      <c r="B141" s="31"/>
    </row>
    <row r="142" spans="1:2" ht="15" x14ac:dyDescent="0.25">
      <c r="A142"/>
      <c r="B142" s="31"/>
    </row>
    <row r="143" spans="1:2" ht="15" x14ac:dyDescent="0.25">
      <c r="A143"/>
      <c r="B143" s="31"/>
    </row>
    <row r="144" spans="1:2" ht="15" x14ac:dyDescent="0.25">
      <c r="A144"/>
      <c r="B144" s="31"/>
    </row>
    <row r="145" spans="1:2" ht="15" x14ac:dyDescent="0.25">
      <c r="A145"/>
      <c r="B145" s="31"/>
    </row>
    <row r="146" spans="1:2" ht="15" x14ac:dyDescent="0.25">
      <c r="A146"/>
      <c r="B146" s="31"/>
    </row>
    <row r="147" spans="1:2" ht="15" x14ac:dyDescent="0.25">
      <c r="A147"/>
      <c r="B147" s="31"/>
    </row>
    <row r="148" spans="1:2" ht="15" x14ac:dyDescent="0.25">
      <c r="A148"/>
      <c r="B148" s="31"/>
    </row>
    <row r="149" spans="1:2" ht="15" x14ac:dyDescent="0.25">
      <c r="A149"/>
      <c r="B149" s="31"/>
    </row>
    <row r="150" spans="1:2" ht="15" x14ac:dyDescent="0.25">
      <c r="A150"/>
      <c r="B150" s="31"/>
    </row>
    <row r="151" spans="1:2" ht="15" x14ac:dyDescent="0.25">
      <c r="A151"/>
      <c r="B151" s="31"/>
    </row>
    <row r="152" spans="1:2" ht="15" x14ac:dyDescent="0.25">
      <c r="A152"/>
      <c r="B152" s="31"/>
    </row>
    <row r="153" spans="1:2" ht="15" x14ac:dyDescent="0.25">
      <c r="A153"/>
      <c r="B153" s="31"/>
    </row>
    <row r="154" spans="1:2" ht="15" x14ac:dyDescent="0.25">
      <c r="A154"/>
      <c r="B154" s="31"/>
    </row>
    <row r="155" spans="1:2" ht="15" x14ac:dyDescent="0.25">
      <c r="A155"/>
      <c r="B155" s="31"/>
    </row>
    <row r="156" spans="1:2" ht="15" x14ac:dyDescent="0.25">
      <c r="A156"/>
      <c r="B156" s="31"/>
    </row>
    <row r="157" spans="1:2" ht="15" x14ac:dyDescent="0.25">
      <c r="A157"/>
      <c r="B157" s="31"/>
    </row>
    <row r="158" spans="1:2" ht="15" x14ac:dyDescent="0.25">
      <c r="A158"/>
      <c r="B158" s="31"/>
    </row>
    <row r="159" spans="1:2" ht="15" x14ac:dyDescent="0.25">
      <c r="A159"/>
      <c r="B159" s="31"/>
    </row>
    <row r="160" spans="1:2" ht="15" x14ac:dyDescent="0.25">
      <c r="A160"/>
      <c r="B160" s="31"/>
    </row>
    <row r="161" spans="1:2" ht="15" x14ac:dyDescent="0.25">
      <c r="A161"/>
      <c r="B161" s="31"/>
    </row>
    <row r="162" spans="1:2" ht="15" x14ac:dyDescent="0.25">
      <c r="A162"/>
      <c r="B162" s="31"/>
    </row>
    <row r="163" spans="1:2" ht="15" x14ac:dyDescent="0.25">
      <c r="A163"/>
      <c r="B163" s="31"/>
    </row>
    <row r="164" spans="1:2" ht="15" x14ac:dyDescent="0.25">
      <c r="A164"/>
      <c r="B164" s="31"/>
    </row>
    <row r="165" spans="1:2" ht="15" x14ac:dyDescent="0.25">
      <c r="A165"/>
      <c r="B165" s="31"/>
    </row>
    <row r="166" spans="1:2" ht="15" x14ac:dyDescent="0.25">
      <c r="A166"/>
      <c r="B166" s="31"/>
    </row>
    <row r="167" spans="1:2" ht="15" x14ac:dyDescent="0.25">
      <c r="A167"/>
      <c r="B167" s="31"/>
    </row>
    <row r="168" spans="1:2" ht="15" x14ac:dyDescent="0.25">
      <c r="A168"/>
      <c r="B168" s="31"/>
    </row>
  </sheetData>
  <hyperlinks>
    <hyperlink ref="B5" location="Start2" display="Tabla 1. PIB de Jalisco por sector en 2019, millones de pesos y participación porcentual" xr:uid="{81B0A321-CB0E-41C2-9B0D-40D412511E3B}"/>
    <hyperlink ref="B6" location="Start3" display="Tabla 2. Inversión Extranjera Directa en Jalisco por sector de actividad económica, enero-diciembre de 2019 y 2020 con cifras preliminares, millones de dólares" xr:uid="{C996ACB4-4D3D-429F-92AA-EDB7EE759408}"/>
    <hyperlink ref="B7" location="Start4" display="Tabla 3. Exportaciones de Jalisco por subsector acumulado al tercer trimestre de 2020" xr:uid="{FA3BC26A-CE45-4495-A5BB-B721DCA97A9F}"/>
    <hyperlink ref="B8" location="Start5" display="Tabla 4. Empleos en Jalisco por sector de actividad económica, acumulado a diciembre 2020" xr:uid="{411F0382-3CCA-4157-B45F-F0684F9678A2}"/>
    <hyperlink ref="B9" location="Start6" display="Tabla 5. Patrones registrados en el IMSS en Jalisco por división económica, diciembre 2019-diciembre 2020" xr:uid="{BF8F84EF-4791-47DC-9F14-11E62049B47E}"/>
    <hyperlink ref="B10" location="Start7" display="Tabla 6. Patrones registrados en el IMSS en Jalisco por tamaño, diciembre 2019 y diciembre 2020" xr:uid="{3B3DCB55-99EA-4478-9C7B-96B11CF830CD}"/>
    <hyperlink ref="B11" location="Start8" display="Figura 1. PIB de Jalisco en términos constantes y tasa de crecimiento anual, 2003-2019" xr:uid="{7F1122FE-A11F-4248-B710-858370363725}"/>
    <hyperlink ref="B12" location="Start9" display="Figura 2. PIB por entidad federativa 2019, millones de pesos constantes" xr:uid="{BE8ADCB2-729D-479C-AAD0-DE800DB76392}"/>
    <hyperlink ref="B13" location="Start10" display="Figura 3. Crecimiento anual del PIB por Entidad Federativa en términos reales, 2019" xr:uid="{16E5A1AB-A264-4397-8039-7B1B38A28FAC}"/>
    <hyperlink ref="B14" location="Start11" display="Figura 4. PIB de Jalisco en 2019, por actividad, mdp en términos reales" xr:uid="{E13E2861-2785-4131-9DD2-952B12C6719D}"/>
    <hyperlink ref="B15" location="Start12" display="Figura 5. Participación de Jalisco en el PIB nacional por tipo de actividad en 2019" xr:uid="{C060799E-8DDF-443A-8E4C-FBBDF3BD7DCD}"/>
    <hyperlink ref="B16" location="Start13" display="Figura 6. PIB de las actividades primarias por entidad federativa 2019, mdp a pesos constantes" xr:uid="{3D99ADA2-2C26-4815-8A8B-7D2A74086CC2}"/>
    <hyperlink ref="B17" location="Start14" display="Figura 7. PIB de las actividades secundarias por entidad federativa 2019, mdp" xr:uid="{015510F9-1101-4581-A3E1-C645320E0BF4}"/>
    <hyperlink ref="B18" location="Start15" display="Figura 8. PIB de las actividades terciarias por entidad federativa 2019, mdp" xr:uid="{1B7E758A-0A24-4DC0-9C27-B0E89BE99479}"/>
    <hyperlink ref="B19" location="Start16" display="Figura 12. Inversión Extranjera Directa, anual de 2018, 2019 y 2020 en Jalisco, con cifras preliminares, millones de dólares" xr:uid="{65CDBE67-A974-4A0F-B113-B46BE753E4AC}"/>
    <hyperlink ref="B20" location="Start17" display="Figura 13. Inversión Extranjera Directa por tipo, anual de 2018, 2019 y 2020 en Jalisco, con cifras preliminares, millones de dólares" xr:uid="{E5BDF731-F10F-4CFC-890A-2BBCAA5137B0}"/>
    <hyperlink ref="B21" location="Start18" display="Figura 14. Inversión Extranjera Directa por entidad federativa, enero-diciembre de 2019 y 2020, con cifras preliminares, millones de dólares" xr:uid="{E962023F-E746-4C3F-A8AC-FD8CF68C9BDF}"/>
    <hyperlink ref="B22" location="Start19" display="Figura 15. Inversión Extranjera Directa por entidad federativa, variación absoluta anual 2020, con cifras preliminares, millones de dólares" xr:uid="{16F6F351-0444-40F6-A076-2C2CF740B237}"/>
    <hyperlink ref="B23" location="Start20" display="Figura 16. Inversión Extranjera Directa por entidad federativa, variación porcentual anual 2020, con cifras preliminares" xr:uid="{D517319E-F508-42DC-815A-8EEAB9439D7D}"/>
    <hyperlink ref="B24" location="Start21" display="Figura 17. Inversión Extranjera Directa en Jalisco por país, enero-diciembre de 2020 con cifras preliminares, millones de dólares" xr:uid="{FA94F5E8-BF33-4CF9-838F-31414B0AAD9C}"/>
    <hyperlink ref="B25" location="Start22" display="Figura 15. Exportaciones trimestrales de Jalisco, acumulado al tercer trimestre 2007 – 2020, millones de dólares" xr:uid="{56DC25FB-A8C2-4B50-A9AC-A9BF776D828B}"/>
    <hyperlink ref="B26" location="Start23" display="Figura 16. Exportaciones acumulado al tercer trimestre 2020, por entidad federativa, millones de dólares" xr:uid="{B2E33A17-68EC-44B0-8F87-D65582EAFF21}"/>
    <hyperlink ref="B27" location="Start24" display="Figura 17. Variación porcentual anual de los precios de las viviendas en las principales zonas metropolitanas, primer trimestre de 2013 al cuarto trimestre de 2020" xr:uid="{1BC90529-54F1-44C4-B0F3-FF9A8332E66D}"/>
    <hyperlink ref="B28" location="Start25" display="Figura 18. Comparativo estatal de la variación anual del Índice de Precios de la Vivienda de la Sociedad Hipotecaria Federal, cuarto trimestre de 2020" xr:uid="{704A0E1B-6DA7-405B-AEA3-3D3C317AC039}"/>
    <hyperlink ref="B29" location="Start26" display="Figura 19. Comparativo municipal de la variación anual del Índice de Precios de la Vivienda de la Sociedad Hipotecaria Federal, cuarto trimestre de 2020" xr:uid="{BE1E130B-ECD5-4299-8D00-6D679386CFD3}"/>
    <hyperlink ref="B30" location="Start27" display="Figura 20. Indicador de Confianza del Consumidor Jalisciense, febrero a noviembre de 2020" xr:uid="{2E32BE61-25AE-48C9-8956-5B3647E2E739}"/>
    <hyperlink ref="B31" location="Start28" display="Figura 21. Indicador de Confianza del Consumidor Jalisciense, nivel del indicador y subíndices, febrero, octubre y noviembre de 2020" xr:uid="{CA33C4B4-008C-4BBF-BA8A-FE292777A15D}"/>
    <hyperlink ref="B32" location="Start29" display="Figura 22. Empleos nuevos formales acumulados de enero a diciembre de 2000 - 2020" xr:uid="{E5F19D97-2045-4720-B5EC-5983698780D8}"/>
    <hyperlink ref="B33" location="Start30" display="Figura 23. Empleos generados por entidad federativa, acumulado enero a diciembre de 2020" xr:uid="{DE306485-A356-4B7B-A1F4-6B9F24EC206F}"/>
    <hyperlink ref="B34" location="Start31" display="Figura 24. Variación porcentual anual de empleo formal, diciembre 2020" xr:uid="{5E932E16-D604-4FD3-9AE1-CC940C9B49FA}"/>
    <hyperlink ref="B35" location="Start32" display="Figura 25. Variación porcentual anual de empleo formal, diciembre 2020" xr:uid="{3EBFE226-9A69-4D45-94F0-02FF9E94A926}"/>
    <hyperlink ref="B36" location="Start33" display="Figura 26. Trabajadores asegurados en Jalisco por sector, 2013-2020" xr:uid="{931B8CBA-EEB4-4DB4-BC4C-47D8E01FCBAD}"/>
    <hyperlink ref="B37" location="Start34" display="Figura 27-30. Eventuales y Permanentes diciembre 2019-2020" xr:uid="{1F034FEB-F08E-4546-B226-61CD0D063D09}"/>
    <hyperlink ref="B38" location="Start35" display="Figura 31. Patrones registrados en el IMSS en Jalisco, 2013-diciembre 2020" xr:uid="{01867D51-47DB-4D5C-A1D3-8AD21C2CC21E}"/>
    <hyperlink ref="B39" location="Start36" display="Figura 32. Variación anual absoluta de patrones nuevos registrados ante el IMSS, por delegación, diciembre 2019 vs diciembre 2020" xr:uid="{9693D06B-91B0-4F68-A745-C8409110D6A9}"/>
    <hyperlink ref="B40" location="Start37" display="Figura 33. Variación porcentual de patrones nuevos registrados ante el IMSS, por delegación, diciembre 2019-diciembre 2020" xr:uid="{17FACAD0-9CA6-4EFD-A127-CA25C41C295D}"/>
    <hyperlink ref="B41" location="Start38" display="Figura 34. Visitantes extranjerosentrada de vía aérea" xr:uid="{23DA8C53-44A8-4DB4-B943-9502E971FFE5}"/>
    <hyperlink ref="B42" location="Start39" display="Figura 34. Visitantes extranjerosentrada de vía aérea" xr:uid="{5CBE86E9-328B-4EA3-8683-2760DD623311}"/>
    <hyperlink ref="B43" location="Start40" display="Figura 34. Visitantes extranjerosentrada de vía aérea" xr:uid="{0B53FBF7-05DB-43AB-9432-91267C65A7EE}"/>
  </hyperlink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C2810-A0F3-48D7-B938-3F14673D275A}">
  <sheetPr codeName="Hoja22"/>
  <dimension ref="A1:I37"/>
  <sheetViews>
    <sheetView workbookViewId="0">
      <selection sqref="A1:XFD1048576"/>
    </sheetView>
  </sheetViews>
  <sheetFormatPr baseColWidth="10" defaultRowHeight="12.75" x14ac:dyDescent="0.2"/>
  <cols>
    <col min="1" max="16384" width="11.42578125" style="178"/>
  </cols>
  <sheetData>
    <row r="1" spans="1:9" ht="15" x14ac:dyDescent="0.25">
      <c r="A1" s="3" t="s">
        <v>315</v>
      </c>
      <c r="H1" s="58" t="s">
        <v>38</v>
      </c>
      <c r="I1" s="58"/>
    </row>
    <row r="2" spans="1:9" x14ac:dyDescent="0.2">
      <c r="A2" s="178" t="s">
        <v>381</v>
      </c>
    </row>
    <row r="4" spans="1:9" x14ac:dyDescent="0.2">
      <c r="B4" s="178" t="s">
        <v>2</v>
      </c>
    </row>
    <row r="5" spans="1:9" x14ac:dyDescent="0.2">
      <c r="B5" s="179" t="s">
        <v>5</v>
      </c>
      <c r="C5" s="55">
        <v>-8.6084964882985865E-2</v>
      </c>
    </row>
    <row r="6" spans="1:9" x14ac:dyDescent="0.2">
      <c r="B6" s="179" t="s">
        <v>28</v>
      </c>
      <c r="C6" s="55">
        <v>-3.9362622224593788E-2</v>
      </c>
    </row>
    <row r="7" spans="1:9" x14ac:dyDescent="0.2">
      <c r="B7" s="179" t="s">
        <v>21</v>
      </c>
      <c r="C7" s="55">
        <v>-3.3344289529697084E-2</v>
      </c>
    </row>
    <row r="8" spans="1:9" x14ac:dyDescent="0.2">
      <c r="B8" s="179" t="s">
        <v>33</v>
      </c>
      <c r="C8" s="55">
        <v>-3.312199804539287E-2</v>
      </c>
    </row>
    <row r="9" spans="1:9" x14ac:dyDescent="0.2">
      <c r="B9" s="179" t="s">
        <v>7</v>
      </c>
      <c r="C9" s="55">
        <v>-2.730763619221253E-2</v>
      </c>
    </row>
    <row r="10" spans="1:9" x14ac:dyDescent="0.2">
      <c r="B10" s="179" t="s">
        <v>6</v>
      </c>
      <c r="C10" s="55">
        <v>-2.1904337431691838E-2</v>
      </c>
    </row>
    <row r="11" spans="1:9" x14ac:dyDescent="0.2">
      <c r="B11" s="179" t="s">
        <v>16</v>
      </c>
      <c r="C11" s="55">
        <v>-2.1717111612013586E-2</v>
      </c>
    </row>
    <row r="12" spans="1:9" x14ac:dyDescent="0.2">
      <c r="B12" s="179" t="s">
        <v>13</v>
      </c>
      <c r="C12" s="55">
        <v>-1.7358044141933142E-2</v>
      </c>
    </row>
    <row r="13" spans="1:9" x14ac:dyDescent="0.2">
      <c r="B13" s="179" t="s">
        <v>14</v>
      </c>
      <c r="C13" s="55">
        <v>-9.7850237141820281E-3</v>
      </c>
    </row>
    <row r="14" spans="1:9" x14ac:dyDescent="0.2">
      <c r="B14" s="179" t="s">
        <v>3</v>
      </c>
      <c r="C14" s="55">
        <v>-7.9712051378674938E-3</v>
      </c>
    </row>
    <row r="15" spans="1:9" x14ac:dyDescent="0.2">
      <c r="B15" s="179" t="s">
        <v>22</v>
      </c>
      <c r="C15" s="55">
        <v>-7.8848770020539562E-3</v>
      </c>
    </row>
    <row r="16" spans="1:9" x14ac:dyDescent="0.2">
      <c r="B16" s="179" t="s">
        <v>23</v>
      </c>
      <c r="C16" s="55">
        <v>-5.9587926543955699E-3</v>
      </c>
    </row>
    <row r="17" spans="2:3" x14ac:dyDescent="0.2">
      <c r="B17" s="179" t="s">
        <v>18</v>
      </c>
      <c r="C17" s="55">
        <v>-5.6056128988788154E-3</v>
      </c>
    </row>
    <row r="18" spans="2:3" x14ac:dyDescent="0.2">
      <c r="B18" s="179" t="s">
        <v>10</v>
      </c>
      <c r="C18" s="55">
        <v>-4.7145472696702518E-3</v>
      </c>
    </row>
    <row r="19" spans="2:3" x14ac:dyDescent="0.2">
      <c r="B19" s="179" t="s">
        <v>27</v>
      </c>
      <c r="C19" s="55">
        <v>-1.9976324892345201E-3</v>
      </c>
    </row>
    <row r="20" spans="2:3" x14ac:dyDescent="0.2">
      <c r="B20" s="179" t="s">
        <v>15</v>
      </c>
      <c r="C20" s="55">
        <v>-1.2713673463848796E-3</v>
      </c>
    </row>
    <row r="21" spans="2:3" x14ac:dyDescent="0.2">
      <c r="B21" s="179" t="s">
        <v>17</v>
      </c>
      <c r="C21" s="55">
        <v>-9.8982320188298746E-4</v>
      </c>
    </row>
    <row r="22" spans="2:3" x14ac:dyDescent="0.2">
      <c r="B22" s="179" t="s">
        <v>25</v>
      </c>
      <c r="C22" s="55">
        <v>-9.2197636014843757E-4</v>
      </c>
    </row>
    <row r="23" spans="2:3" x14ac:dyDescent="0.2">
      <c r="B23" s="57" t="s">
        <v>1</v>
      </c>
      <c r="C23" s="55">
        <v>-5.9976682584102876E-4</v>
      </c>
    </row>
    <row r="24" spans="2:3" x14ac:dyDescent="0.2">
      <c r="B24" s="179" t="s">
        <v>19</v>
      </c>
      <c r="C24" s="55">
        <v>5.4023889845780844E-4</v>
      </c>
    </row>
    <row r="25" spans="2:3" x14ac:dyDescent="0.2">
      <c r="B25" s="179" t="s">
        <v>9</v>
      </c>
      <c r="C25" s="55">
        <v>3.7470012886347075E-3</v>
      </c>
    </row>
    <row r="26" spans="2:3" x14ac:dyDescent="0.2">
      <c r="B26" s="179" t="s">
        <v>0</v>
      </c>
      <c r="C26" s="55">
        <v>7.1936622191299988E-3</v>
      </c>
    </row>
    <row r="27" spans="2:3" x14ac:dyDescent="0.2">
      <c r="B27" s="179" t="s">
        <v>12</v>
      </c>
      <c r="C27" s="55">
        <v>9.7291180895182142E-3</v>
      </c>
    </row>
    <row r="28" spans="2:3" x14ac:dyDescent="0.2">
      <c r="B28" s="179" t="s">
        <v>31</v>
      </c>
      <c r="C28" s="55">
        <v>1.0598281100745273E-2</v>
      </c>
    </row>
    <row r="29" spans="2:3" x14ac:dyDescent="0.2">
      <c r="B29" s="179" t="s">
        <v>32</v>
      </c>
      <c r="C29" s="55">
        <v>1.3576507214571544E-2</v>
      </c>
    </row>
    <row r="30" spans="2:3" x14ac:dyDescent="0.2">
      <c r="B30" s="179" t="s">
        <v>24</v>
      </c>
      <c r="C30" s="55">
        <v>1.4384815040102458E-2</v>
      </c>
    </row>
    <row r="31" spans="2:3" x14ac:dyDescent="0.2">
      <c r="B31" s="179" t="s">
        <v>8</v>
      </c>
      <c r="C31" s="55">
        <v>1.6847757325004382E-2</v>
      </c>
    </row>
    <row r="32" spans="2:3" x14ac:dyDescent="0.2">
      <c r="B32" s="179" t="s">
        <v>20</v>
      </c>
      <c r="C32" s="55">
        <v>1.7580796097957204E-2</v>
      </c>
    </row>
    <row r="33" spans="2:3" x14ac:dyDescent="0.2">
      <c r="B33" s="179" t="s">
        <v>4</v>
      </c>
      <c r="C33" s="55">
        <v>1.8178613416744031E-2</v>
      </c>
    </row>
    <row r="34" spans="2:3" x14ac:dyDescent="0.2">
      <c r="B34" s="179" t="s">
        <v>29</v>
      </c>
      <c r="C34" s="55">
        <v>2.0108244708096069E-2</v>
      </c>
    </row>
    <row r="35" spans="2:3" x14ac:dyDescent="0.2">
      <c r="B35" s="179" t="s">
        <v>26</v>
      </c>
      <c r="C35" s="55">
        <v>2.2589744160754321E-2</v>
      </c>
    </row>
    <row r="36" spans="2:3" x14ac:dyDescent="0.2">
      <c r="B36" s="179" t="s">
        <v>11</v>
      </c>
      <c r="C36" s="55">
        <v>4.5833678416779232E-2</v>
      </c>
    </row>
    <row r="37" spans="2:3" x14ac:dyDescent="0.2">
      <c r="B37" s="180" t="s">
        <v>30</v>
      </c>
      <c r="C37" s="55">
        <v>5.638933520326072E-2</v>
      </c>
    </row>
  </sheetData>
  <mergeCells count="1">
    <mergeCell ref="H1:I1"/>
  </mergeCells>
  <hyperlinks>
    <hyperlink ref="H1:I1" location="Index!A1" display="Regresar al Índice" xr:uid="{B137DB1C-58A1-46A5-8DE5-B8EA8CF349C7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CBEEC-4575-4675-B0C3-D7C550E8C09C}">
  <sheetPr codeName="Hoja23"/>
  <dimension ref="A1:I8"/>
  <sheetViews>
    <sheetView workbookViewId="0">
      <selection sqref="A1:XFD1048576"/>
    </sheetView>
  </sheetViews>
  <sheetFormatPr baseColWidth="10" defaultRowHeight="12.75" x14ac:dyDescent="0.2"/>
  <cols>
    <col min="1" max="1" width="11.42578125" style="178"/>
    <col min="2" max="2" width="22.42578125" style="178" bestFit="1" customWidth="1"/>
    <col min="3" max="3" width="14.140625" style="178" bestFit="1" customWidth="1"/>
    <col min="4" max="4" width="11.5703125" style="178" bestFit="1" customWidth="1"/>
    <col min="5" max="16384" width="11.42578125" style="178"/>
  </cols>
  <sheetData>
    <row r="1" spans="1:9" ht="15" x14ac:dyDescent="0.25">
      <c r="A1" s="3" t="s">
        <v>316</v>
      </c>
      <c r="H1" s="58" t="s">
        <v>38</v>
      </c>
      <c r="I1" s="58"/>
    </row>
    <row r="2" spans="1:9" x14ac:dyDescent="0.2">
      <c r="A2" s="178" t="s">
        <v>381</v>
      </c>
    </row>
    <row r="4" spans="1:9" x14ac:dyDescent="0.2">
      <c r="C4" s="178" t="s">
        <v>323</v>
      </c>
      <c r="D4" s="178" t="s">
        <v>0</v>
      </c>
    </row>
    <row r="5" spans="1:9" x14ac:dyDescent="0.2">
      <c r="B5" s="179" t="s">
        <v>324</v>
      </c>
      <c r="C5" s="54">
        <v>11779453.141999997</v>
      </c>
      <c r="D5" s="54">
        <v>781787.97900000005</v>
      </c>
      <c r="E5" s="55">
        <f>D5/C5</f>
        <v>6.636878381157707E-2</v>
      </c>
    </row>
    <row r="6" spans="1:9" x14ac:dyDescent="0.2">
      <c r="B6" s="179" t="s">
        <v>232</v>
      </c>
      <c r="C6" s="54">
        <v>5317413.6889999984</v>
      </c>
      <c r="D6" s="54">
        <v>363918.07400000002</v>
      </c>
      <c r="E6" s="55">
        <f>D6/C6</f>
        <v>6.8438924500613577E-2</v>
      </c>
    </row>
    <row r="7" spans="1:9" x14ac:dyDescent="0.2">
      <c r="B7" s="179" t="s">
        <v>325</v>
      </c>
      <c r="C7" s="54">
        <v>593807.32799999998</v>
      </c>
      <c r="D7" s="54">
        <v>71065.243000000002</v>
      </c>
      <c r="E7" s="55">
        <f>D7/C7</f>
        <v>0.11967727518512537</v>
      </c>
    </row>
    <row r="8" spans="1:9" x14ac:dyDescent="0.2">
      <c r="D8" s="56"/>
    </row>
  </sheetData>
  <mergeCells count="1">
    <mergeCell ref="H1:I1"/>
  </mergeCells>
  <hyperlinks>
    <hyperlink ref="H1:I1" location="Index!A1" display="Regresar al Índice" xr:uid="{A3B26BA7-2A82-4E08-B300-31310ADCAD68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B1238-D838-4107-B8A6-0D14435C2A5C}">
  <sheetPr codeName="Hoja157"/>
  <dimension ref="A1:I8"/>
  <sheetViews>
    <sheetView workbookViewId="0">
      <selection sqref="A1:XFD1048576"/>
    </sheetView>
  </sheetViews>
  <sheetFormatPr baseColWidth="10" defaultRowHeight="12.75" x14ac:dyDescent="0.2"/>
  <cols>
    <col min="1" max="1" width="11.42578125" style="178"/>
    <col min="2" max="2" width="22.42578125" style="178" bestFit="1" customWidth="1"/>
    <col min="3" max="3" width="14.140625" style="178" bestFit="1" customWidth="1"/>
    <col min="4" max="4" width="11.5703125" style="178" bestFit="1" customWidth="1"/>
    <col min="5" max="16384" width="11.42578125" style="178"/>
  </cols>
  <sheetData>
    <row r="1" spans="1:9" ht="15" x14ac:dyDescent="0.25">
      <c r="A1" s="3" t="s">
        <v>317</v>
      </c>
      <c r="H1" s="58" t="s">
        <v>38</v>
      </c>
      <c r="I1" s="58"/>
    </row>
    <row r="2" spans="1:9" x14ac:dyDescent="0.2">
      <c r="A2" s="178" t="s">
        <v>381</v>
      </c>
    </row>
    <row r="4" spans="1:9" x14ac:dyDescent="0.2">
      <c r="C4" s="178" t="s">
        <v>323</v>
      </c>
      <c r="D4" s="178" t="s">
        <v>0</v>
      </c>
    </row>
    <row r="5" spans="1:9" x14ac:dyDescent="0.2">
      <c r="B5" s="179" t="s">
        <v>324</v>
      </c>
      <c r="C5" s="54">
        <v>11779453.141999997</v>
      </c>
      <c r="D5" s="54">
        <v>781787.97900000005</v>
      </c>
      <c r="E5" s="55">
        <f>D5/C5</f>
        <v>6.636878381157707E-2</v>
      </c>
    </row>
    <row r="6" spans="1:9" x14ac:dyDescent="0.2">
      <c r="B6" s="179" t="s">
        <v>232</v>
      </c>
      <c r="C6" s="54">
        <v>5317413.6889999984</v>
      </c>
      <c r="D6" s="54">
        <v>363918.07400000002</v>
      </c>
      <c r="E6" s="55">
        <f>D6/C6</f>
        <v>6.8438924500613577E-2</v>
      </c>
    </row>
    <row r="7" spans="1:9" x14ac:dyDescent="0.2">
      <c r="B7" s="179" t="s">
        <v>325</v>
      </c>
      <c r="C7" s="54">
        <v>593807.32799999998</v>
      </c>
      <c r="D7" s="54">
        <v>71065.243000000002</v>
      </c>
      <c r="E7" s="55">
        <f>D7/C7</f>
        <v>0.11967727518512537</v>
      </c>
    </row>
    <row r="8" spans="1:9" x14ac:dyDescent="0.2">
      <c r="D8" s="56"/>
    </row>
  </sheetData>
  <mergeCells count="1">
    <mergeCell ref="H1:I1"/>
  </mergeCells>
  <hyperlinks>
    <hyperlink ref="H1:I1" location="Index!A1" display="Regresar al Índice" xr:uid="{F6D238F3-0C18-4E41-8447-E6C05674BE6C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DB9A2-2BAD-4F8F-8FEA-2D753C8ECFAA}">
  <sheetPr codeName="Hoja24"/>
  <dimension ref="A1:L39"/>
  <sheetViews>
    <sheetView zoomScale="70" zoomScaleNormal="70" workbookViewId="0">
      <selection sqref="A1:XFD1048576"/>
    </sheetView>
  </sheetViews>
  <sheetFormatPr baseColWidth="10" defaultRowHeight="12.75" x14ac:dyDescent="0.2"/>
  <cols>
    <col min="1" max="1" width="11.42578125" style="178"/>
    <col min="2" max="2" width="17.140625" style="178" bestFit="1" customWidth="1"/>
    <col min="3" max="3" width="20.140625" style="54" bestFit="1" customWidth="1"/>
    <col min="4" max="5" width="20.140625" style="178" customWidth="1"/>
    <col min="6" max="6" width="22.42578125" style="54" bestFit="1" customWidth="1"/>
    <col min="7" max="8" width="22.42578125" style="178" customWidth="1"/>
    <col min="9" max="9" width="20" style="54" bestFit="1" customWidth="1"/>
    <col min="10" max="11" width="20" style="178" customWidth="1"/>
    <col min="12" max="12" width="14.140625" style="54" bestFit="1" customWidth="1"/>
    <col min="13" max="16384" width="11.42578125" style="178"/>
  </cols>
  <sheetData>
    <row r="1" spans="1:9" ht="15" x14ac:dyDescent="0.25">
      <c r="A1" s="3" t="s">
        <v>318</v>
      </c>
      <c r="H1" s="58" t="s">
        <v>38</v>
      </c>
      <c r="I1" s="58"/>
    </row>
    <row r="2" spans="1:9" x14ac:dyDescent="0.2">
      <c r="A2" s="178" t="s">
        <v>381</v>
      </c>
    </row>
    <row r="5" spans="1:9" x14ac:dyDescent="0.2">
      <c r="B5" s="178" t="s">
        <v>199</v>
      </c>
      <c r="C5" s="54" t="s">
        <v>325</v>
      </c>
    </row>
    <row r="6" spans="1:9" x14ac:dyDescent="0.2">
      <c r="B6" s="178" t="s">
        <v>9</v>
      </c>
      <c r="C6" s="54">
        <v>1235.817</v>
      </c>
    </row>
    <row r="7" spans="1:9" x14ac:dyDescent="0.2">
      <c r="B7" s="178" t="s">
        <v>24</v>
      </c>
      <c r="C7" s="54">
        <v>2115.2759999999998</v>
      </c>
    </row>
    <row r="8" spans="1:9" x14ac:dyDescent="0.2">
      <c r="B8" s="178" t="s">
        <v>30</v>
      </c>
      <c r="C8" s="54">
        <v>3420.22</v>
      </c>
    </row>
    <row r="9" spans="1:9" x14ac:dyDescent="0.2">
      <c r="B9" s="178" t="s">
        <v>11</v>
      </c>
      <c r="C9" s="54">
        <v>5027.7330000000002</v>
      </c>
    </row>
    <row r="10" spans="1:9" x14ac:dyDescent="0.2">
      <c r="B10" s="178" t="s">
        <v>5</v>
      </c>
      <c r="C10" s="54">
        <v>5442.3819999999996</v>
      </c>
    </row>
    <row r="11" spans="1:9" x14ac:dyDescent="0.2">
      <c r="B11" s="178" t="s">
        <v>6</v>
      </c>
      <c r="C11" s="54">
        <v>5799.835</v>
      </c>
    </row>
    <row r="12" spans="1:9" x14ac:dyDescent="0.2">
      <c r="B12" s="178" t="s">
        <v>20</v>
      </c>
      <c r="C12" s="54">
        <v>6357.1570000000002</v>
      </c>
    </row>
    <row r="13" spans="1:9" x14ac:dyDescent="0.2">
      <c r="B13" s="178" t="s">
        <v>18</v>
      </c>
      <c r="C13" s="54">
        <v>6543.9430000000002</v>
      </c>
    </row>
    <row r="14" spans="1:9" x14ac:dyDescent="0.2">
      <c r="B14" s="178" t="s">
        <v>19</v>
      </c>
      <c r="C14" s="54">
        <v>8558.857</v>
      </c>
    </row>
    <row r="15" spans="1:9" x14ac:dyDescent="0.2">
      <c r="B15" s="178" t="s">
        <v>28</v>
      </c>
      <c r="C15" s="54">
        <v>8659.8719999999994</v>
      </c>
    </row>
    <row r="16" spans="1:9" x14ac:dyDescent="0.2">
      <c r="B16" s="178" t="s">
        <v>3</v>
      </c>
      <c r="C16" s="54">
        <v>9057.0229999999992</v>
      </c>
    </row>
    <row r="17" spans="2:3" x14ac:dyDescent="0.2">
      <c r="B17" s="178" t="s">
        <v>23</v>
      </c>
      <c r="C17" s="54">
        <v>9812.3979999999992</v>
      </c>
    </row>
    <row r="18" spans="2:3" x14ac:dyDescent="0.2">
      <c r="B18" s="178" t="s">
        <v>16</v>
      </c>
      <c r="C18" s="54">
        <v>9893.0959999999995</v>
      </c>
    </row>
    <row r="19" spans="2:3" x14ac:dyDescent="0.2">
      <c r="B19" s="178" t="s">
        <v>32</v>
      </c>
      <c r="C19" s="54">
        <v>9985.1610000000001</v>
      </c>
    </row>
    <row r="20" spans="2:3" x14ac:dyDescent="0.2">
      <c r="B20" s="178" t="s">
        <v>15</v>
      </c>
      <c r="C20" s="54">
        <v>12645.303</v>
      </c>
    </row>
    <row r="21" spans="2:3" x14ac:dyDescent="0.2">
      <c r="B21" s="178" t="s">
        <v>33</v>
      </c>
      <c r="C21" s="54">
        <v>12656.241</v>
      </c>
    </row>
    <row r="22" spans="2:3" x14ac:dyDescent="0.2">
      <c r="B22" s="178" t="s">
        <v>10</v>
      </c>
      <c r="C22" s="54">
        <v>14031.022000000001</v>
      </c>
    </row>
    <row r="23" spans="2:3" x14ac:dyDescent="0.2">
      <c r="B23" s="178" t="s">
        <v>25</v>
      </c>
      <c r="C23" s="54">
        <v>14402.282999999999</v>
      </c>
    </row>
    <row r="24" spans="2:3" x14ac:dyDescent="0.2">
      <c r="B24" s="178" t="s">
        <v>29</v>
      </c>
      <c r="C24" s="54">
        <v>15120.083000000001</v>
      </c>
    </row>
    <row r="25" spans="2:3" x14ac:dyDescent="0.2">
      <c r="B25" s="178" t="s">
        <v>21</v>
      </c>
      <c r="C25" s="54">
        <v>15271.915999999999</v>
      </c>
    </row>
    <row r="26" spans="2:3" x14ac:dyDescent="0.2">
      <c r="B26" s="178" t="s">
        <v>4</v>
      </c>
      <c r="C26" s="54">
        <v>15730.579</v>
      </c>
    </row>
    <row r="27" spans="2:3" x14ac:dyDescent="0.2">
      <c r="B27" s="178" t="s">
        <v>12</v>
      </c>
      <c r="C27" s="54">
        <v>19221.098999999998</v>
      </c>
    </row>
    <row r="28" spans="2:3" x14ac:dyDescent="0.2">
      <c r="B28" s="178" t="s">
        <v>7</v>
      </c>
      <c r="C28" s="54">
        <v>19490.257000000001</v>
      </c>
    </row>
    <row r="29" spans="2:3" x14ac:dyDescent="0.2">
      <c r="B29" s="178" t="s">
        <v>13</v>
      </c>
      <c r="C29" s="54">
        <v>19984.168000000001</v>
      </c>
    </row>
    <row r="30" spans="2:3" x14ac:dyDescent="0.2">
      <c r="B30" s="178" t="s">
        <v>22</v>
      </c>
      <c r="C30" s="54">
        <v>24437.538</v>
      </c>
    </row>
    <row r="31" spans="2:3" x14ac:dyDescent="0.2">
      <c r="B31" s="178" t="s">
        <v>14</v>
      </c>
      <c r="C31" s="54">
        <v>26603.083999999999</v>
      </c>
    </row>
    <row r="32" spans="2:3" x14ac:dyDescent="0.2">
      <c r="B32" s="178" t="s">
        <v>8</v>
      </c>
      <c r="C32" s="54">
        <v>33803.894999999997</v>
      </c>
    </row>
    <row r="33" spans="2:10" x14ac:dyDescent="0.2">
      <c r="B33" s="178" t="s">
        <v>27</v>
      </c>
      <c r="C33" s="54">
        <v>40382.36</v>
      </c>
    </row>
    <row r="34" spans="2:10" x14ac:dyDescent="0.2">
      <c r="B34" s="178" t="s">
        <v>31</v>
      </c>
      <c r="C34" s="54">
        <v>42886.053999999996</v>
      </c>
      <c r="G34" s="55"/>
      <c r="J34" s="55"/>
    </row>
    <row r="35" spans="2:10" x14ac:dyDescent="0.2">
      <c r="B35" s="178" t="s">
        <v>26</v>
      </c>
      <c r="C35" s="54">
        <v>48634.593999999997</v>
      </c>
      <c r="D35" s="55">
        <f t="shared" ref="D35:D36" si="0">C35/$C$39</f>
        <v>8.1902987226186608E-2</v>
      </c>
      <c r="G35" s="55"/>
      <c r="J35" s="55"/>
    </row>
    <row r="36" spans="2:10" x14ac:dyDescent="0.2">
      <c r="B36" s="178" t="s">
        <v>17</v>
      </c>
      <c r="C36" s="54">
        <v>55532.839</v>
      </c>
      <c r="D36" s="55">
        <f t="shared" si="0"/>
        <v>9.3519962421211481E-2</v>
      </c>
      <c r="G36" s="55"/>
      <c r="J36" s="55"/>
    </row>
    <row r="37" spans="2:10" x14ac:dyDescent="0.2">
      <c r="B37" s="178" t="s">
        <v>0</v>
      </c>
      <c r="C37" s="54">
        <v>71065.243000000002</v>
      </c>
      <c r="D37" s="55">
        <f>C37/$C$39</f>
        <v>0.11967727518512537</v>
      </c>
      <c r="G37" s="55"/>
      <c r="J37" s="55"/>
    </row>
    <row r="39" spans="2:10" x14ac:dyDescent="0.2">
      <c r="B39" s="178" t="s">
        <v>200</v>
      </c>
      <c r="C39" s="54">
        <v>593807.32799999998</v>
      </c>
    </row>
  </sheetData>
  <mergeCells count="1">
    <mergeCell ref="H1:I1"/>
  </mergeCells>
  <hyperlinks>
    <hyperlink ref="H1:I1" location="Index!A1" display="Regresar al Índice" xr:uid="{6AD4882A-B8AA-4372-B3DA-9755E6A26CE2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F6604-3A55-44AC-A62D-E6E1148E0E0A}">
  <sheetPr codeName="Hoja25"/>
  <dimension ref="A1:I39"/>
  <sheetViews>
    <sheetView zoomScale="70" zoomScaleNormal="70" workbookViewId="0">
      <selection sqref="A1:XFD1048576"/>
    </sheetView>
  </sheetViews>
  <sheetFormatPr baseColWidth="10" defaultRowHeight="12.75" x14ac:dyDescent="0.2"/>
  <cols>
    <col min="1" max="1" width="20.140625" style="178" customWidth="1"/>
    <col min="2" max="2" width="22.42578125" style="54" bestFit="1" customWidth="1"/>
    <col min="3" max="4" width="22.42578125" style="178" customWidth="1"/>
    <col min="5" max="5" width="20" style="54" bestFit="1" customWidth="1"/>
    <col min="6" max="7" width="20" style="178" customWidth="1"/>
    <col min="8" max="8" width="14.140625" style="54" bestFit="1" customWidth="1"/>
    <col min="9" max="16384" width="11.42578125" style="178"/>
  </cols>
  <sheetData>
    <row r="1" spans="1:9" ht="15" x14ac:dyDescent="0.25">
      <c r="A1" s="3" t="s">
        <v>319</v>
      </c>
      <c r="H1" s="61" t="s">
        <v>38</v>
      </c>
      <c r="I1" s="61"/>
    </row>
    <row r="2" spans="1:9" x14ac:dyDescent="0.2">
      <c r="A2" s="178" t="s">
        <v>381</v>
      </c>
    </row>
    <row r="5" spans="1:9" x14ac:dyDescent="0.2">
      <c r="A5" s="178" t="s">
        <v>199</v>
      </c>
      <c r="B5" s="54" t="s">
        <v>232</v>
      </c>
    </row>
    <row r="6" spans="1:9" x14ac:dyDescent="0.2">
      <c r="A6" s="178" t="s">
        <v>19</v>
      </c>
      <c r="B6" s="54">
        <v>22061.662</v>
      </c>
    </row>
    <row r="7" spans="1:9" x14ac:dyDescent="0.2">
      <c r="A7" s="178" t="s">
        <v>11</v>
      </c>
      <c r="B7" s="54">
        <v>29061.900999999998</v>
      </c>
    </row>
    <row r="8" spans="1:9" x14ac:dyDescent="0.2">
      <c r="A8" s="178" t="s">
        <v>24</v>
      </c>
      <c r="B8" s="54">
        <v>33126.504000000001</v>
      </c>
    </row>
    <row r="9" spans="1:9" x14ac:dyDescent="0.2">
      <c r="A9" s="178" t="s">
        <v>30</v>
      </c>
      <c r="B9" s="54">
        <v>40383.625</v>
      </c>
    </row>
    <row r="10" spans="1:9" x14ac:dyDescent="0.2">
      <c r="A10" s="178" t="s">
        <v>15</v>
      </c>
      <c r="B10" s="54">
        <v>43340.684999999998</v>
      </c>
    </row>
    <row r="11" spans="1:9" x14ac:dyDescent="0.2">
      <c r="A11" s="178" t="s">
        <v>5</v>
      </c>
      <c r="B11" s="54">
        <v>44654.458999999995</v>
      </c>
    </row>
    <row r="12" spans="1:9" x14ac:dyDescent="0.2">
      <c r="A12" s="178" t="s">
        <v>7</v>
      </c>
      <c r="B12" s="54">
        <v>46809.017000000007</v>
      </c>
    </row>
    <row r="13" spans="1:9" x14ac:dyDescent="0.2">
      <c r="A13" s="178" t="s">
        <v>33</v>
      </c>
      <c r="B13" s="54">
        <v>48798.167999999998</v>
      </c>
    </row>
    <row r="14" spans="1:9" x14ac:dyDescent="0.2">
      <c r="A14" s="178" t="s">
        <v>21</v>
      </c>
      <c r="B14" s="54">
        <v>54311.238000000005</v>
      </c>
    </row>
    <row r="15" spans="1:9" x14ac:dyDescent="0.2">
      <c r="A15" s="178" t="s">
        <v>18</v>
      </c>
      <c r="B15" s="54">
        <v>60770.810999999994</v>
      </c>
    </row>
    <row r="16" spans="1:9" x14ac:dyDescent="0.2">
      <c r="A16" s="178" t="s">
        <v>12</v>
      </c>
      <c r="B16" s="54">
        <v>62622.398000000008</v>
      </c>
    </row>
    <row r="17" spans="1:2" x14ac:dyDescent="0.2">
      <c r="A17" s="178" t="s">
        <v>17</v>
      </c>
      <c r="B17" s="54">
        <v>66524.37</v>
      </c>
    </row>
    <row r="18" spans="1:2" x14ac:dyDescent="0.2">
      <c r="A18" s="178" t="s">
        <v>32</v>
      </c>
      <c r="B18" s="54">
        <v>70297.05799999999</v>
      </c>
    </row>
    <row r="19" spans="1:2" x14ac:dyDescent="0.2">
      <c r="A19" s="178" t="s">
        <v>26</v>
      </c>
      <c r="B19" s="54">
        <v>77232.195000000007</v>
      </c>
    </row>
    <row r="20" spans="1:2" x14ac:dyDescent="0.2">
      <c r="A20" s="178" t="s">
        <v>16</v>
      </c>
      <c r="B20" s="54">
        <v>84224.091</v>
      </c>
    </row>
    <row r="21" spans="1:2" x14ac:dyDescent="0.2">
      <c r="A21" s="178" t="s">
        <v>3</v>
      </c>
      <c r="B21" s="54">
        <v>92118.268000000011</v>
      </c>
    </row>
    <row r="22" spans="1:2" x14ac:dyDescent="0.2">
      <c r="A22" s="178" t="s">
        <v>25</v>
      </c>
      <c r="B22" s="54">
        <v>145155.56599999999</v>
      </c>
    </row>
    <row r="23" spans="1:2" x14ac:dyDescent="0.2">
      <c r="A23" s="178" t="s">
        <v>23</v>
      </c>
      <c r="B23" s="54">
        <v>162710.728</v>
      </c>
    </row>
    <row r="24" spans="1:2" x14ac:dyDescent="0.2">
      <c r="A24" s="178" t="s">
        <v>29</v>
      </c>
      <c r="B24" s="54">
        <v>189645.31699999998</v>
      </c>
    </row>
    <row r="25" spans="1:2" x14ac:dyDescent="0.2">
      <c r="A25" s="178" t="s">
        <v>22</v>
      </c>
      <c r="B25" s="54">
        <v>209999.16399999999</v>
      </c>
    </row>
    <row r="26" spans="1:2" x14ac:dyDescent="0.2">
      <c r="A26" s="178" t="s">
        <v>4</v>
      </c>
      <c r="B26" s="54">
        <v>220709.81899999999</v>
      </c>
    </row>
    <row r="27" spans="1:2" x14ac:dyDescent="0.2">
      <c r="A27" s="178" t="s">
        <v>8</v>
      </c>
      <c r="B27" s="54">
        <v>228841.06599999999</v>
      </c>
    </row>
    <row r="28" spans="1:2" x14ac:dyDescent="0.2">
      <c r="A28" s="178" t="s">
        <v>14</v>
      </c>
      <c r="B28" s="54">
        <v>245775.196</v>
      </c>
    </row>
    <row r="29" spans="1:2" x14ac:dyDescent="0.2">
      <c r="A29" s="178" t="s">
        <v>31</v>
      </c>
      <c r="B29" s="54">
        <v>250420.908</v>
      </c>
    </row>
    <row r="30" spans="1:2" x14ac:dyDescent="0.2">
      <c r="A30" s="178" t="s">
        <v>27</v>
      </c>
      <c r="B30" s="54">
        <v>254999.35800000001</v>
      </c>
    </row>
    <row r="31" spans="1:2" x14ac:dyDescent="0.2">
      <c r="A31" s="178" t="s">
        <v>28</v>
      </c>
      <c r="B31" s="54">
        <v>266396.38400000002</v>
      </c>
    </row>
    <row r="32" spans="1:2" x14ac:dyDescent="0.2">
      <c r="A32" s="178" t="s">
        <v>9</v>
      </c>
      <c r="B32" s="54">
        <v>295056.30399999995</v>
      </c>
    </row>
    <row r="33" spans="1:6" x14ac:dyDescent="0.2">
      <c r="A33" s="178" t="s">
        <v>10</v>
      </c>
      <c r="B33" s="54">
        <v>300497.5</v>
      </c>
    </row>
    <row r="34" spans="1:6" x14ac:dyDescent="0.2">
      <c r="A34" s="178" t="s">
        <v>0</v>
      </c>
      <c r="B34" s="54">
        <v>363918.07400000002</v>
      </c>
      <c r="C34" s="55">
        <f t="shared" ref="C34:C36" si="0">B34/$B$39</f>
        <v>6.8438924500613549E-2</v>
      </c>
      <c r="F34" s="55"/>
    </row>
    <row r="35" spans="1:6" x14ac:dyDescent="0.2">
      <c r="A35" s="178" t="s">
        <v>13</v>
      </c>
      <c r="B35" s="54">
        <v>387622.83600000001</v>
      </c>
      <c r="C35" s="55">
        <f t="shared" si="0"/>
        <v>7.2896874057752095E-2</v>
      </c>
      <c r="F35" s="55"/>
    </row>
    <row r="36" spans="1:6" x14ac:dyDescent="0.2">
      <c r="A36" s="178" t="s">
        <v>6</v>
      </c>
      <c r="B36" s="54">
        <v>435477.85200000001</v>
      </c>
      <c r="C36" s="55">
        <f t="shared" si="0"/>
        <v>8.189655299922631E-2</v>
      </c>
      <c r="F36" s="55"/>
    </row>
    <row r="37" spans="1:6" x14ac:dyDescent="0.2">
      <c r="A37" s="178" t="s">
        <v>20</v>
      </c>
      <c r="B37" s="54">
        <v>483851.16700000007</v>
      </c>
      <c r="C37" s="55">
        <f>B37/$B$39</f>
        <v>9.0993703950650068E-2</v>
      </c>
      <c r="F37" s="55"/>
    </row>
    <row r="39" spans="1:6" x14ac:dyDescent="0.2">
      <c r="A39" s="178" t="s">
        <v>200</v>
      </c>
      <c r="B39" s="54">
        <v>5317413.6890000002</v>
      </c>
    </row>
  </sheetData>
  <mergeCells count="1">
    <mergeCell ref="H1:I1"/>
  </mergeCells>
  <hyperlinks>
    <hyperlink ref="H1:I1" location="Index!A1" display="Regresar al Índice" xr:uid="{684217DC-E72E-4D99-9BCA-596C7BA566AE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E6C61-541D-41F4-B726-5BCCEC4C056E}">
  <sheetPr codeName="Hoja26"/>
  <dimension ref="A1:I39"/>
  <sheetViews>
    <sheetView zoomScale="70" zoomScaleNormal="70" workbookViewId="0">
      <selection sqref="A1:XFD1048576"/>
    </sheetView>
  </sheetViews>
  <sheetFormatPr baseColWidth="10" defaultRowHeight="12.75" x14ac:dyDescent="0.2"/>
  <cols>
    <col min="1" max="1" width="22.42578125" style="178" customWidth="1"/>
    <col min="2" max="2" width="20" style="54" bestFit="1" customWidth="1"/>
    <col min="3" max="4" width="20" style="178" customWidth="1"/>
    <col min="5" max="5" width="14.140625" style="54" bestFit="1" customWidth="1"/>
    <col min="6" max="16384" width="11.42578125" style="178"/>
  </cols>
  <sheetData>
    <row r="1" spans="1:9" ht="15" x14ac:dyDescent="0.25">
      <c r="A1" s="3" t="s">
        <v>320</v>
      </c>
      <c r="H1" s="58" t="s">
        <v>38</v>
      </c>
      <c r="I1" s="58"/>
    </row>
    <row r="2" spans="1:9" x14ac:dyDescent="0.2">
      <c r="A2" s="178" t="s">
        <v>381</v>
      </c>
    </row>
    <row r="5" spans="1:9" x14ac:dyDescent="0.2">
      <c r="A5" s="178" t="s">
        <v>199</v>
      </c>
      <c r="B5" s="54" t="s">
        <v>324</v>
      </c>
    </row>
    <row r="6" spans="1:9" x14ac:dyDescent="0.2">
      <c r="A6" s="178" t="s">
        <v>30</v>
      </c>
      <c r="B6" s="54">
        <v>60849.415999999997</v>
      </c>
    </row>
    <row r="7" spans="1:9" x14ac:dyDescent="0.2">
      <c r="A7" s="178" t="s">
        <v>11</v>
      </c>
      <c r="B7" s="54">
        <v>75405.909</v>
      </c>
    </row>
    <row r="8" spans="1:9" x14ac:dyDescent="0.2">
      <c r="A8" s="178" t="s">
        <v>6</v>
      </c>
      <c r="B8" s="54">
        <v>76634.027999999991</v>
      </c>
    </row>
    <row r="9" spans="1:9" x14ac:dyDescent="0.2">
      <c r="A9" s="178" t="s">
        <v>19</v>
      </c>
      <c r="B9" s="54">
        <v>90013.498999999982</v>
      </c>
    </row>
    <row r="10" spans="1:9" x14ac:dyDescent="0.2">
      <c r="A10" s="178" t="s">
        <v>33</v>
      </c>
      <c r="B10" s="54">
        <v>91037.311999999991</v>
      </c>
    </row>
    <row r="11" spans="1:9" x14ac:dyDescent="0.2">
      <c r="A11" s="178" t="s">
        <v>5</v>
      </c>
      <c r="B11" s="54">
        <v>107715.77</v>
      </c>
    </row>
    <row r="12" spans="1:9" x14ac:dyDescent="0.2">
      <c r="A12" s="178" t="s">
        <v>3</v>
      </c>
      <c r="B12" s="54">
        <v>121867.88800000001</v>
      </c>
    </row>
    <row r="13" spans="1:9" x14ac:dyDescent="0.2">
      <c r="A13" s="178" t="s">
        <v>12</v>
      </c>
      <c r="B13" s="54">
        <v>122855.34699999999</v>
      </c>
    </row>
    <row r="14" spans="1:9" x14ac:dyDescent="0.2">
      <c r="A14" s="178" t="s">
        <v>18</v>
      </c>
      <c r="B14" s="54">
        <v>133011.367</v>
      </c>
    </row>
    <row r="15" spans="1:9" x14ac:dyDescent="0.2">
      <c r="A15" s="178" t="s">
        <v>28</v>
      </c>
      <c r="B15" s="54">
        <v>173499.03099999999</v>
      </c>
    </row>
    <row r="16" spans="1:9" x14ac:dyDescent="0.2">
      <c r="A16" s="178" t="s">
        <v>16</v>
      </c>
      <c r="B16" s="54">
        <v>177243.046</v>
      </c>
    </row>
    <row r="17" spans="1:2" x14ac:dyDescent="0.2">
      <c r="A17" s="178" t="s">
        <v>21</v>
      </c>
      <c r="B17" s="54">
        <v>182702.17100000003</v>
      </c>
    </row>
    <row r="18" spans="1:2" x14ac:dyDescent="0.2">
      <c r="A18" s="178" t="s">
        <v>32</v>
      </c>
      <c r="B18" s="54">
        <v>184435.992</v>
      </c>
    </row>
    <row r="19" spans="1:2" x14ac:dyDescent="0.2">
      <c r="A19" s="178" t="s">
        <v>15</v>
      </c>
      <c r="B19" s="54">
        <v>184574.43700000001</v>
      </c>
    </row>
    <row r="20" spans="1:2" x14ac:dyDescent="0.2">
      <c r="A20" s="178" t="s">
        <v>7</v>
      </c>
      <c r="B20" s="54">
        <v>194193.83300000001</v>
      </c>
    </row>
    <row r="21" spans="1:2" x14ac:dyDescent="0.2">
      <c r="A21" s="178" t="s">
        <v>25</v>
      </c>
      <c r="B21" s="54">
        <v>210235.11499999999</v>
      </c>
    </row>
    <row r="22" spans="1:2" x14ac:dyDescent="0.2">
      <c r="A22" s="178" t="s">
        <v>23</v>
      </c>
      <c r="B22" s="54">
        <v>231382.09800000003</v>
      </c>
    </row>
    <row r="23" spans="1:2" x14ac:dyDescent="0.2">
      <c r="A23" s="178" t="s">
        <v>24</v>
      </c>
      <c r="B23" s="54">
        <v>255098.91399999996</v>
      </c>
    </row>
    <row r="24" spans="1:2" x14ac:dyDescent="0.2">
      <c r="A24" s="178" t="s">
        <v>26</v>
      </c>
      <c r="B24" s="54">
        <v>273536.663</v>
      </c>
    </row>
    <row r="25" spans="1:2" x14ac:dyDescent="0.2">
      <c r="A25" s="178" t="s">
        <v>27</v>
      </c>
      <c r="B25" s="54">
        <v>284551.34299999999</v>
      </c>
    </row>
    <row r="26" spans="1:2" x14ac:dyDescent="0.2">
      <c r="A26" s="178" t="s">
        <v>10</v>
      </c>
      <c r="B26" s="54">
        <v>291272.19400000002</v>
      </c>
    </row>
    <row r="27" spans="1:2" x14ac:dyDescent="0.2">
      <c r="A27" s="178" t="s">
        <v>17</v>
      </c>
      <c r="B27" s="54">
        <v>301964.12399999995</v>
      </c>
    </row>
    <row r="28" spans="1:2" x14ac:dyDescent="0.2">
      <c r="A28" s="178" t="s">
        <v>8</v>
      </c>
      <c r="B28" s="54">
        <v>310934.30000000005</v>
      </c>
    </row>
    <row r="29" spans="1:2" x14ac:dyDescent="0.2">
      <c r="A29" s="178" t="s">
        <v>29</v>
      </c>
      <c r="B29" s="54">
        <v>313682.62999999995</v>
      </c>
    </row>
    <row r="30" spans="1:2" x14ac:dyDescent="0.2">
      <c r="A30" s="178" t="s">
        <v>4</v>
      </c>
      <c r="B30" s="54">
        <v>339869.85800000001</v>
      </c>
    </row>
    <row r="31" spans="1:2" x14ac:dyDescent="0.2">
      <c r="A31" s="178" t="s">
        <v>22</v>
      </c>
      <c r="B31" s="54">
        <v>364695.05</v>
      </c>
    </row>
    <row r="32" spans="1:2" x14ac:dyDescent="0.2">
      <c r="A32" s="178" t="s">
        <v>14</v>
      </c>
      <c r="B32" s="54">
        <v>433637.61999999994</v>
      </c>
    </row>
    <row r="33" spans="1:3" x14ac:dyDescent="0.2">
      <c r="A33" s="178" t="s">
        <v>31</v>
      </c>
      <c r="B33" s="54">
        <v>509450.95100000006</v>
      </c>
    </row>
    <row r="34" spans="1:3" x14ac:dyDescent="0.2">
      <c r="A34" s="178" t="s">
        <v>0</v>
      </c>
      <c r="B34" s="54">
        <v>781787.97900000005</v>
      </c>
      <c r="C34" s="55">
        <f t="shared" ref="C34:C36" si="0">B34/$B$39</f>
        <v>6.6368783811577042E-2</v>
      </c>
    </row>
    <row r="35" spans="1:3" x14ac:dyDescent="0.2">
      <c r="A35" s="178" t="s">
        <v>20</v>
      </c>
      <c r="B35" s="54">
        <v>887317.55900000001</v>
      </c>
      <c r="C35" s="55">
        <f t="shared" si="0"/>
        <v>7.5327568122516814E-2</v>
      </c>
    </row>
    <row r="36" spans="1:3" x14ac:dyDescent="0.2">
      <c r="A36" s="178" t="s">
        <v>13</v>
      </c>
      <c r="B36" s="54">
        <v>1170728.3280000002</v>
      </c>
      <c r="C36" s="55">
        <f t="shared" si="0"/>
        <v>9.938732417260801E-2</v>
      </c>
    </row>
    <row r="37" spans="1:3" x14ac:dyDescent="0.2">
      <c r="A37" s="178" t="s">
        <v>9</v>
      </c>
      <c r="B37" s="54">
        <v>2843269.37</v>
      </c>
      <c r="C37" s="55">
        <f>B37/$B$39</f>
        <v>0.2413753283556293</v>
      </c>
    </row>
    <row r="39" spans="1:3" x14ac:dyDescent="0.2">
      <c r="A39" s="178" t="s">
        <v>200</v>
      </c>
      <c r="B39" s="54">
        <v>11779453.142000003</v>
      </c>
    </row>
  </sheetData>
  <mergeCells count="1">
    <mergeCell ref="H1:I1"/>
  </mergeCells>
  <hyperlinks>
    <hyperlink ref="H1:I1" location="Index!A1" display="Regresar al Índice" xr:uid="{E2D48891-D11F-431D-81B3-E74D2CA563C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35040-43EF-4499-BE5F-AE296CA68C3F}">
  <sheetPr codeName="Hoja6"/>
  <dimension ref="A1:Q26"/>
  <sheetViews>
    <sheetView zoomScaleNormal="100" workbookViewId="0">
      <selection sqref="A1:XFD1048576"/>
    </sheetView>
  </sheetViews>
  <sheetFormatPr baseColWidth="10" defaultRowHeight="12.75" x14ac:dyDescent="0.2"/>
  <cols>
    <col min="1" max="2" width="11.5703125" style="63" bestFit="1" customWidth="1"/>
    <col min="3" max="3" width="11" style="63" bestFit="1" customWidth="1"/>
    <col min="4" max="5" width="11.42578125" style="63"/>
    <col min="6" max="6" width="18" style="63" bestFit="1" customWidth="1"/>
    <col min="7" max="7" width="14.140625" style="63" bestFit="1" customWidth="1"/>
    <col min="8" max="16384" width="11.42578125" style="63"/>
  </cols>
  <sheetData>
    <row r="1" spans="1:17" ht="15" x14ac:dyDescent="0.25">
      <c r="A1" s="87" t="s">
        <v>382</v>
      </c>
      <c r="H1" s="58" t="s">
        <v>38</v>
      </c>
      <c r="I1" s="58"/>
    </row>
    <row r="6" spans="1:17" x14ac:dyDescent="0.2">
      <c r="A6" s="64">
        <v>2018</v>
      </c>
      <c r="B6" s="65">
        <v>2019</v>
      </c>
      <c r="C6" s="65">
        <v>2020</v>
      </c>
      <c r="F6" s="63" t="s">
        <v>383</v>
      </c>
      <c r="G6" s="63" t="s">
        <v>384</v>
      </c>
    </row>
    <row r="7" spans="1:17" x14ac:dyDescent="0.2">
      <c r="A7" s="63" t="s">
        <v>385</v>
      </c>
      <c r="B7" s="63" t="s">
        <v>385</v>
      </c>
      <c r="C7" s="63" t="s">
        <v>385</v>
      </c>
      <c r="K7" s="66"/>
    </row>
    <row r="8" spans="1:17" x14ac:dyDescent="0.2">
      <c r="A8" s="67">
        <v>842.6272486600003</v>
      </c>
      <c r="B8" s="67">
        <v>1554.8525435804863</v>
      </c>
      <c r="C8" s="68">
        <v>2151.9649464799995</v>
      </c>
      <c r="F8" s="69">
        <f>C8/B8-1</f>
        <v>0.38403153107013832</v>
      </c>
      <c r="G8" s="70">
        <f>C8-(B8)</f>
        <v>597.1124028995132</v>
      </c>
      <c r="H8" s="71"/>
      <c r="K8" s="66"/>
    </row>
    <row r="9" spans="1:17" x14ac:dyDescent="0.2">
      <c r="K9" s="66"/>
      <c r="P9" s="71"/>
      <c r="Q9" s="71"/>
    </row>
    <row r="10" spans="1:17" x14ac:dyDescent="0.2">
      <c r="A10" s="72" t="s">
        <v>386</v>
      </c>
      <c r="K10" s="66"/>
      <c r="P10" s="71"/>
      <c r="Q10" s="71"/>
    </row>
    <row r="11" spans="1:17" x14ac:dyDescent="0.2">
      <c r="K11" s="66"/>
      <c r="P11" s="71"/>
      <c r="Q11" s="71"/>
    </row>
    <row r="12" spans="1:17" x14ac:dyDescent="0.2">
      <c r="K12" s="66"/>
      <c r="P12" s="71"/>
      <c r="Q12" s="71"/>
    </row>
    <row r="13" spans="1:17" x14ac:dyDescent="0.2">
      <c r="K13" s="73"/>
    </row>
    <row r="26" spans="2:3" x14ac:dyDescent="0.2">
      <c r="B26" s="69"/>
      <c r="C26" s="69"/>
    </row>
  </sheetData>
  <mergeCells count="1">
    <mergeCell ref="H1:I1"/>
  </mergeCells>
  <hyperlinks>
    <hyperlink ref="H1:I1" location="Index!A1" display="Regresar al Índice" xr:uid="{3EFD9D80-9B69-4AB8-AA10-A206D824DFE6}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3946B-106D-4474-955B-EEAF22EEFF24}">
  <sheetPr codeName="Hoja7"/>
  <dimension ref="A1:I11"/>
  <sheetViews>
    <sheetView zoomScaleNormal="100" workbookViewId="0">
      <selection sqref="A1:XFD1048576"/>
    </sheetView>
  </sheetViews>
  <sheetFormatPr baseColWidth="10" defaultRowHeight="12.75" x14ac:dyDescent="0.2"/>
  <cols>
    <col min="1" max="16384" width="11.42578125" style="63"/>
  </cols>
  <sheetData>
    <row r="1" spans="1:9" ht="15" x14ac:dyDescent="0.25">
      <c r="A1" s="87" t="s">
        <v>387</v>
      </c>
      <c r="H1" s="58" t="s">
        <v>38</v>
      </c>
      <c r="I1" s="58"/>
    </row>
    <row r="6" spans="1:9" x14ac:dyDescent="0.2">
      <c r="C6" s="65" t="s">
        <v>388</v>
      </c>
      <c r="D6" s="65" t="s">
        <v>389</v>
      </c>
      <c r="E6" s="65" t="s">
        <v>390</v>
      </c>
    </row>
    <row r="7" spans="1:9" x14ac:dyDescent="0.2">
      <c r="B7" s="68"/>
      <c r="C7" s="74"/>
      <c r="D7" s="74"/>
      <c r="E7" s="74"/>
      <c r="F7" s="75"/>
      <c r="I7" s="76"/>
    </row>
    <row r="8" spans="1:9" x14ac:dyDescent="0.2">
      <c r="A8" s="63">
        <v>2018</v>
      </c>
      <c r="B8" s="68" t="s">
        <v>385</v>
      </c>
      <c r="C8" s="75">
        <v>184.60247283999999</v>
      </c>
      <c r="D8" s="75">
        <v>601.53053647000002</v>
      </c>
      <c r="E8" s="75">
        <v>56.494239350000242</v>
      </c>
      <c r="F8" s="75">
        <f>SUM(C8:E8)</f>
        <v>842.6272486600003</v>
      </c>
      <c r="H8" s="77"/>
      <c r="I8" s="76"/>
    </row>
    <row r="9" spans="1:9" x14ac:dyDescent="0.2">
      <c r="A9" s="63">
        <v>2019</v>
      </c>
      <c r="B9" s="68" t="s">
        <v>385</v>
      </c>
      <c r="C9" s="75">
        <v>462.23653562048679</v>
      </c>
      <c r="D9" s="75">
        <v>1097.2031288199994</v>
      </c>
      <c r="E9" s="75">
        <v>-4.5871208599999074</v>
      </c>
      <c r="F9" s="75">
        <f>SUM(C9:E9)</f>
        <v>1554.8525435804863</v>
      </c>
      <c r="H9" s="77"/>
      <c r="I9" s="76"/>
    </row>
    <row r="10" spans="1:9" x14ac:dyDescent="0.2">
      <c r="A10" s="63">
        <v>2020</v>
      </c>
      <c r="B10" s="68" t="s">
        <v>385</v>
      </c>
      <c r="C10" s="75">
        <v>413.19468980000011</v>
      </c>
      <c r="D10" s="75">
        <v>1179.4044449199998</v>
      </c>
      <c r="E10" s="75">
        <v>559.36581176000004</v>
      </c>
      <c r="F10" s="74">
        <f>SUM(C10:E10)</f>
        <v>2151.96494648</v>
      </c>
      <c r="H10" s="77"/>
      <c r="I10" s="78"/>
    </row>
    <row r="11" spans="1:9" x14ac:dyDescent="0.2">
      <c r="B11" s="68" t="s">
        <v>391</v>
      </c>
      <c r="C11" s="68">
        <f>C10/C8-1</f>
        <v>1.2382944466736761</v>
      </c>
      <c r="D11" s="68">
        <f>D10/D8-1</f>
        <v>0.96067260664965426</v>
      </c>
      <c r="E11" s="68">
        <f>E10/E8-1</f>
        <v>8.9012893738518422</v>
      </c>
      <c r="F11" s="68"/>
    </row>
  </sheetData>
  <mergeCells count="1">
    <mergeCell ref="H1:I1"/>
  </mergeCells>
  <hyperlinks>
    <hyperlink ref="H1:I1" location="Index!A1" display="Regresar al Índice" xr:uid="{13093888-CB08-43F7-BAF5-0FB4EC29880E}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86B77-57EE-42FD-8907-7868BA7744E4}">
  <sheetPr codeName="Hoja8"/>
  <dimension ref="A1:J39"/>
  <sheetViews>
    <sheetView topLeftCell="A3" zoomScaleNormal="100" workbookViewId="0">
      <selection sqref="A1:XFD1048576"/>
    </sheetView>
  </sheetViews>
  <sheetFormatPr baseColWidth="10" defaultRowHeight="12.75" x14ac:dyDescent="0.2"/>
  <cols>
    <col min="1" max="9" width="11.42578125" style="63"/>
    <col min="10" max="11" width="15.85546875" style="63" bestFit="1" customWidth="1"/>
    <col min="12" max="17" width="11.42578125" style="63"/>
    <col min="18" max="18" width="11.85546875" style="63" bestFit="1" customWidth="1"/>
    <col min="19" max="21" width="11.42578125" style="63"/>
    <col min="22" max="22" width="11.85546875" style="63" bestFit="1" customWidth="1"/>
    <col min="23" max="29" width="11.42578125" style="63"/>
    <col min="30" max="30" width="11.85546875" style="63" bestFit="1" customWidth="1"/>
    <col min="31" max="16384" width="11.42578125" style="63"/>
  </cols>
  <sheetData>
    <row r="1" spans="1:10" ht="15" x14ac:dyDescent="0.25">
      <c r="A1" s="87" t="s">
        <v>392</v>
      </c>
      <c r="H1" s="58" t="s">
        <v>38</v>
      </c>
      <c r="I1" s="58"/>
    </row>
    <row r="6" spans="1:10" x14ac:dyDescent="0.2">
      <c r="A6" s="63" t="s">
        <v>56</v>
      </c>
      <c r="B6" s="63" t="s">
        <v>393</v>
      </c>
      <c r="C6" s="63" t="s">
        <v>394</v>
      </c>
      <c r="D6" s="63" t="s">
        <v>395</v>
      </c>
      <c r="E6" s="63" t="s">
        <v>396</v>
      </c>
      <c r="F6" s="63" t="s">
        <v>397</v>
      </c>
    </row>
    <row r="7" spans="1:10" x14ac:dyDescent="0.2">
      <c r="A7" s="63" t="s">
        <v>33</v>
      </c>
      <c r="B7" s="75">
        <v>242.86809595999998</v>
      </c>
      <c r="C7" s="75">
        <v>750.41147171023886</v>
      </c>
      <c r="D7" s="75">
        <v>-405.55412907000004</v>
      </c>
      <c r="E7" s="75">
        <f t="shared" ref="E7:E38" si="0">D7-C7</f>
        <v>-1155.9656007802389</v>
      </c>
      <c r="F7" s="79">
        <f t="shared" ref="F7:F38" si="1">D7/C7-1</f>
        <v>-1.5404423364500472</v>
      </c>
      <c r="G7" s="80" t="str">
        <f t="shared" ref="G7:G38" si="2">IF( MIN(C7,D7)&lt;=0,"--",(C7/D7)-1)</f>
        <v>--</v>
      </c>
      <c r="I7" s="81"/>
      <c r="J7" s="82"/>
    </row>
    <row r="8" spans="1:10" x14ac:dyDescent="0.2">
      <c r="A8" s="63" t="s">
        <v>11</v>
      </c>
      <c r="B8" s="75">
        <v>97.472870009999994</v>
      </c>
      <c r="C8" s="75">
        <v>49.941771865261806</v>
      </c>
      <c r="D8" s="75">
        <v>97.599205350000062</v>
      </c>
      <c r="E8" s="75">
        <f t="shared" si="0"/>
        <v>47.657433484738256</v>
      </c>
      <c r="F8" s="79">
        <f t="shared" si="1"/>
        <v>0.95425996525140366</v>
      </c>
      <c r="G8" s="80">
        <f t="shared" si="2"/>
        <v>-0.48829735153922771</v>
      </c>
      <c r="I8" s="81"/>
      <c r="J8" s="82"/>
    </row>
    <row r="9" spans="1:10" x14ac:dyDescent="0.2">
      <c r="A9" s="63" t="s">
        <v>24</v>
      </c>
      <c r="B9" s="75">
        <v>274.59036107999987</v>
      </c>
      <c r="C9" s="75">
        <v>620.21000208179544</v>
      </c>
      <c r="D9" s="75">
        <v>119.59769609000008</v>
      </c>
      <c r="E9" s="75">
        <f t="shared" si="0"/>
        <v>-500.61230599179532</v>
      </c>
      <c r="F9" s="79">
        <f t="shared" si="1"/>
        <v>-0.80716580563267482</v>
      </c>
      <c r="G9" s="80">
        <f t="shared" si="2"/>
        <v>4.185802255045723</v>
      </c>
      <c r="I9" s="81"/>
      <c r="J9" s="82"/>
    </row>
    <row r="10" spans="1:10" x14ac:dyDescent="0.2">
      <c r="A10" s="63" t="s">
        <v>7</v>
      </c>
      <c r="B10" s="75">
        <v>66.784829710000039</v>
      </c>
      <c r="C10" s="75">
        <v>245.80458716707392</v>
      </c>
      <c r="D10" s="75">
        <v>130.74137133999997</v>
      </c>
      <c r="E10" s="75">
        <f t="shared" si="0"/>
        <v>-115.06321582707395</v>
      </c>
      <c r="F10" s="79">
        <f t="shared" si="1"/>
        <v>-0.46810849688848655</v>
      </c>
      <c r="G10" s="80">
        <f t="shared" si="2"/>
        <v>0.88008267503823157</v>
      </c>
      <c r="I10" s="81"/>
      <c r="J10" s="82"/>
    </row>
    <row r="11" spans="1:10" x14ac:dyDescent="0.2">
      <c r="A11" s="63" t="s">
        <v>6</v>
      </c>
      <c r="B11" s="75">
        <v>111.29515565999998</v>
      </c>
      <c r="C11" s="75">
        <v>145.74118780502354</v>
      </c>
      <c r="D11" s="75">
        <v>140.28041083000008</v>
      </c>
      <c r="E11" s="75">
        <f t="shared" si="0"/>
        <v>-5.4607769750234638</v>
      </c>
      <c r="F11" s="79">
        <f t="shared" si="1"/>
        <v>-3.7469002807422158E-2</v>
      </c>
      <c r="G11" s="80">
        <f t="shared" si="2"/>
        <v>3.8927580427755792E-2</v>
      </c>
      <c r="I11" s="81"/>
      <c r="J11" s="82"/>
    </row>
    <row r="12" spans="1:10" x14ac:dyDescent="0.2">
      <c r="A12" s="63" t="s">
        <v>32</v>
      </c>
      <c r="B12" s="75">
        <v>69.440688250000008</v>
      </c>
      <c r="C12" s="75">
        <v>151.2807087831309</v>
      </c>
      <c r="D12" s="75">
        <v>146.25539381999997</v>
      </c>
      <c r="E12" s="75">
        <f t="shared" si="0"/>
        <v>-5.0253149631309384</v>
      </c>
      <c r="F12" s="79">
        <f t="shared" si="1"/>
        <v>-3.3218478440202204E-2</v>
      </c>
      <c r="G12" s="80">
        <f t="shared" si="2"/>
        <v>3.4359860733175429E-2</v>
      </c>
      <c r="I12" s="81"/>
      <c r="J12" s="82"/>
    </row>
    <row r="13" spans="1:10" x14ac:dyDescent="0.2">
      <c r="A13" s="63" t="s">
        <v>21</v>
      </c>
      <c r="B13" s="75">
        <v>426.48494978000008</v>
      </c>
      <c r="C13" s="75">
        <v>56.043234532161065</v>
      </c>
      <c r="D13" s="75">
        <v>260.52976432999975</v>
      </c>
      <c r="E13" s="75">
        <f t="shared" si="0"/>
        <v>204.48652979783867</v>
      </c>
      <c r="F13" s="79">
        <f t="shared" si="1"/>
        <v>3.648728191812193</v>
      </c>
      <c r="G13" s="80">
        <f t="shared" si="2"/>
        <v>-0.7848874017282188</v>
      </c>
      <c r="I13" s="81"/>
      <c r="J13" s="82"/>
    </row>
    <row r="14" spans="1:10" x14ac:dyDescent="0.2">
      <c r="A14" s="63" t="s">
        <v>16</v>
      </c>
      <c r="B14" s="75">
        <v>148.49826809999999</v>
      </c>
      <c r="C14" s="75">
        <v>286.34802134901344</v>
      </c>
      <c r="D14" s="75">
        <v>275.9174662600002</v>
      </c>
      <c r="E14" s="75">
        <f t="shared" si="0"/>
        <v>-10.430555089013239</v>
      </c>
      <c r="F14" s="79">
        <f t="shared" si="1"/>
        <v>-3.642614689591317E-2</v>
      </c>
      <c r="G14" s="80">
        <f t="shared" si="2"/>
        <v>3.7803170746662396E-2</v>
      </c>
      <c r="I14" s="81"/>
      <c r="J14" s="82"/>
    </row>
    <row r="15" spans="1:10" x14ac:dyDescent="0.2">
      <c r="A15" s="63" t="s">
        <v>17</v>
      </c>
      <c r="B15" s="75">
        <v>427.24711405000005</v>
      </c>
      <c r="C15" s="75">
        <v>315.08111946390937</v>
      </c>
      <c r="D15" s="75">
        <v>289.10345514999977</v>
      </c>
      <c r="E15" s="75">
        <f t="shared" si="0"/>
        <v>-25.9776643139096</v>
      </c>
      <c r="F15" s="79">
        <f t="shared" si="1"/>
        <v>-8.2447543534531542E-2</v>
      </c>
      <c r="G15" s="80">
        <f t="shared" si="2"/>
        <v>8.9855945514145441E-2</v>
      </c>
      <c r="I15" s="81"/>
      <c r="J15" s="82"/>
    </row>
    <row r="16" spans="1:10" x14ac:dyDescent="0.2">
      <c r="A16" s="63" t="s">
        <v>15</v>
      </c>
      <c r="B16" s="75">
        <v>399.66328415000015</v>
      </c>
      <c r="C16" s="75">
        <v>274.74106211216122</v>
      </c>
      <c r="D16" s="75">
        <v>296.12476404999978</v>
      </c>
      <c r="E16" s="75">
        <f t="shared" si="0"/>
        <v>21.383701937838566</v>
      </c>
      <c r="F16" s="79">
        <f t="shared" si="1"/>
        <v>7.7832202341522549E-2</v>
      </c>
      <c r="G16" s="80">
        <f t="shared" si="2"/>
        <v>-7.2211798991009046E-2</v>
      </c>
      <c r="I16" s="81"/>
      <c r="J16" s="82"/>
    </row>
    <row r="17" spans="1:10" x14ac:dyDescent="0.2">
      <c r="A17" s="63" t="s">
        <v>30</v>
      </c>
      <c r="B17" s="75">
        <v>100.90925131000003</v>
      </c>
      <c r="C17" s="75">
        <v>344.43342449181188</v>
      </c>
      <c r="D17" s="75">
        <v>360.4657866099999</v>
      </c>
      <c r="E17" s="75">
        <f t="shared" si="0"/>
        <v>16.032362118188018</v>
      </c>
      <c r="F17" s="79">
        <f t="shared" si="1"/>
        <v>4.6547056639008488E-2</v>
      </c>
      <c r="G17" s="80">
        <f t="shared" si="2"/>
        <v>-4.4476792843405111E-2</v>
      </c>
      <c r="I17" s="81"/>
      <c r="J17" s="82"/>
    </row>
    <row r="18" spans="1:10" x14ac:dyDescent="0.2">
      <c r="A18" s="63" t="s">
        <v>18</v>
      </c>
      <c r="B18" s="75">
        <v>254.50736547000014</v>
      </c>
      <c r="C18" s="75">
        <v>653.62858917513404</v>
      </c>
      <c r="D18" s="75">
        <v>384.2289972500003</v>
      </c>
      <c r="E18" s="75">
        <f t="shared" si="0"/>
        <v>-269.39959192513373</v>
      </c>
      <c r="F18" s="79">
        <f t="shared" si="1"/>
        <v>-0.41216004989180555</v>
      </c>
      <c r="G18" s="80">
        <f t="shared" si="2"/>
        <v>0.70114331259035012</v>
      </c>
      <c r="I18" s="81"/>
      <c r="J18" s="82"/>
    </row>
    <row r="19" spans="1:10" x14ac:dyDescent="0.2">
      <c r="A19" s="63" t="s">
        <v>28</v>
      </c>
      <c r="B19" s="75">
        <v>524.97400754</v>
      </c>
      <c r="C19" s="75">
        <v>491.55598622228865</v>
      </c>
      <c r="D19" s="75">
        <v>460.6380084999999</v>
      </c>
      <c r="E19" s="75">
        <f t="shared" si="0"/>
        <v>-30.917977722288754</v>
      </c>
      <c r="F19" s="79">
        <f t="shared" si="1"/>
        <v>-6.2898181669803099E-2</v>
      </c>
      <c r="G19" s="80">
        <f t="shared" si="2"/>
        <v>6.7119901423177364E-2</v>
      </c>
      <c r="I19" s="81"/>
      <c r="J19" s="82"/>
    </row>
    <row r="20" spans="1:10" x14ac:dyDescent="0.2">
      <c r="A20" s="63" t="s">
        <v>14</v>
      </c>
      <c r="B20" s="75">
        <v>2298.9492693999996</v>
      </c>
      <c r="C20" s="75">
        <v>828.32593987128439</v>
      </c>
      <c r="D20" s="75">
        <v>493.07158198999963</v>
      </c>
      <c r="E20" s="75">
        <f t="shared" si="0"/>
        <v>-335.25435788128476</v>
      </c>
      <c r="F20" s="79">
        <f t="shared" si="1"/>
        <v>-0.40473724381175458</v>
      </c>
      <c r="G20" s="80">
        <f t="shared" si="2"/>
        <v>0.67993039981785919</v>
      </c>
      <c r="I20" s="81"/>
      <c r="J20" s="82"/>
    </row>
    <row r="21" spans="1:10" x14ac:dyDescent="0.2">
      <c r="A21" s="63" t="s">
        <v>12</v>
      </c>
      <c r="B21" s="75">
        <v>170.39174134000001</v>
      </c>
      <c r="C21" s="75">
        <v>174.61351988592946</v>
      </c>
      <c r="D21" s="75">
        <v>543.87845909000021</v>
      </c>
      <c r="E21" s="75">
        <f t="shared" si="0"/>
        <v>369.26493920407074</v>
      </c>
      <c r="F21" s="79">
        <f t="shared" si="1"/>
        <v>2.1147557156244376</v>
      </c>
      <c r="G21" s="80">
        <f t="shared" si="2"/>
        <v>-0.67894753512009443</v>
      </c>
      <c r="I21" s="81"/>
      <c r="J21" s="82"/>
    </row>
    <row r="22" spans="1:10" x14ac:dyDescent="0.2">
      <c r="A22" s="63" t="s">
        <v>5</v>
      </c>
      <c r="B22" s="75">
        <v>433.31659079999997</v>
      </c>
      <c r="C22" s="75">
        <v>588.96774121980866</v>
      </c>
      <c r="D22" s="75">
        <v>552.58060508999995</v>
      </c>
      <c r="E22" s="75">
        <f t="shared" si="0"/>
        <v>-36.387136129808709</v>
      </c>
      <c r="F22" s="79">
        <f t="shared" si="1"/>
        <v>-6.1781203932234852E-2</v>
      </c>
      <c r="G22" s="80">
        <f t="shared" si="2"/>
        <v>6.584946303694883E-2</v>
      </c>
      <c r="I22" s="81"/>
      <c r="J22" s="82"/>
    </row>
    <row r="23" spans="1:10" x14ac:dyDescent="0.2">
      <c r="A23" s="63" t="s">
        <v>27</v>
      </c>
      <c r="B23" s="75">
        <v>80.837460309999585</v>
      </c>
      <c r="C23" s="75">
        <v>403.12696674869443</v>
      </c>
      <c r="D23" s="75">
        <v>578.40361417000031</v>
      </c>
      <c r="E23" s="75">
        <f t="shared" si="0"/>
        <v>175.27664742130588</v>
      </c>
      <c r="F23" s="79">
        <f t="shared" si="1"/>
        <v>0.43479266305340403</v>
      </c>
      <c r="G23" s="80">
        <f t="shared" si="2"/>
        <v>-0.30303518706885157</v>
      </c>
      <c r="I23" s="81"/>
      <c r="J23" s="82"/>
    </row>
    <row r="24" spans="1:10" x14ac:dyDescent="0.2">
      <c r="A24" s="63" t="s">
        <v>22</v>
      </c>
      <c r="B24" s="75">
        <v>594.68959795000001</v>
      </c>
      <c r="C24" s="75">
        <v>1839.7651018127324</v>
      </c>
      <c r="D24" s="75">
        <v>591.11332064999965</v>
      </c>
      <c r="E24" s="75">
        <f t="shared" si="0"/>
        <v>-1248.6517811627327</v>
      </c>
      <c r="F24" s="79">
        <f t="shared" si="1"/>
        <v>-0.67870174291947816</v>
      </c>
      <c r="G24" s="80">
        <f t="shared" si="2"/>
        <v>2.1123729368671493</v>
      </c>
      <c r="I24" s="81"/>
      <c r="J24" s="82"/>
    </row>
    <row r="25" spans="1:10" x14ac:dyDescent="0.2">
      <c r="A25" s="63" t="s">
        <v>8</v>
      </c>
      <c r="B25" s="75">
        <v>1137.8158338099997</v>
      </c>
      <c r="C25" s="75">
        <v>1385.3116948857041</v>
      </c>
      <c r="D25" s="75">
        <v>632.30945760999987</v>
      </c>
      <c r="E25" s="75">
        <f t="shared" si="0"/>
        <v>-753.00223727570426</v>
      </c>
      <c r="F25" s="79">
        <f t="shared" si="1"/>
        <v>-0.54356159704392815</v>
      </c>
      <c r="G25" s="80">
        <f t="shared" si="2"/>
        <v>1.1908761259429812</v>
      </c>
      <c r="I25" s="81"/>
      <c r="J25" s="82"/>
    </row>
    <row r="26" spans="1:10" x14ac:dyDescent="0.2">
      <c r="A26" s="63" t="s">
        <v>29</v>
      </c>
      <c r="B26" s="75">
        <v>1371.8495391000001</v>
      </c>
      <c r="C26" s="75">
        <v>1607.0814239025567</v>
      </c>
      <c r="D26" s="75">
        <v>688.07195491000039</v>
      </c>
      <c r="E26" s="75">
        <f t="shared" si="0"/>
        <v>-919.00946899255632</v>
      </c>
      <c r="F26" s="79">
        <f t="shared" si="1"/>
        <v>-0.57184997307782903</v>
      </c>
      <c r="G26" s="80">
        <f t="shared" si="2"/>
        <v>1.3356298893373189</v>
      </c>
      <c r="I26" s="81"/>
      <c r="J26" s="82"/>
    </row>
    <row r="27" spans="1:10" x14ac:dyDescent="0.2">
      <c r="A27" s="63" t="s">
        <v>26</v>
      </c>
      <c r="B27" s="75">
        <v>399.09240150999972</v>
      </c>
      <c r="C27" s="75">
        <v>247.41469957578548</v>
      </c>
      <c r="D27" s="75">
        <v>737.41226323999956</v>
      </c>
      <c r="E27" s="75">
        <f t="shared" si="0"/>
        <v>489.99756366421411</v>
      </c>
      <c r="F27" s="79">
        <f t="shared" si="1"/>
        <v>1.9804707016372047</v>
      </c>
      <c r="G27" s="80">
        <f t="shared" si="2"/>
        <v>-0.66448252638394023</v>
      </c>
      <c r="I27" s="81"/>
      <c r="J27" s="82"/>
    </row>
    <row r="28" spans="1:10" x14ac:dyDescent="0.2">
      <c r="A28" s="63" t="s">
        <v>3</v>
      </c>
      <c r="B28" s="75">
        <v>1140.89531549</v>
      </c>
      <c r="C28" s="75">
        <v>472.11483675392645</v>
      </c>
      <c r="D28" s="75">
        <v>759.19950239999935</v>
      </c>
      <c r="E28" s="75">
        <f t="shared" si="0"/>
        <v>287.08466564607289</v>
      </c>
      <c r="F28" s="79">
        <f t="shared" si="1"/>
        <v>0.60808227849807195</v>
      </c>
      <c r="G28" s="80">
        <f t="shared" si="2"/>
        <v>-0.37814127214063509</v>
      </c>
      <c r="I28" s="81"/>
      <c r="J28" s="82"/>
    </row>
    <row r="29" spans="1:10" x14ac:dyDescent="0.2">
      <c r="A29" s="63" t="s">
        <v>19</v>
      </c>
      <c r="B29" s="75">
        <v>94.859881740000006</v>
      </c>
      <c r="C29" s="75">
        <v>165.41914348308373</v>
      </c>
      <c r="D29" s="75">
        <v>801.49527104000163</v>
      </c>
      <c r="E29" s="75">
        <f t="shared" si="0"/>
        <v>636.07612755691787</v>
      </c>
      <c r="F29" s="79">
        <f t="shared" si="1"/>
        <v>3.8452389134874529</v>
      </c>
      <c r="G29" s="80">
        <f t="shared" si="2"/>
        <v>-0.79361182846601241</v>
      </c>
      <c r="I29" s="81"/>
      <c r="J29" s="82"/>
    </row>
    <row r="30" spans="1:10" x14ac:dyDescent="0.2">
      <c r="A30" s="63" t="s">
        <v>23</v>
      </c>
      <c r="B30" s="75">
        <v>1067.7227408999997</v>
      </c>
      <c r="C30" s="75">
        <v>1203.3415066052924</v>
      </c>
      <c r="D30" s="75">
        <v>845.7263272399988</v>
      </c>
      <c r="E30" s="75">
        <f t="shared" si="0"/>
        <v>-357.61517936529356</v>
      </c>
      <c r="F30" s="79">
        <f t="shared" si="1"/>
        <v>-0.2971851111278877</v>
      </c>
      <c r="G30" s="80">
        <f t="shared" si="2"/>
        <v>0.42284976575384547</v>
      </c>
      <c r="I30" s="81"/>
      <c r="J30" s="82"/>
    </row>
    <row r="31" spans="1:10" x14ac:dyDescent="0.2">
      <c r="A31" s="63" t="s">
        <v>31</v>
      </c>
      <c r="B31" s="75">
        <v>817.44683137000004</v>
      </c>
      <c r="C31" s="75">
        <v>1092.761461104099</v>
      </c>
      <c r="D31" s="75">
        <v>1067.6513709699998</v>
      </c>
      <c r="E31" s="75">
        <f t="shared" si="0"/>
        <v>-25.11009013409921</v>
      </c>
      <c r="F31" s="79">
        <f t="shared" si="1"/>
        <v>-2.2978564881606101E-2</v>
      </c>
      <c r="G31" s="80">
        <f t="shared" si="2"/>
        <v>2.3518997696116761E-2</v>
      </c>
      <c r="I31" s="81"/>
      <c r="J31" s="82"/>
    </row>
    <row r="32" spans="1:10" x14ac:dyDescent="0.2">
      <c r="A32" s="63" t="s">
        <v>10</v>
      </c>
      <c r="B32" s="75">
        <v>2737.8498555600004</v>
      </c>
      <c r="C32" s="75">
        <v>1339.4261757295374</v>
      </c>
      <c r="D32" s="75">
        <v>1091.6006093899996</v>
      </c>
      <c r="E32" s="75">
        <f t="shared" si="0"/>
        <v>-247.82556633953777</v>
      </c>
      <c r="F32" s="79">
        <f t="shared" si="1"/>
        <v>-0.18502368464208641</v>
      </c>
      <c r="G32" s="80">
        <f t="shared" si="2"/>
        <v>0.22702952362588547</v>
      </c>
      <c r="I32" s="81"/>
      <c r="J32" s="82"/>
    </row>
    <row r="33" spans="1:10" x14ac:dyDescent="0.2">
      <c r="A33" s="63" t="s">
        <v>4</v>
      </c>
      <c r="B33" s="75">
        <v>1476.7970142200002</v>
      </c>
      <c r="C33" s="75">
        <v>948.53809667225664</v>
      </c>
      <c r="D33" s="75">
        <v>1104.7488783700028</v>
      </c>
      <c r="E33" s="75">
        <f t="shared" si="0"/>
        <v>156.21078169774614</v>
      </c>
      <c r="F33" s="79">
        <f t="shared" si="1"/>
        <v>0.16468582785001296</v>
      </c>
      <c r="G33" s="80">
        <f t="shared" si="2"/>
        <v>-0.14139935758814859</v>
      </c>
      <c r="I33" s="81"/>
      <c r="J33" s="82"/>
    </row>
    <row r="34" spans="1:10" x14ac:dyDescent="0.2">
      <c r="A34" s="63" t="s">
        <v>25</v>
      </c>
      <c r="B34" s="75">
        <v>1342.9079274100002</v>
      </c>
      <c r="C34" s="75">
        <v>709.71242361737654</v>
      </c>
      <c r="D34" s="75">
        <v>1168.2470435200016</v>
      </c>
      <c r="E34" s="75">
        <f t="shared" si="0"/>
        <v>458.53461990262508</v>
      </c>
      <c r="F34" s="79">
        <f t="shared" si="1"/>
        <v>0.64608509678538817</v>
      </c>
      <c r="G34" s="80">
        <f t="shared" si="2"/>
        <v>-0.39249799299387178</v>
      </c>
      <c r="I34" s="81"/>
      <c r="J34" s="82"/>
    </row>
    <row r="35" spans="1:10" x14ac:dyDescent="0.2">
      <c r="A35" s="63" t="s">
        <v>0</v>
      </c>
      <c r="B35" s="75">
        <v>842.62724866000019</v>
      </c>
      <c r="C35" s="75">
        <v>1554.8525435804841</v>
      </c>
      <c r="D35" s="75">
        <v>2151.9649464800013</v>
      </c>
      <c r="E35" s="75">
        <f t="shared" si="0"/>
        <v>597.11240289951729</v>
      </c>
      <c r="F35" s="79">
        <f t="shared" si="1"/>
        <v>0.38403153107014165</v>
      </c>
      <c r="G35" s="80">
        <f t="shared" si="2"/>
        <v>-0.27747310841481054</v>
      </c>
      <c r="I35" s="81"/>
      <c r="J35" s="82"/>
    </row>
    <row r="36" spans="1:10" x14ac:dyDescent="0.2">
      <c r="A36" s="63" t="s">
        <v>13</v>
      </c>
      <c r="B36" s="75">
        <v>2347.1799003399992</v>
      </c>
      <c r="C36" s="75">
        <v>2950.1062810957978</v>
      </c>
      <c r="D36" s="75">
        <v>2402.4667622300058</v>
      </c>
      <c r="E36" s="75">
        <f t="shared" si="0"/>
        <v>-547.63951886579207</v>
      </c>
      <c r="F36" s="79">
        <f t="shared" si="1"/>
        <v>-0.18563382694889718</v>
      </c>
      <c r="G36" s="80">
        <f t="shared" si="2"/>
        <v>0.22794884302893115</v>
      </c>
      <c r="I36" s="81"/>
      <c r="J36" s="82"/>
    </row>
    <row r="37" spans="1:10" x14ac:dyDescent="0.2">
      <c r="A37" s="63" t="s">
        <v>20</v>
      </c>
      <c r="B37" s="75">
        <v>4260.4604142799981</v>
      </c>
      <c r="C37" s="75">
        <v>3129.0895269395305</v>
      </c>
      <c r="D37" s="75">
        <v>3366.462024410002</v>
      </c>
      <c r="E37" s="75">
        <f t="shared" si="0"/>
        <v>237.37249747047144</v>
      </c>
      <c r="F37" s="79">
        <f t="shared" si="1"/>
        <v>7.5859925204069922E-2</v>
      </c>
      <c r="G37" s="80">
        <f t="shared" si="2"/>
        <v>-7.0510968414109088E-2</v>
      </c>
      <c r="I37" s="81"/>
      <c r="J37" s="82"/>
    </row>
    <row r="38" spans="1:10" x14ac:dyDescent="0.2">
      <c r="A38" s="63" t="s">
        <v>9</v>
      </c>
      <c r="B38" s="75">
        <v>5843.8683700199972</v>
      </c>
      <c r="C38" s="75">
        <v>7896.0453000570888</v>
      </c>
      <c r="D38" s="75">
        <v>6947.1009074900085</v>
      </c>
      <c r="E38" s="75">
        <f t="shared" si="0"/>
        <v>-948.94439256708029</v>
      </c>
      <c r="F38" s="79">
        <f t="shared" si="1"/>
        <v>-0.12017970471372796</v>
      </c>
      <c r="G38" s="80">
        <f t="shared" si="2"/>
        <v>0.13659574046836953</v>
      </c>
      <c r="I38" s="81"/>
      <c r="J38" s="82"/>
    </row>
    <row r="39" spans="1:10" x14ac:dyDescent="0.2">
      <c r="J39" s="82"/>
    </row>
  </sheetData>
  <autoFilter ref="A6:G6" xr:uid="{2B6504AE-5C7D-4EF1-AFCB-C91A4C017646}">
    <sortState ref="A7:G38">
      <sortCondition ref="D6"/>
    </sortState>
  </autoFilter>
  <mergeCells count="1">
    <mergeCell ref="H1:I1"/>
  </mergeCells>
  <hyperlinks>
    <hyperlink ref="H1:I1" location="Index!A1" display="Regresar al Índice" xr:uid="{EBF2B0BD-6AA2-4577-9DC5-579AFAD54A58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FC7CA-406E-4622-B59B-1CD29521317B}">
  <sheetPr codeName="Hoja9"/>
  <dimension ref="A1:J39"/>
  <sheetViews>
    <sheetView zoomScaleNormal="100" workbookViewId="0">
      <selection sqref="A1:XFD1048576"/>
    </sheetView>
  </sheetViews>
  <sheetFormatPr baseColWidth="10" defaultRowHeight="12.75" x14ac:dyDescent="0.2"/>
  <cols>
    <col min="1" max="9" width="11.42578125" style="63"/>
    <col min="10" max="11" width="15.85546875" style="63" bestFit="1" customWidth="1"/>
    <col min="12" max="17" width="11.42578125" style="63"/>
    <col min="18" max="18" width="11.85546875" style="63" bestFit="1" customWidth="1"/>
    <col min="19" max="21" width="11.42578125" style="63"/>
    <col min="22" max="22" width="11.85546875" style="63" bestFit="1" customWidth="1"/>
    <col min="23" max="29" width="11.42578125" style="63"/>
    <col min="30" max="30" width="11.85546875" style="63" bestFit="1" customWidth="1"/>
    <col min="31" max="16384" width="11.42578125" style="63"/>
  </cols>
  <sheetData>
    <row r="1" spans="1:10" ht="15" x14ac:dyDescent="0.25">
      <c r="A1" s="87" t="s">
        <v>398</v>
      </c>
      <c r="H1" s="58" t="s">
        <v>38</v>
      </c>
      <c r="I1" s="58"/>
    </row>
    <row r="6" spans="1:10" x14ac:dyDescent="0.2">
      <c r="A6" s="63" t="s">
        <v>56</v>
      </c>
      <c r="B6" s="63" t="s">
        <v>393</v>
      </c>
      <c r="C6" s="63" t="s">
        <v>394</v>
      </c>
      <c r="D6" s="63" t="s">
        <v>395</v>
      </c>
      <c r="E6" s="63" t="s">
        <v>396</v>
      </c>
      <c r="F6" s="63" t="s">
        <v>397</v>
      </c>
    </row>
    <row r="7" spans="1:10" x14ac:dyDescent="0.2">
      <c r="A7" s="63" t="s">
        <v>22</v>
      </c>
      <c r="B7" s="75">
        <v>594.68959795000001</v>
      </c>
      <c r="C7" s="75">
        <v>1839.7651018127324</v>
      </c>
      <c r="D7" s="75">
        <v>591.11332064999965</v>
      </c>
      <c r="E7" s="75">
        <f t="shared" ref="E7:E38" si="0">D7-C7</f>
        <v>-1248.6517811627327</v>
      </c>
      <c r="F7" s="79">
        <f t="shared" ref="F7:F38" si="1">D7/C7-1</f>
        <v>-0.67870174291947816</v>
      </c>
      <c r="G7" s="80">
        <f t="shared" ref="G7:G38" si="2">IF( MIN(C7,D7)&lt;=0,"--",(C7/D7)-1)</f>
        <v>2.1123729368671493</v>
      </c>
      <c r="I7" s="81"/>
      <c r="J7" s="82"/>
    </row>
    <row r="8" spans="1:10" x14ac:dyDescent="0.2">
      <c r="A8" s="63" t="s">
        <v>33</v>
      </c>
      <c r="B8" s="75">
        <v>242.86809595999998</v>
      </c>
      <c r="C8" s="75">
        <v>750.41147171023886</v>
      </c>
      <c r="D8" s="75">
        <v>-405.55412907000004</v>
      </c>
      <c r="E8" s="75">
        <f t="shared" si="0"/>
        <v>-1155.9656007802389</v>
      </c>
      <c r="F8" s="79">
        <f t="shared" si="1"/>
        <v>-1.5404423364500472</v>
      </c>
      <c r="G8" s="80" t="str">
        <f t="shared" si="2"/>
        <v>--</v>
      </c>
      <c r="I8" s="81"/>
      <c r="J8" s="82"/>
    </row>
    <row r="9" spans="1:10" x14ac:dyDescent="0.2">
      <c r="A9" s="63" t="s">
        <v>9</v>
      </c>
      <c r="B9" s="75">
        <v>5843.8683700199972</v>
      </c>
      <c r="C9" s="75">
        <v>7896.0453000570888</v>
      </c>
      <c r="D9" s="75">
        <v>6947.1009074900085</v>
      </c>
      <c r="E9" s="75">
        <f t="shared" si="0"/>
        <v>-948.94439256708029</v>
      </c>
      <c r="F9" s="79">
        <f t="shared" si="1"/>
        <v>-0.12017970471372796</v>
      </c>
      <c r="G9" s="80">
        <f t="shared" si="2"/>
        <v>0.13659574046836953</v>
      </c>
      <c r="I9" s="81"/>
      <c r="J9" s="82"/>
    </row>
    <row r="10" spans="1:10" x14ac:dyDescent="0.2">
      <c r="A10" s="63" t="s">
        <v>29</v>
      </c>
      <c r="B10" s="75">
        <v>1371.8495391000001</v>
      </c>
      <c r="C10" s="75">
        <v>1607.0814239025567</v>
      </c>
      <c r="D10" s="75">
        <v>688.07195491000039</v>
      </c>
      <c r="E10" s="75">
        <f t="shared" si="0"/>
        <v>-919.00946899255632</v>
      </c>
      <c r="F10" s="79">
        <f t="shared" si="1"/>
        <v>-0.57184997307782903</v>
      </c>
      <c r="G10" s="80">
        <f t="shared" si="2"/>
        <v>1.3356298893373189</v>
      </c>
      <c r="I10" s="81"/>
      <c r="J10" s="82"/>
    </row>
    <row r="11" spans="1:10" x14ac:dyDescent="0.2">
      <c r="A11" s="63" t="s">
        <v>8</v>
      </c>
      <c r="B11" s="75">
        <v>1137.8158338099997</v>
      </c>
      <c r="C11" s="75">
        <v>1385.3116948857041</v>
      </c>
      <c r="D11" s="75">
        <v>632.30945760999987</v>
      </c>
      <c r="E11" s="75">
        <f t="shared" si="0"/>
        <v>-753.00223727570426</v>
      </c>
      <c r="F11" s="79">
        <f t="shared" si="1"/>
        <v>-0.54356159704392815</v>
      </c>
      <c r="G11" s="80">
        <f t="shared" si="2"/>
        <v>1.1908761259429812</v>
      </c>
      <c r="I11" s="81"/>
      <c r="J11" s="82"/>
    </row>
    <row r="12" spans="1:10" x14ac:dyDescent="0.2">
      <c r="A12" s="63" t="s">
        <v>13</v>
      </c>
      <c r="B12" s="75">
        <v>2347.1799003399992</v>
      </c>
      <c r="C12" s="75">
        <v>2950.1062810957978</v>
      </c>
      <c r="D12" s="75">
        <v>2402.4667622300058</v>
      </c>
      <c r="E12" s="75">
        <f t="shared" si="0"/>
        <v>-547.63951886579207</v>
      </c>
      <c r="F12" s="79">
        <f t="shared" si="1"/>
        <v>-0.18563382694889718</v>
      </c>
      <c r="G12" s="80">
        <f t="shared" si="2"/>
        <v>0.22794884302893115</v>
      </c>
      <c r="I12" s="81"/>
      <c r="J12" s="82"/>
    </row>
    <row r="13" spans="1:10" x14ac:dyDescent="0.2">
      <c r="A13" s="63" t="s">
        <v>24</v>
      </c>
      <c r="B13" s="75">
        <v>274.59036107999987</v>
      </c>
      <c r="C13" s="75">
        <v>620.21000208179544</v>
      </c>
      <c r="D13" s="75">
        <v>119.59769609000008</v>
      </c>
      <c r="E13" s="75">
        <f t="shared" si="0"/>
        <v>-500.61230599179532</v>
      </c>
      <c r="F13" s="79">
        <f t="shared" si="1"/>
        <v>-0.80716580563267482</v>
      </c>
      <c r="G13" s="80">
        <f t="shared" si="2"/>
        <v>4.185802255045723</v>
      </c>
      <c r="I13" s="81"/>
      <c r="J13" s="82"/>
    </row>
    <row r="14" spans="1:10" x14ac:dyDescent="0.2">
      <c r="A14" s="63" t="s">
        <v>23</v>
      </c>
      <c r="B14" s="75">
        <v>1067.7227408999997</v>
      </c>
      <c r="C14" s="75">
        <v>1203.3415066052924</v>
      </c>
      <c r="D14" s="75">
        <v>845.7263272399988</v>
      </c>
      <c r="E14" s="75">
        <f t="shared" si="0"/>
        <v>-357.61517936529356</v>
      </c>
      <c r="F14" s="79">
        <f t="shared" si="1"/>
        <v>-0.2971851111278877</v>
      </c>
      <c r="G14" s="80">
        <f t="shared" si="2"/>
        <v>0.42284976575384547</v>
      </c>
      <c r="I14" s="81"/>
      <c r="J14" s="82"/>
    </row>
    <row r="15" spans="1:10" x14ac:dyDescent="0.2">
      <c r="A15" s="63" t="s">
        <v>14</v>
      </c>
      <c r="B15" s="75">
        <v>2298.9492693999996</v>
      </c>
      <c r="C15" s="75">
        <v>828.32593987128439</v>
      </c>
      <c r="D15" s="75">
        <v>493.07158198999963</v>
      </c>
      <c r="E15" s="75">
        <f t="shared" si="0"/>
        <v>-335.25435788128476</v>
      </c>
      <c r="F15" s="79">
        <f t="shared" si="1"/>
        <v>-0.40473724381175458</v>
      </c>
      <c r="G15" s="80">
        <f t="shared" si="2"/>
        <v>0.67993039981785919</v>
      </c>
      <c r="I15" s="81"/>
      <c r="J15" s="82"/>
    </row>
    <row r="16" spans="1:10" x14ac:dyDescent="0.2">
      <c r="A16" s="63" t="s">
        <v>18</v>
      </c>
      <c r="B16" s="75">
        <v>254.50736547000014</v>
      </c>
      <c r="C16" s="75">
        <v>653.62858917513404</v>
      </c>
      <c r="D16" s="75">
        <v>384.2289972500003</v>
      </c>
      <c r="E16" s="75">
        <f t="shared" si="0"/>
        <v>-269.39959192513373</v>
      </c>
      <c r="F16" s="79">
        <f t="shared" si="1"/>
        <v>-0.41216004989180555</v>
      </c>
      <c r="G16" s="80">
        <f t="shared" si="2"/>
        <v>0.70114331259035012</v>
      </c>
      <c r="I16" s="81"/>
      <c r="J16" s="82"/>
    </row>
    <row r="17" spans="1:10" x14ac:dyDescent="0.2">
      <c r="A17" s="63" t="s">
        <v>10</v>
      </c>
      <c r="B17" s="75">
        <v>2737.8498555600004</v>
      </c>
      <c r="C17" s="75">
        <v>1339.4261757295374</v>
      </c>
      <c r="D17" s="75">
        <v>1091.6006093899996</v>
      </c>
      <c r="E17" s="75">
        <f t="shared" si="0"/>
        <v>-247.82556633953777</v>
      </c>
      <c r="F17" s="79">
        <f t="shared" si="1"/>
        <v>-0.18502368464208641</v>
      </c>
      <c r="G17" s="80">
        <f t="shared" si="2"/>
        <v>0.22702952362588547</v>
      </c>
      <c r="I17" s="81"/>
      <c r="J17" s="82"/>
    </row>
    <row r="18" spans="1:10" x14ac:dyDescent="0.2">
      <c r="A18" s="63" t="s">
        <v>7</v>
      </c>
      <c r="B18" s="75">
        <v>66.784829710000039</v>
      </c>
      <c r="C18" s="75">
        <v>245.80458716707392</v>
      </c>
      <c r="D18" s="75">
        <v>130.74137133999997</v>
      </c>
      <c r="E18" s="75">
        <f t="shared" si="0"/>
        <v>-115.06321582707395</v>
      </c>
      <c r="F18" s="79">
        <f t="shared" si="1"/>
        <v>-0.46810849688848655</v>
      </c>
      <c r="G18" s="80">
        <f t="shared" si="2"/>
        <v>0.88008267503823157</v>
      </c>
      <c r="I18" s="81"/>
      <c r="J18" s="82"/>
    </row>
    <row r="19" spans="1:10" x14ac:dyDescent="0.2">
      <c r="A19" s="63" t="s">
        <v>5</v>
      </c>
      <c r="B19" s="75">
        <v>433.31659079999997</v>
      </c>
      <c r="C19" s="75">
        <v>588.96774121980866</v>
      </c>
      <c r="D19" s="75">
        <v>552.58060508999995</v>
      </c>
      <c r="E19" s="75">
        <f t="shared" si="0"/>
        <v>-36.387136129808709</v>
      </c>
      <c r="F19" s="79">
        <f t="shared" si="1"/>
        <v>-6.1781203932234852E-2</v>
      </c>
      <c r="G19" s="80">
        <f t="shared" si="2"/>
        <v>6.584946303694883E-2</v>
      </c>
      <c r="I19" s="81"/>
      <c r="J19" s="82"/>
    </row>
    <row r="20" spans="1:10" x14ac:dyDescent="0.2">
      <c r="A20" s="63" t="s">
        <v>28</v>
      </c>
      <c r="B20" s="75">
        <v>524.97400754</v>
      </c>
      <c r="C20" s="75">
        <v>491.55598622228865</v>
      </c>
      <c r="D20" s="75">
        <v>460.6380084999999</v>
      </c>
      <c r="E20" s="75">
        <f t="shared" si="0"/>
        <v>-30.917977722288754</v>
      </c>
      <c r="F20" s="79">
        <f t="shared" si="1"/>
        <v>-6.2898181669803099E-2</v>
      </c>
      <c r="G20" s="80">
        <f t="shared" si="2"/>
        <v>6.7119901423177364E-2</v>
      </c>
      <c r="I20" s="81"/>
      <c r="J20" s="82"/>
    </row>
    <row r="21" spans="1:10" x14ac:dyDescent="0.2">
      <c r="A21" s="63" t="s">
        <v>17</v>
      </c>
      <c r="B21" s="75">
        <v>427.24711405000005</v>
      </c>
      <c r="C21" s="75">
        <v>315.08111946390937</v>
      </c>
      <c r="D21" s="75">
        <v>289.10345514999977</v>
      </c>
      <c r="E21" s="75">
        <f t="shared" si="0"/>
        <v>-25.9776643139096</v>
      </c>
      <c r="F21" s="79">
        <f t="shared" si="1"/>
        <v>-8.2447543534531542E-2</v>
      </c>
      <c r="G21" s="80">
        <f t="shared" si="2"/>
        <v>8.9855945514145441E-2</v>
      </c>
      <c r="I21" s="81"/>
      <c r="J21" s="82"/>
    </row>
    <row r="22" spans="1:10" x14ac:dyDescent="0.2">
      <c r="A22" s="63" t="s">
        <v>31</v>
      </c>
      <c r="B22" s="75">
        <v>817.44683137000004</v>
      </c>
      <c r="C22" s="75">
        <v>1092.761461104099</v>
      </c>
      <c r="D22" s="75">
        <v>1067.6513709699998</v>
      </c>
      <c r="E22" s="75">
        <f t="shared" si="0"/>
        <v>-25.11009013409921</v>
      </c>
      <c r="F22" s="79">
        <f t="shared" si="1"/>
        <v>-2.2978564881606101E-2</v>
      </c>
      <c r="G22" s="80">
        <f t="shared" si="2"/>
        <v>2.3518997696116761E-2</v>
      </c>
      <c r="I22" s="81"/>
      <c r="J22" s="82"/>
    </row>
    <row r="23" spans="1:10" x14ac:dyDescent="0.2">
      <c r="A23" s="63" t="s">
        <v>16</v>
      </c>
      <c r="B23" s="75">
        <v>148.49826809999999</v>
      </c>
      <c r="C23" s="75">
        <v>286.34802134901344</v>
      </c>
      <c r="D23" s="75">
        <v>275.9174662600002</v>
      </c>
      <c r="E23" s="75">
        <f t="shared" si="0"/>
        <v>-10.430555089013239</v>
      </c>
      <c r="F23" s="79">
        <f t="shared" si="1"/>
        <v>-3.642614689591317E-2</v>
      </c>
      <c r="G23" s="80">
        <f t="shared" si="2"/>
        <v>3.7803170746662396E-2</v>
      </c>
      <c r="I23" s="81"/>
      <c r="J23" s="82"/>
    </row>
    <row r="24" spans="1:10" x14ac:dyDescent="0.2">
      <c r="A24" s="63" t="s">
        <v>6</v>
      </c>
      <c r="B24" s="75">
        <v>111.29515565999998</v>
      </c>
      <c r="C24" s="75">
        <v>145.74118780502354</v>
      </c>
      <c r="D24" s="75">
        <v>140.28041083000008</v>
      </c>
      <c r="E24" s="75">
        <f t="shared" si="0"/>
        <v>-5.4607769750234638</v>
      </c>
      <c r="F24" s="79">
        <f t="shared" si="1"/>
        <v>-3.7469002807422158E-2</v>
      </c>
      <c r="G24" s="80">
        <f t="shared" si="2"/>
        <v>3.8927580427755792E-2</v>
      </c>
      <c r="I24" s="81"/>
      <c r="J24" s="82"/>
    </row>
    <row r="25" spans="1:10" x14ac:dyDescent="0.2">
      <c r="A25" s="63" t="s">
        <v>32</v>
      </c>
      <c r="B25" s="75">
        <v>69.440688250000008</v>
      </c>
      <c r="C25" s="75">
        <v>151.2807087831309</v>
      </c>
      <c r="D25" s="75">
        <v>146.25539381999997</v>
      </c>
      <c r="E25" s="75">
        <f t="shared" si="0"/>
        <v>-5.0253149631309384</v>
      </c>
      <c r="F25" s="79">
        <f t="shared" si="1"/>
        <v>-3.3218478440202204E-2</v>
      </c>
      <c r="G25" s="80">
        <f t="shared" si="2"/>
        <v>3.4359860733175429E-2</v>
      </c>
      <c r="I25" s="81"/>
      <c r="J25" s="82"/>
    </row>
    <row r="26" spans="1:10" x14ac:dyDescent="0.2">
      <c r="A26" s="63" t="s">
        <v>30</v>
      </c>
      <c r="B26" s="75">
        <v>100.90925131000003</v>
      </c>
      <c r="C26" s="75">
        <v>344.43342449181188</v>
      </c>
      <c r="D26" s="75">
        <v>360.4657866099999</v>
      </c>
      <c r="E26" s="75">
        <f t="shared" si="0"/>
        <v>16.032362118188018</v>
      </c>
      <c r="F26" s="79">
        <f t="shared" si="1"/>
        <v>4.6547056639008488E-2</v>
      </c>
      <c r="G26" s="80">
        <f t="shared" si="2"/>
        <v>-4.4476792843405111E-2</v>
      </c>
      <c r="I26" s="81"/>
      <c r="J26" s="82"/>
    </row>
    <row r="27" spans="1:10" x14ac:dyDescent="0.2">
      <c r="A27" s="63" t="s">
        <v>15</v>
      </c>
      <c r="B27" s="75">
        <v>399.66328415000015</v>
      </c>
      <c r="C27" s="75">
        <v>274.74106211216122</v>
      </c>
      <c r="D27" s="75">
        <v>296.12476404999978</v>
      </c>
      <c r="E27" s="75">
        <f t="shared" si="0"/>
        <v>21.383701937838566</v>
      </c>
      <c r="F27" s="79">
        <f t="shared" si="1"/>
        <v>7.7832202341522549E-2</v>
      </c>
      <c r="G27" s="80">
        <f t="shared" si="2"/>
        <v>-7.2211798991009046E-2</v>
      </c>
      <c r="I27" s="81"/>
      <c r="J27" s="82"/>
    </row>
    <row r="28" spans="1:10" x14ac:dyDescent="0.2">
      <c r="A28" s="63" t="s">
        <v>11</v>
      </c>
      <c r="B28" s="75">
        <v>97.472870009999994</v>
      </c>
      <c r="C28" s="75">
        <v>49.941771865261806</v>
      </c>
      <c r="D28" s="75">
        <v>97.599205350000062</v>
      </c>
      <c r="E28" s="75">
        <f t="shared" si="0"/>
        <v>47.657433484738256</v>
      </c>
      <c r="F28" s="79">
        <f t="shared" si="1"/>
        <v>0.95425996525140366</v>
      </c>
      <c r="G28" s="80">
        <f t="shared" si="2"/>
        <v>-0.48829735153922771</v>
      </c>
      <c r="I28" s="81"/>
      <c r="J28" s="82"/>
    </row>
    <row r="29" spans="1:10" x14ac:dyDescent="0.2">
      <c r="A29" s="63" t="s">
        <v>4</v>
      </c>
      <c r="B29" s="75">
        <v>1476.7970142200002</v>
      </c>
      <c r="C29" s="75">
        <v>948.53809667225664</v>
      </c>
      <c r="D29" s="75">
        <v>1104.7488783700028</v>
      </c>
      <c r="E29" s="75">
        <f t="shared" si="0"/>
        <v>156.21078169774614</v>
      </c>
      <c r="F29" s="79">
        <f t="shared" si="1"/>
        <v>0.16468582785001296</v>
      </c>
      <c r="G29" s="80">
        <f t="shared" si="2"/>
        <v>-0.14139935758814859</v>
      </c>
      <c r="I29" s="81"/>
      <c r="J29" s="82"/>
    </row>
    <row r="30" spans="1:10" x14ac:dyDescent="0.2">
      <c r="A30" s="63" t="s">
        <v>27</v>
      </c>
      <c r="B30" s="75">
        <v>80.837460309999585</v>
      </c>
      <c r="C30" s="75">
        <v>403.12696674869443</v>
      </c>
      <c r="D30" s="75">
        <v>578.40361417000031</v>
      </c>
      <c r="E30" s="75">
        <f t="shared" si="0"/>
        <v>175.27664742130588</v>
      </c>
      <c r="F30" s="79">
        <f t="shared" si="1"/>
        <v>0.43479266305340403</v>
      </c>
      <c r="G30" s="80">
        <f t="shared" si="2"/>
        <v>-0.30303518706885157</v>
      </c>
      <c r="I30" s="81"/>
      <c r="J30" s="82"/>
    </row>
    <row r="31" spans="1:10" x14ac:dyDescent="0.2">
      <c r="A31" s="63" t="s">
        <v>21</v>
      </c>
      <c r="B31" s="75">
        <v>426.48494978000008</v>
      </c>
      <c r="C31" s="75">
        <v>56.043234532161065</v>
      </c>
      <c r="D31" s="75">
        <v>260.52976432999975</v>
      </c>
      <c r="E31" s="75">
        <f t="shared" si="0"/>
        <v>204.48652979783867</v>
      </c>
      <c r="F31" s="79">
        <f t="shared" si="1"/>
        <v>3.648728191812193</v>
      </c>
      <c r="G31" s="80">
        <f t="shared" si="2"/>
        <v>-0.7848874017282188</v>
      </c>
      <c r="I31" s="81"/>
      <c r="J31" s="82"/>
    </row>
    <row r="32" spans="1:10" x14ac:dyDescent="0.2">
      <c r="A32" s="63" t="s">
        <v>20</v>
      </c>
      <c r="B32" s="75">
        <v>4260.4604142799981</v>
      </c>
      <c r="C32" s="75">
        <v>3129.0895269395305</v>
      </c>
      <c r="D32" s="75">
        <v>3366.462024410002</v>
      </c>
      <c r="E32" s="75">
        <f t="shared" si="0"/>
        <v>237.37249747047144</v>
      </c>
      <c r="F32" s="79">
        <f t="shared" si="1"/>
        <v>7.5859925204069922E-2</v>
      </c>
      <c r="G32" s="80">
        <f t="shared" si="2"/>
        <v>-7.0510968414109088E-2</v>
      </c>
      <c r="I32" s="81"/>
      <c r="J32" s="82"/>
    </row>
    <row r="33" spans="1:10" x14ac:dyDescent="0.2">
      <c r="A33" s="63" t="s">
        <v>3</v>
      </c>
      <c r="B33" s="75">
        <v>1140.89531549</v>
      </c>
      <c r="C33" s="75">
        <v>472.11483675392645</v>
      </c>
      <c r="D33" s="75">
        <v>759.19950239999935</v>
      </c>
      <c r="E33" s="75">
        <f t="shared" si="0"/>
        <v>287.08466564607289</v>
      </c>
      <c r="F33" s="79">
        <f t="shared" si="1"/>
        <v>0.60808227849807195</v>
      </c>
      <c r="G33" s="80">
        <f t="shared" si="2"/>
        <v>-0.37814127214063509</v>
      </c>
      <c r="I33" s="81"/>
      <c r="J33" s="82"/>
    </row>
    <row r="34" spans="1:10" x14ac:dyDescent="0.2">
      <c r="A34" s="63" t="s">
        <v>12</v>
      </c>
      <c r="B34" s="75">
        <v>170.39174134000001</v>
      </c>
      <c r="C34" s="75">
        <v>174.61351988592946</v>
      </c>
      <c r="D34" s="75">
        <v>543.87845909000021</v>
      </c>
      <c r="E34" s="75">
        <f t="shared" si="0"/>
        <v>369.26493920407074</v>
      </c>
      <c r="F34" s="79">
        <f t="shared" si="1"/>
        <v>2.1147557156244376</v>
      </c>
      <c r="G34" s="80">
        <f t="shared" si="2"/>
        <v>-0.67894753512009443</v>
      </c>
      <c r="I34" s="81"/>
      <c r="J34" s="82"/>
    </row>
    <row r="35" spans="1:10" x14ac:dyDescent="0.2">
      <c r="A35" s="63" t="s">
        <v>25</v>
      </c>
      <c r="B35" s="75">
        <v>1342.9079274100002</v>
      </c>
      <c r="C35" s="75">
        <v>709.71242361737654</v>
      </c>
      <c r="D35" s="75">
        <v>1168.2470435200016</v>
      </c>
      <c r="E35" s="75">
        <f t="shared" si="0"/>
        <v>458.53461990262508</v>
      </c>
      <c r="F35" s="79">
        <f t="shared" si="1"/>
        <v>0.64608509678538817</v>
      </c>
      <c r="G35" s="80">
        <f t="shared" si="2"/>
        <v>-0.39249799299387178</v>
      </c>
      <c r="I35" s="81"/>
      <c r="J35" s="82"/>
    </row>
    <row r="36" spans="1:10" x14ac:dyDescent="0.2">
      <c r="A36" s="63" t="s">
        <v>26</v>
      </c>
      <c r="B36" s="75">
        <v>399.09240150999972</v>
      </c>
      <c r="C36" s="75">
        <v>247.41469957578548</v>
      </c>
      <c r="D36" s="75">
        <v>737.41226323999956</v>
      </c>
      <c r="E36" s="75">
        <f t="shared" si="0"/>
        <v>489.99756366421411</v>
      </c>
      <c r="F36" s="79">
        <f t="shared" si="1"/>
        <v>1.9804707016372047</v>
      </c>
      <c r="G36" s="80">
        <f t="shared" si="2"/>
        <v>-0.66448252638394023</v>
      </c>
      <c r="I36" s="81"/>
      <c r="J36" s="82"/>
    </row>
    <row r="37" spans="1:10" x14ac:dyDescent="0.2">
      <c r="A37" s="63" t="s">
        <v>0</v>
      </c>
      <c r="B37" s="75">
        <v>842.62724866000019</v>
      </c>
      <c r="C37" s="75">
        <v>1554.8525435804841</v>
      </c>
      <c r="D37" s="75">
        <v>2151.9649464800013</v>
      </c>
      <c r="E37" s="75">
        <f t="shared" si="0"/>
        <v>597.11240289951729</v>
      </c>
      <c r="F37" s="79">
        <f t="shared" si="1"/>
        <v>0.38403153107014165</v>
      </c>
      <c r="G37" s="80">
        <f t="shared" si="2"/>
        <v>-0.27747310841481054</v>
      </c>
      <c r="I37" s="81"/>
      <c r="J37" s="82"/>
    </row>
    <row r="38" spans="1:10" x14ac:dyDescent="0.2">
      <c r="A38" s="63" t="s">
        <v>19</v>
      </c>
      <c r="B38" s="75">
        <v>94.859881740000006</v>
      </c>
      <c r="C38" s="75">
        <v>165.41914348308373</v>
      </c>
      <c r="D38" s="75">
        <v>801.49527104000163</v>
      </c>
      <c r="E38" s="75">
        <f t="shared" si="0"/>
        <v>636.07612755691787</v>
      </c>
      <c r="F38" s="79">
        <f t="shared" si="1"/>
        <v>3.8452389134874529</v>
      </c>
      <c r="G38" s="80">
        <f t="shared" si="2"/>
        <v>-0.79361182846601241</v>
      </c>
      <c r="I38" s="81"/>
      <c r="J38" s="82"/>
    </row>
    <row r="39" spans="1:10" x14ac:dyDescent="0.2">
      <c r="J39" s="82"/>
    </row>
  </sheetData>
  <autoFilter ref="A6:G6" xr:uid="{2B6504AE-5C7D-4EF1-AFCB-C91A4C017646}">
    <sortState ref="A7:G38">
      <sortCondition ref="E6"/>
    </sortState>
  </autoFilter>
  <mergeCells count="1">
    <mergeCell ref="H1:I1"/>
  </mergeCells>
  <hyperlinks>
    <hyperlink ref="H1:I1" location="Index!A1" display="Regresar al Índice" xr:uid="{A35D0C30-B9C7-46E9-B155-57F520B3809E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A93E1-EE82-4269-AFBF-4A835ED52960}">
  <sheetPr codeName="Hoja2"/>
  <dimension ref="A1:I26"/>
  <sheetViews>
    <sheetView workbookViewId="0">
      <selection sqref="A1:XFD1048576"/>
    </sheetView>
  </sheetViews>
  <sheetFormatPr baseColWidth="10" defaultRowHeight="12.75" x14ac:dyDescent="0.2"/>
  <cols>
    <col min="1" max="1" width="11.42578125" style="178"/>
    <col min="2" max="2" width="110.42578125" style="178" bestFit="1" customWidth="1"/>
    <col min="3" max="16384" width="11.42578125" style="178"/>
  </cols>
  <sheetData>
    <row r="1" spans="1:9" ht="15" x14ac:dyDescent="0.25">
      <c r="A1" s="3" t="s">
        <v>321</v>
      </c>
      <c r="H1" s="58" t="s">
        <v>38</v>
      </c>
      <c r="I1" s="58"/>
    </row>
    <row r="4" spans="1:9" x14ac:dyDescent="0.2">
      <c r="B4" s="17" t="s">
        <v>326</v>
      </c>
      <c r="C4" s="17" t="s">
        <v>322</v>
      </c>
      <c r="D4" s="17" t="s">
        <v>295</v>
      </c>
    </row>
    <row r="5" spans="1:9" x14ac:dyDescent="0.2">
      <c r="B5" s="9" t="s">
        <v>233</v>
      </c>
      <c r="C5" s="18">
        <v>262200</v>
      </c>
      <c r="D5" s="19">
        <v>0.2155</v>
      </c>
    </row>
    <row r="6" spans="1:9" x14ac:dyDescent="0.2">
      <c r="B6" s="9" t="s">
        <v>327</v>
      </c>
      <c r="C6" s="10">
        <v>156583</v>
      </c>
      <c r="D6" s="11">
        <v>0.12870000000000001</v>
      </c>
    </row>
    <row r="7" spans="1:9" x14ac:dyDescent="0.2">
      <c r="B7" s="9" t="s">
        <v>310</v>
      </c>
      <c r="C7" s="18">
        <v>141124</v>
      </c>
      <c r="D7" s="19">
        <v>0.11600000000000001</v>
      </c>
    </row>
    <row r="8" spans="1:9" x14ac:dyDescent="0.2">
      <c r="B8" s="9" t="s">
        <v>311</v>
      </c>
      <c r="C8" s="10">
        <v>125410</v>
      </c>
      <c r="D8" s="11">
        <v>0.1031</v>
      </c>
    </row>
    <row r="9" spans="1:9" x14ac:dyDescent="0.2">
      <c r="B9" s="9" t="s">
        <v>191</v>
      </c>
      <c r="C9" s="18">
        <v>83221</v>
      </c>
      <c r="D9" s="19">
        <v>6.8400000000000002E-2</v>
      </c>
    </row>
    <row r="10" spans="1:9" x14ac:dyDescent="0.2">
      <c r="B10" s="9" t="s">
        <v>328</v>
      </c>
      <c r="C10" s="10">
        <v>71065</v>
      </c>
      <c r="D10" s="11">
        <v>5.8400000000000001E-2</v>
      </c>
    </row>
    <row r="11" spans="1:9" x14ac:dyDescent="0.2">
      <c r="B11" s="9" t="s">
        <v>329</v>
      </c>
      <c r="C11" s="18">
        <v>62779</v>
      </c>
      <c r="D11" s="19">
        <v>5.16E-2</v>
      </c>
    </row>
    <row r="12" spans="1:9" x14ac:dyDescent="0.2">
      <c r="B12" s="9" t="s">
        <v>330</v>
      </c>
      <c r="C12" s="10">
        <v>51422</v>
      </c>
      <c r="D12" s="11">
        <v>4.2299999999999997E-2</v>
      </c>
    </row>
    <row r="13" spans="1:9" x14ac:dyDescent="0.2">
      <c r="B13" s="9" t="s">
        <v>331</v>
      </c>
      <c r="C13" s="18">
        <v>38456</v>
      </c>
      <c r="D13" s="19">
        <v>3.1600000000000003E-2</v>
      </c>
    </row>
    <row r="14" spans="1:9" x14ac:dyDescent="0.2">
      <c r="B14" s="9" t="s">
        <v>332</v>
      </c>
      <c r="C14" s="10">
        <v>35523</v>
      </c>
      <c r="D14" s="11">
        <v>2.92E-2</v>
      </c>
    </row>
    <row r="15" spans="1:9" x14ac:dyDescent="0.2">
      <c r="B15" s="9" t="s">
        <v>333</v>
      </c>
      <c r="C15" s="18">
        <v>32182</v>
      </c>
      <c r="D15" s="19">
        <v>2.64E-2</v>
      </c>
    </row>
    <row r="16" spans="1:9" x14ac:dyDescent="0.2">
      <c r="B16" s="9" t="s">
        <v>334</v>
      </c>
      <c r="C16" s="10">
        <v>31773</v>
      </c>
      <c r="D16" s="11">
        <v>2.6100000000000002E-2</v>
      </c>
    </row>
    <row r="17" spans="2:4" x14ac:dyDescent="0.2">
      <c r="B17" s="9" t="s">
        <v>335</v>
      </c>
      <c r="C17" s="18">
        <v>27516</v>
      </c>
      <c r="D17" s="19">
        <v>2.2599999999999999E-2</v>
      </c>
    </row>
    <row r="18" spans="2:4" x14ac:dyDescent="0.2">
      <c r="B18" s="9" t="s">
        <v>336</v>
      </c>
      <c r="C18" s="10">
        <v>26717</v>
      </c>
      <c r="D18" s="11">
        <v>2.1999999999999999E-2</v>
      </c>
    </row>
    <row r="19" spans="2:4" x14ac:dyDescent="0.2">
      <c r="B19" s="9" t="s">
        <v>337</v>
      </c>
      <c r="C19" s="18">
        <v>23587</v>
      </c>
      <c r="D19" s="19">
        <v>1.9400000000000001E-2</v>
      </c>
    </row>
    <row r="20" spans="2:4" x14ac:dyDescent="0.2">
      <c r="B20" s="9" t="s">
        <v>338</v>
      </c>
      <c r="C20" s="10">
        <v>22135</v>
      </c>
      <c r="D20" s="11">
        <v>1.8200000000000001E-2</v>
      </c>
    </row>
    <row r="21" spans="2:4" x14ac:dyDescent="0.2">
      <c r="B21" s="9" t="s">
        <v>339</v>
      </c>
      <c r="C21" s="18">
        <v>16755</v>
      </c>
      <c r="D21" s="19">
        <v>1.38E-2</v>
      </c>
    </row>
    <row r="22" spans="2:4" x14ac:dyDescent="0.2">
      <c r="B22" s="9" t="s">
        <v>340</v>
      </c>
      <c r="C22" s="10">
        <v>5164</v>
      </c>
      <c r="D22" s="11">
        <v>4.1999999999999997E-3</v>
      </c>
    </row>
    <row r="23" spans="2:4" x14ac:dyDescent="0.2">
      <c r="B23" s="9" t="s">
        <v>341</v>
      </c>
      <c r="C23" s="18">
        <v>1742</v>
      </c>
      <c r="D23" s="19">
        <v>1.4E-3</v>
      </c>
    </row>
    <row r="24" spans="2:4" x14ac:dyDescent="0.2">
      <c r="B24" s="9" t="s">
        <v>342</v>
      </c>
      <c r="C24" s="10">
        <v>1417</v>
      </c>
      <c r="D24" s="11">
        <v>1.1999999999999999E-3</v>
      </c>
    </row>
    <row r="25" spans="2:4" x14ac:dyDescent="0.2">
      <c r="B25" s="20" t="s">
        <v>50</v>
      </c>
      <c r="C25" s="21">
        <v>1216771</v>
      </c>
      <c r="D25" s="22">
        <v>1</v>
      </c>
    </row>
    <row r="26" spans="2:4" x14ac:dyDescent="0.2">
      <c r="C26" s="181">
        <f>SUM(C5:C24)</f>
        <v>1216771</v>
      </c>
    </row>
  </sheetData>
  <mergeCells count="1">
    <mergeCell ref="H1:I1"/>
  </mergeCells>
  <hyperlinks>
    <hyperlink ref="H1:I1" location="Index!A1" display="Regresar al Índice" xr:uid="{F2991315-A44E-429A-84B6-A10E0C66F67B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86CE1-E7CB-471E-864B-343B6381FDAA}">
  <sheetPr codeName="Hoja10"/>
  <dimension ref="A1:J39"/>
  <sheetViews>
    <sheetView topLeftCell="A3" zoomScaleNormal="100" workbookViewId="0">
      <selection sqref="A1:XFD1048576"/>
    </sheetView>
  </sheetViews>
  <sheetFormatPr baseColWidth="10" defaultRowHeight="12.75" x14ac:dyDescent="0.2"/>
  <cols>
    <col min="1" max="9" width="11.42578125" style="63"/>
    <col min="10" max="11" width="15.85546875" style="63" bestFit="1" customWidth="1"/>
    <col min="12" max="17" width="11.42578125" style="63"/>
    <col min="18" max="18" width="11.85546875" style="63" bestFit="1" customWidth="1"/>
    <col min="19" max="21" width="11.42578125" style="63"/>
    <col min="22" max="22" width="11.85546875" style="63" bestFit="1" customWidth="1"/>
    <col min="23" max="29" width="11.42578125" style="63"/>
    <col min="30" max="30" width="11.85546875" style="63" bestFit="1" customWidth="1"/>
    <col min="31" max="16384" width="11.42578125" style="63"/>
  </cols>
  <sheetData>
    <row r="1" spans="1:10" ht="15" x14ac:dyDescent="0.25">
      <c r="A1" s="87" t="s">
        <v>399</v>
      </c>
      <c r="H1" s="58" t="s">
        <v>38</v>
      </c>
      <c r="I1" s="58"/>
    </row>
    <row r="6" spans="1:10" x14ac:dyDescent="0.2">
      <c r="A6" s="63" t="s">
        <v>56</v>
      </c>
      <c r="B6" s="63" t="s">
        <v>393</v>
      </c>
      <c r="C6" s="63" t="s">
        <v>394</v>
      </c>
      <c r="D6" s="63" t="s">
        <v>395</v>
      </c>
      <c r="E6" s="63" t="s">
        <v>396</v>
      </c>
      <c r="F6" s="63" t="s">
        <v>397</v>
      </c>
    </row>
    <row r="7" spans="1:10" x14ac:dyDescent="0.2">
      <c r="A7" s="63" t="s">
        <v>33</v>
      </c>
      <c r="B7" s="75">
        <v>242.86809595999998</v>
      </c>
      <c r="C7" s="75">
        <v>750.41147171023886</v>
      </c>
      <c r="D7" s="75">
        <v>-405.55412907000004</v>
      </c>
      <c r="E7" s="75">
        <f t="shared" ref="E7:E38" si="0">D7-C7</f>
        <v>-1155.9656007802389</v>
      </c>
      <c r="F7" s="69">
        <f t="shared" ref="F7:F38" si="1">D7/C7-1</f>
        <v>-1.5404423364500472</v>
      </c>
      <c r="G7" s="80" t="str">
        <f t="shared" ref="G7:G38" si="2">IF( MIN(C7,D7)&lt;=0,"--",(C7/D7)-1)</f>
        <v>--</v>
      </c>
      <c r="I7" s="81"/>
      <c r="J7" s="82"/>
    </row>
    <row r="8" spans="1:10" x14ac:dyDescent="0.2">
      <c r="A8" s="63" t="s">
        <v>24</v>
      </c>
      <c r="B8" s="75">
        <v>274.59036107999987</v>
      </c>
      <c r="C8" s="75">
        <v>620.21000208179544</v>
      </c>
      <c r="D8" s="75">
        <v>119.59769609000008</v>
      </c>
      <c r="E8" s="75">
        <f t="shared" si="0"/>
        <v>-500.61230599179532</v>
      </c>
      <c r="F8" s="69">
        <f t="shared" si="1"/>
        <v>-0.80716580563267482</v>
      </c>
      <c r="G8" s="80">
        <f t="shared" si="2"/>
        <v>4.185802255045723</v>
      </c>
      <c r="I8" s="81"/>
      <c r="J8" s="82"/>
    </row>
    <row r="9" spans="1:10" x14ac:dyDescent="0.2">
      <c r="A9" s="63" t="s">
        <v>22</v>
      </c>
      <c r="B9" s="75">
        <v>594.68959795000001</v>
      </c>
      <c r="C9" s="75">
        <v>1839.7651018127324</v>
      </c>
      <c r="D9" s="75">
        <v>591.11332064999965</v>
      </c>
      <c r="E9" s="75">
        <f t="shared" si="0"/>
        <v>-1248.6517811627327</v>
      </c>
      <c r="F9" s="69">
        <f t="shared" si="1"/>
        <v>-0.67870174291947816</v>
      </c>
      <c r="G9" s="80">
        <f t="shared" si="2"/>
        <v>2.1123729368671493</v>
      </c>
      <c r="I9" s="81"/>
      <c r="J9" s="82"/>
    </row>
    <row r="10" spans="1:10" x14ac:dyDescent="0.2">
      <c r="A10" s="63" t="s">
        <v>29</v>
      </c>
      <c r="B10" s="75">
        <v>1371.8495391000001</v>
      </c>
      <c r="C10" s="75">
        <v>1607.0814239025567</v>
      </c>
      <c r="D10" s="75">
        <v>688.07195491000039</v>
      </c>
      <c r="E10" s="75">
        <f t="shared" si="0"/>
        <v>-919.00946899255632</v>
      </c>
      <c r="F10" s="69">
        <f t="shared" si="1"/>
        <v>-0.57184997307782903</v>
      </c>
      <c r="G10" s="80">
        <f t="shared" si="2"/>
        <v>1.3356298893373189</v>
      </c>
      <c r="I10" s="81"/>
      <c r="J10" s="82"/>
    </row>
    <row r="11" spans="1:10" x14ac:dyDescent="0.2">
      <c r="A11" s="63" t="s">
        <v>8</v>
      </c>
      <c r="B11" s="75">
        <v>1137.8158338099997</v>
      </c>
      <c r="C11" s="75">
        <v>1385.3116948857041</v>
      </c>
      <c r="D11" s="75">
        <v>632.30945760999987</v>
      </c>
      <c r="E11" s="75">
        <f t="shared" si="0"/>
        <v>-753.00223727570426</v>
      </c>
      <c r="F11" s="69">
        <f t="shared" si="1"/>
        <v>-0.54356159704392815</v>
      </c>
      <c r="G11" s="80">
        <f t="shared" si="2"/>
        <v>1.1908761259429812</v>
      </c>
      <c r="I11" s="81"/>
      <c r="J11" s="82"/>
    </row>
    <row r="12" spans="1:10" x14ac:dyDescent="0.2">
      <c r="A12" s="63" t="s">
        <v>7</v>
      </c>
      <c r="B12" s="75">
        <v>66.784829710000039</v>
      </c>
      <c r="C12" s="75">
        <v>245.80458716707392</v>
      </c>
      <c r="D12" s="75">
        <v>130.74137133999997</v>
      </c>
      <c r="E12" s="75">
        <f t="shared" si="0"/>
        <v>-115.06321582707395</v>
      </c>
      <c r="F12" s="69">
        <f t="shared" si="1"/>
        <v>-0.46810849688848655</v>
      </c>
      <c r="G12" s="80">
        <f t="shared" si="2"/>
        <v>0.88008267503823157</v>
      </c>
      <c r="I12" s="81"/>
      <c r="J12" s="82"/>
    </row>
    <row r="13" spans="1:10" x14ac:dyDescent="0.2">
      <c r="A13" s="63" t="s">
        <v>18</v>
      </c>
      <c r="B13" s="75">
        <v>254.50736547000014</v>
      </c>
      <c r="C13" s="75">
        <v>653.62858917513404</v>
      </c>
      <c r="D13" s="75">
        <v>384.2289972500003</v>
      </c>
      <c r="E13" s="75">
        <f t="shared" si="0"/>
        <v>-269.39959192513373</v>
      </c>
      <c r="F13" s="69">
        <f t="shared" si="1"/>
        <v>-0.41216004989180555</v>
      </c>
      <c r="G13" s="80">
        <f t="shared" si="2"/>
        <v>0.70114331259035012</v>
      </c>
      <c r="I13" s="81"/>
      <c r="J13" s="82"/>
    </row>
    <row r="14" spans="1:10" x14ac:dyDescent="0.2">
      <c r="A14" s="63" t="s">
        <v>14</v>
      </c>
      <c r="B14" s="75">
        <v>2298.9492693999996</v>
      </c>
      <c r="C14" s="75">
        <v>828.32593987128439</v>
      </c>
      <c r="D14" s="75">
        <v>493.07158198999963</v>
      </c>
      <c r="E14" s="75">
        <f t="shared" si="0"/>
        <v>-335.25435788128476</v>
      </c>
      <c r="F14" s="69">
        <f t="shared" si="1"/>
        <v>-0.40473724381175458</v>
      </c>
      <c r="G14" s="80">
        <f t="shared" si="2"/>
        <v>0.67993039981785919</v>
      </c>
      <c r="I14" s="81"/>
      <c r="J14" s="82"/>
    </row>
    <row r="15" spans="1:10" x14ac:dyDescent="0.2">
      <c r="A15" s="63" t="s">
        <v>23</v>
      </c>
      <c r="B15" s="75">
        <v>1067.7227408999997</v>
      </c>
      <c r="C15" s="75">
        <v>1203.3415066052924</v>
      </c>
      <c r="D15" s="75">
        <v>845.7263272399988</v>
      </c>
      <c r="E15" s="75">
        <f t="shared" si="0"/>
        <v>-357.61517936529356</v>
      </c>
      <c r="F15" s="69">
        <f t="shared" si="1"/>
        <v>-0.2971851111278877</v>
      </c>
      <c r="G15" s="80">
        <f t="shared" si="2"/>
        <v>0.42284976575384547</v>
      </c>
      <c r="I15" s="81"/>
      <c r="J15" s="82"/>
    </row>
    <row r="16" spans="1:10" x14ac:dyDescent="0.2">
      <c r="A16" s="63" t="s">
        <v>13</v>
      </c>
      <c r="B16" s="75">
        <v>2347.1799003399992</v>
      </c>
      <c r="C16" s="75">
        <v>2950.1062810957978</v>
      </c>
      <c r="D16" s="75">
        <v>2402.4667622300058</v>
      </c>
      <c r="E16" s="75">
        <f t="shared" si="0"/>
        <v>-547.63951886579207</v>
      </c>
      <c r="F16" s="69">
        <f t="shared" si="1"/>
        <v>-0.18563382694889718</v>
      </c>
      <c r="G16" s="80">
        <f t="shared" si="2"/>
        <v>0.22794884302893115</v>
      </c>
      <c r="I16" s="81"/>
      <c r="J16" s="82"/>
    </row>
    <row r="17" spans="1:10" x14ac:dyDescent="0.2">
      <c r="A17" s="63" t="s">
        <v>10</v>
      </c>
      <c r="B17" s="75">
        <v>2737.8498555600004</v>
      </c>
      <c r="C17" s="75">
        <v>1339.4261757295374</v>
      </c>
      <c r="D17" s="75">
        <v>1091.6006093899996</v>
      </c>
      <c r="E17" s="75">
        <f t="shared" si="0"/>
        <v>-247.82556633953777</v>
      </c>
      <c r="F17" s="69">
        <f t="shared" si="1"/>
        <v>-0.18502368464208641</v>
      </c>
      <c r="G17" s="80">
        <f t="shared" si="2"/>
        <v>0.22702952362588547</v>
      </c>
      <c r="I17" s="81"/>
      <c r="J17" s="82"/>
    </row>
    <row r="18" spans="1:10" x14ac:dyDescent="0.2">
      <c r="A18" s="63" t="s">
        <v>9</v>
      </c>
      <c r="B18" s="75">
        <v>5843.8683700199972</v>
      </c>
      <c r="C18" s="75">
        <v>7896.0453000570888</v>
      </c>
      <c r="D18" s="75">
        <v>6947.1009074900085</v>
      </c>
      <c r="E18" s="75">
        <f t="shared" si="0"/>
        <v>-948.94439256708029</v>
      </c>
      <c r="F18" s="69">
        <f t="shared" si="1"/>
        <v>-0.12017970471372796</v>
      </c>
      <c r="G18" s="80">
        <f t="shared" si="2"/>
        <v>0.13659574046836953</v>
      </c>
      <c r="I18" s="81"/>
      <c r="J18" s="82"/>
    </row>
    <row r="19" spans="1:10" x14ac:dyDescent="0.2">
      <c r="A19" s="63" t="s">
        <v>17</v>
      </c>
      <c r="B19" s="75">
        <v>427.24711405000005</v>
      </c>
      <c r="C19" s="75">
        <v>315.08111946390937</v>
      </c>
      <c r="D19" s="75">
        <v>289.10345514999977</v>
      </c>
      <c r="E19" s="75">
        <f t="shared" si="0"/>
        <v>-25.9776643139096</v>
      </c>
      <c r="F19" s="69">
        <f t="shared" si="1"/>
        <v>-8.2447543534531542E-2</v>
      </c>
      <c r="G19" s="80">
        <f t="shared" si="2"/>
        <v>8.9855945514145441E-2</v>
      </c>
      <c r="I19" s="81"/>
      <c r="J19" s="82"/>
    </row>
    <row r="20" spans="1:10" x14ac:dyDescent="0.2">
      <c r="A20" s="63" t="s">
        <v>28</v>
      </c>
      <c r="B20" s="75">
        <v>524.97400754</v>
      </c>
      <c r="C20" s="75">
        <v>491.55598622228865</v>
      </c>
      <c r="D20" s="75">
        <v>460.6380084999999</v>
      </c>
      <c r="E20" s="75">
        <f t="shared" si="0"/>
        <v>-30.917977722288754</v>
      </c>
      <c r="F20" s="69">
        <f t="shared" si="1"/>
        <v>-6.2898181669803099E-2</v>
      </c>
      <c r="G20" s="80">
        <f t="shared" si="2"/>
        <v>6.7119901423177364E-2</v>
      </c>
      <c r="I20" s="81"/>
      <c r="J20" s="82"/>
    </row>
    <row r="21" spans="1:10" x14ac:dyDescent="0.2">
      <c r="A21" s="63" t="s">
        <v>5</v>
      </c>
      <c r="B21" s="75">
        <v>433.31659079999997</v>
      </c>
      <c r="C21" s="75">
        <v>588.96774121980866</v>
      </c>
      <c r="D21" s="75">
        <v>552.58060508999995</v>
      </c>
      <c r="E21" s="75">
        <f t="shared" si="0"/>
        <v>-36.387136129808709</v>
      </c>
      <c r="F21" s="69">
        <f t="shared" si="1"/>
        <v>-6.1781203932234852E-2</v>
      </c>
      <c r="G21" s="80">
        <f t="shared" si="2"/>
        <v>6.584946303694883E-2</v>
      </c>
      <c r="I21" s="81"/>
      <c r="J21" s="82"/>
    </row>
    <row r="22" spans="1:10" x14ac:dyDescent="0.2">
      <c r="A22" s="63" t="s">
        <v>6</v>
      </c>
      <c r="B22" s="75">
        <v>111.29515565999998</v>
      </c>
      <c r="C22" s="75">
        <v>145.74118780502354</v>
      </c>
      <c r="D22" s="75">
        <v>140.28041083000008</v>
      </c>
      <c r="E22" s="75">
        <f t="shared" si="0"/>
        <v>-5.4607769750234638</v>
      </c>
      <c r="F22" s="69">
        <f t="shared" si="1"/>
        <v>-3.7469002807422158E-2</v>
      </c>
      <c r="G22" s="80">
        <f t="shared" si="2"/>
        <v>3.8927580427755792E-2</v>
      </c>
      <c r="I22" s="81"/>
      <c r="J22" s="82"/>
    </row>
    <row r="23" spans="1:10" x14ac:dyDescent="0.2">
      <c r="A23" s="63" t="s">
        <v>16</v>
      </c>
      <c r="B23" s="75">
        <v>148.49826809999999</v>
      </c>
      <c r="C23" s="75">
        <v>286.34802134901344</v>
      </c>
      <c r="D23" s="75">
        <v>275.9174662600002</v>
      </c>
      <c r="E23" s="75">
        <f t="shared" si="0"/>
        <v>-10.430555089013239</v>
      </c>
      <c r="F23" s="69">
        <f t="shared" si="1"/>
        <v>-3.642614689591317E-2</v>
      </c>
      <c r="G23" s="80">
        <f t="shared" si="2"/>
        <v>3.7803170746662396E-2</v>
      </c>
      <c r="I23" s="81"/>
      <c r="J23" s="82"/>
    </row>
    <row r="24" spans="1:10" x14ac:dyDescent="0.2">
      <c r="A24" s="63" t="s">
        <v>32</v>
      </c>
      <c r="B24" s="75">
        <v>69.440688250000008</v>
      </c>
      <c r="C24" s="75">
        <v>151.2807087831309</v>
      </c>
      <c r="D24" s="75">
        <v>146.25539381999997</v>
      </c>
      <c r="E24" s="75">
        <f t="shared" si="0"/>
        <v>-5.0253149631309384</v>
      </c>
      <c r="F24" s="69">
        <f t="shared" si="1"/>
        <v>-3.3218478440202204E-2</v>
      </c>
      <c r="G24" s="80">
        <f t="shared" si="2"/>
        <v>3.4359860733175429E-2</v>
      </c>
      <c r="I24" s="81"/>
      <c r="J24" s="82"/>
    </row>
    <row r="25" spans="1:10" x14ac:dyDescent="0.2">
      <c r="A25" s="63" t="s">
        <v>31</v>
      </c>
      <c r="B25" s="75">
        <v>817.44683137000004</v>
      </c>
      <c r="C25" s="75">
        <v>1092.761461104099</v>
      </c>
      <c r="D25" s="75">
        <v>1067.6513709699998</v>
      </c>
      <c r="E25" s="75">
        <f t="shared" si="0"/>
        <v>-25.11009013409921</v>
      </c>
      <c r="F25" s="69">
        <f t="shared" si="1"/>
        <v>-2.2978564881606101E-2</v>
      </c>
      <c r="G25" s="80">
        <f t="shared" si="2"/>
        <v>2.3518997696116761E-2</v>
      </c>
      <c r="I25" s="81"/>
      <c r="J25" s="82"/>
    </row>
    <row r="26" spans="1:10" x14ac:dyDescent="0.2">
      <c r="A26" s="63" t="s">
        <v>30</v>
      </c>
      <c r="B26" s="75">
        <v>100.90925131000003</v>
      </c>
      <c r="C26" s="75">
        <v>344.43342449181188</v>
      </c>
      <c r="D26" s="75">
        <v>360.4657866099999</v>
      </c>
      <c r="E26" s="75">
        <f t="shared" si="0"/>
        <v>16.032362118188018</v>
      </c>
      <c r="F26" s="69">
        <f t="shared" si="1"/>
        <v>4.6547056639008488E-2</v>
      </c>
      <c r="G26" s="80">
        <f t="shared" si="2"/>
        <v>-4.4476792843405111E-2</v>
      </c>
      <c r="I26" s="81"/>
      <c r="J26" s="82"/>
    </row>
    <row r="27" spans="1:10" x14ac:dyDescent="0.2">
      <c r="A27" s="63" t="s">
        <v>20</v>
      </c>
      <c r="B27" s="75">
        <v>4260.4604142799981</v>
      </c>
      <c r="C27" s="75">
        <v>3129.0895269395305</v>
      </c>
      <c r="D27" s="75">
        <v>3366.462024410002</v>
      </c>
      <c r="E27" s="75">
        <f t="shared" si="0"/>
        <v>237.37249747047144</v>
      </c>
      <c r="F27" s="69">
        <f t="shared" si="1"/>
        <v>7.5859925204069922E-2</v>
      </c>
      <c r="G27" s="80">
        <f t="shared" si="2"/>
        <v>-7.0510968414109088E-2</v>
      </c>
      <c r="I27" s="81"/>
      <c r="J27" s="82"/>
    </row>
    <row r="28" spans="1:10" x14ac:dyDescent="0.2">
      <c r="A28" s="63" t="s">
        <v>15</v>
      </c>
      <c r="B28" s="75">
        <v>399.66328415000015</v>
      </c>
      <c r="C28" s="75">
        <v>274.74106211216122</v>
      </c>
      <c r="D28" s="75">
        <v>296.12476404999978</v>
      </c>
      <c r="E28" s="75">
        <f t="shared" si="0"/>
        <v>21.383701937838566</v>
      </c>
      <c r="F28" s="69">
        <f t="shared" si="1"/>
        <v>7.7832202341522549E-2</v>
      </c>
      <c r="G28" s="80">
        <f t="shared" si="2"/>
        <v>-7.2211798991009046E-2</v>
      </c>
      <c r="I28" s="81"/>
      <c r="J28" s="82"/>
    </row>
    <row r="29" spans="1:10" x14ac:dyDescent="0.2">
      <c r="A29" s="63" t="s">
        <v>4</v>
      </c>
      <c r="B29" s="75">
        <v>1476.7970142200002</v>
      </c>
      <c r="C29" s="75">
        <v>948.53809667225664</v>
      </c>
      <c r="D29" s="75">
        <v>1104.7488783700028</v>
      </c>
      <c r="E29" s="75">
        <f t="shared" si="0"/>
        <v>156.21078169774614</v>
      </c>
      <c r="F29" s="69">
        <f t="shared" si="1"/>
        <v>0.16468582785001296</v>
      </c>
      <c r="G29" s="80">
        <f t="shared" si="2"/>
        <v>-0.14139935758814859</v>
      </c>
      <c r="I29" s="81"/>
      <c r="J29" s="82"/>
    </row>
    <row r="30" spans="1:10" x14ac:dyDescent="0.2">
      <c r="A30" s="63" t="s">
        <v>0</v>
      </c>
      <c r="B30" s="75">
        <v>842.62724866000019</v>
      </c>
      <c r="C30" s="75">
        <v>1554.8525435804841</v>
      </c>
      <c r="D30" s="75">
        <v>2151.9649464800013</v>
      </c>
      <c r="E30" s="75">
        <f t="shared" si="0"/>
        <v>597.11240289951729</v>
      </c>
      <c r="F30" s="69">
        <f t="shared" si="1"/>
        <v>0.38403153107014165</v>
      </c>
      <c r="G30" s="80">
        <f t="shared" si="2"/>
        <v>-0.27747310841481054</v>
      </c>
      <c r="I30" s="81"/>
      <c r="J30" s="82"/>
    </row>
    <row r="31" spans="1:10" x14ac:dyDescent="0.2">
      <c r="A31" s="63" t="s">
        <v>27</v>
      </c>
      <c r="B31" s="75">
        <v>80.837460309999585</v>
      </c>
      <c r="C31" s="75">
        <v>403.12696674869443</v>
      </c>
      <c r="D31" s="75">
        <v>578.40361417000031</v>
      </c>
      <c r="E31" s="75">
        <f t="shared" si="0"/>
        <v>175.27664742130588</v>
      </c>
      <c r="F31" s="69">
        <f t="shared" si="1"/>
        <v>0.43479266305340403</v>
      </c>
      <c r="G31" s="80">
        <f t="shared" si="2"/>
        <v>-0.30303518706885157</v>
      </c>
      <c r="I31" s="81"/>
      <c r="J31" s="82"/>
    </row>
    <row r="32" spans="1:10" x14ac:dyDescent="0.2">
      <c r="A32" s="63" t="s">
        <v>3</v>
      </c>
      <c r="B32" s="75">
        <v>1140.89531549</v>
      </c>
      <c r="C32" s="75">
        <v>472.11483675392645</v>
      </c>
      <c r="D32" s="75">
        <v>759.19950239999935</v>
      </c>
      <c r="E32" s="75">
        <f t="shared" si="0"/>
        <v>287.08466564607289</v>
      </c>
      <c r="F32" s="69">
        <f t="shared" si="1"/>
        <v>0.60808227849807195</v>
      </c>
      <c r="G32" s="80">
        <f t="shared" si="2"/>
        <v>-0.37814127214063509</v>
      </c>
      <c r="I32" s="81"/>
      <c r="J32" s="82"/>
    </row>
    <row r="33" spans="1:10" x14ac:dyDescent="0.2">
      <c r="A33" s="63" t="s">
        <v>25</v>
      </c>
      <c r="B33" s="75">
        <v>1342.9079274100002</v>
      </c>
      <c r="C33" s="75">
        <v>709.71242361737654</v>
      </c>
      <c r="D33" s="75">
        <v>1168.2470435200016</v>
      </c>
      <c r="E33" s="75">
        <f t="shared" si="0"/>
        <v>458.53461990262508</v>
      </c>
      <c r="F33" s="69">
        <f t="shared" si="1"/>
        <v>0.64608509678538817</v>
      </c>
      <c r="G33" s="80">
        <f t="shared" si="2"/>
        <v>-0.39249799299387178</v>
      </c>
      <c r="I33" s="81"/>
      <c r="J33" s="82"/>
    </row>
    <row r="34" spans="1:10" x14ac:dyDescent="0.2">
      <c r="A34" s="63" t="s">
        <v>11</v>
      </c>
      <c r="B34" s="75">
        <v>97.472870009999994</v>
      </c>
      <c r="C34" s="75">
        <v>49.941771865261806</v>
      </c>
      <c r="D34" s="75">
        <v>97.599205350000062</v>
      </c>
      <c r="E34" s="75">
        <f t="shared" si="0"/>
        <v>47.657433484738256</v>
      </c>
      <c r="F34" s="69">
        <f t="shared" si="1"/>
        <v>0.95425996525140366</v>
      </c>
      <c r="G34" s="80">
        <f t="shared" si="2"/>
        <v>-0.48829735153922771</v>
      </c>
      <c r="I34" s="81"/>
      <c r="J34" s="82"/>
    </row>
    <row r="35" spans="1:10" x14ac:dyDescent="0.2">
      <c r="A35" s="63" t="s">
        <v>26</v>
      </c>
      <c r="B35" s="75">
        <v>399.09240150999972</v>
      </c>
      <c r="C35" s="75">
        <v>247.41469957578548</v>
      </c>
      <c r="D35" s="75">
        <v>737.41226323999956</v>
      </c>
      <c r="E35" s="75">
        <f t="shared" si="0"/>
        <v>489.99756366421411</v>
      </c>
      <c r="F35" s="69">
        <f t="shared" si="1"/>
        <v>1.9804707016372047</v>
      </c>
      <c r="G35" s="80">
        <f t="shared" si="2"/>
        <v>-0.66448252638394023</v>
      </c>
      <c r="I35" s="81"/>
      <c r="J35" s="82"/>
    </row>
    <row r="36" spans="1:10" x14ac:dyDescent="0.2">
      <c r="A36" s="63" t="s">
        <v>12</v>
      </c>
      <c r="B36" s="75">
        <v>170.39174134000001</v>
      </c>
      <c r="C36" s="75">
        <v>174.61351988592946</v>
      </c>
      <c r="D36" s="75">
        <v>543.87845909000021</v>
      </c>
      <c r="E36" s="75">
        <f t="shared" si="0"/>
        <v>369.26493920407074</v>
      </c>
      <c r="F36" s="69">
        <f t="shared" si="1"/>
        <v>2.1147557156244376</v>
      </c>
      <c r="G36" s="80">
        <f t="shared" si="2"/>
        <v>-0.67894753512009443</v>
      </c>
      <c r="I36" s="81"/>
      <c r="J36" s="82"/>
    </row>
    <row r="37" spans="1:10" x14ac:dyDescent="0.2">
      <c r="A37" s="63" t="s">
        <v>21</v>
      </c>
      <c r="B37" s="75">
        <v>426.48494978000008</v>
      </c>
      <c r="C37" s="75">
        <v>56.043234532161065</v>
      </c>
      <c r="D37" s="75">
        <v>260.52976432999975</v>
      </c>
      <c r="E37" s="75">
        <f t="shared" si="0"/>
        <v>204.48652979783867</v>
      </c>
      <c r="F37" s="69">
        <f t="shared" si="1"/>
        <v>3.648728191812193</v>
      </c>
      <c r="G37" s="80">
        <f t="shared" si="2"/>
        <v>-0.7848874017282188</v>
      </c>
      <c r="I37" s="81"/>
      <c r="J37" s="82"/>
    </row>
    <row r="38" spans="1:10" x14ac:dyDescent="0.2">
      <c r="A38" s="63" t="s">
        <v>19</v>
      </c>
      <c r="B38" s="75">
        <v>94.859881740000006</v>
      </c>
      <c r="C38" s="75">
        <v>165.41914348308373</v>
      </c>
      <c r="D38" s="75">
        <v>801.49527104000163</v>
      </c>
      <c r="E38" s="75">
        <f t="shared" si="0"/>
        <v>636.07612755691787</v>
      </c>
      <c r="F38" s="69">
        <f t="shared" si="1"/>
        <v>3.8452389134874529</v>
      </c>
      <c r="G38" s="80">
        <f t="shared" si="2"/>
        <v>-0.79361182846601241</v>
      </c>
      <c r="I38" s="81"/>
      <c r="J38" s="82"/>
    </row>
    <row r="39" spans="1:10" x14ac:dyDescent="0.2">
      <c r="J39" s="82"/>
    </row>
  </sheetData>
  <autoFilter ref="A6:G6" xr:uid="{2B6504AE-5C7D-4EF1-AFCB-C91A4C017646}">
    <sortState ref="A7:G38">
      <sortCondition ref="F6"/>
    </sortState>
  </autoFilter>
  <mergeCells count="1">
    <mergeCell ref="H1:I1"/>
  </mergeCells>
  <hyperlinks>
    <hyperlink ref="H1:I1" location="Index!A1" display="Regresar al Índice" xr:uid="{1037865B-EFB9-40D5-ADC4-B9A92F986751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AD639-95DE-40E2-8A70-C9D8BDDF974A}">
  <sheetPr codeName="Hoja11"/>
  <dimension ref="A1:I57"/>
  <sheetViews>
    <sheetView zoomScaleNormal="100" workbookViewId="0">
      <selection sqref="A1:XFD1048576"/>
    </sheetView>
  </sheetViews>
  <sheetFormatPr baseColWidth="10" defaultRowHeight="12.75" x14ac:dyDescent="0.2"/>
  <cols>
    <col min="1" max="16384" width="11.42578125" style="63"/>
  </cols>
  <sheetData>
    <row r="1" spans="1:9" ht="15" x14ac:dyDescent="0.25">
      <c r="A1" s="87" t="s">
        <v>400</v>
      </c>
      <c r="H1" s="58" t="s">
        <v>38</v>
      </c>
      <c r="I1" s="58"/>
    </row>
    <row r="6" spans="1:9" x14ac:dyDescent="0.2">
      <c r="A6" s="63" t="s">
        <v>401</v>
      </c>
      <c r="B6" s="63" t="s">
        <v>301</v>
      </c>
    </row>
    <row r="7" spans="1:9" x14ac:dyDescent="0.2">
      <c r="A7" s="83" t="s">
        <v>402</v>
      </c>
      <c r="B7" s="84">
        <v>-21.160494659999998</v>
      </c>
    </row>
    <row r="8" spans="1:9" x14ac:dyDescent="0.2">
      <c r="A8" s="83" t="s">
        <v>403</v>
      </c>
      <c r="B8" s="84">
        <v>-0.24970572999999963</v>
      </c>
    </row>
    <row r="9" spans="1:9" x14ac:dyDescent="0.2">
      <c r="A9" s="83" t="s">
        <v>404</v>
      </c>
      <c r="B9" s="84">
        <v>0</v>
      </c>
    </row>
    <row r="10" spans="1:9" x14ac:dyDescent="0.2">
      <c r="A10" s="83" t="s">
        <v>405</v>
      </c>
      <c r="B10" s="84">
        <v>0</v>
      </c>
    </row>
    <row r="11" spans="1:9" x14ac:dyDescent="0.2">
      <c r="A11" s="83" t="s">
        <v>406</v>
      </c>
      <c r="B11" s="84">
        <v>0</v>
      </c>
    </row>
    <row r="12" spans="1:9" x14ac:dyDescent="0.2">
      <c r="A12" s="85" t="s">
        <v>407</v>
      </c>
      <c r="B12" s="84">
        <v>0</v>
      </c>
    </row>
    <row r="13" spans="1:9" x14ac:dyDescent="0.2">
      <c r="A13" s="83" t="s">
        <v>408</v>
      </c>
      <c r="B13" s="84">
        <v>0</v>
      </c>
    </row>
    <row r="14" spans="1:9" x14ac:dyDescent="0.2">
      <c r="A14" s="83" t="s">
        <v>409</v>
      </c>
      <c r="B14" s="84">
        <v>0</v>
      </c>
    </row>
    <row r="15" spans="1:9" ht="15.75" customHeight="1" x14ac:dyDescent="0.2">
      <c r="A15" s="83" t="s">
        <v>410</v>
      </c>
      <c r="B15" s="84">
        <v>0</v>
      </c>
    </row>
    <row r="16" spans="1:9" x14ac:dyDescent="0.2">
      <c r="A16" s="83" t="s">
        <v>411</v>
      </c>
      <c r="B16" s="84">
        <v>0</v>
      </c>
    </row>
    <row r="17" spans="1:2" x14ac:dyDescent="0.2">
      <c r="A17" s="83" t="s">
        <v>412</v>
      </c>
      <c r="B17" s="84">
        <v>0</v>
      </c>
    </row>
    <row r="18" spans="1:2" x14ac:dyDescent="0.2">
      <c r="A18" s="83" t="s">
        <v>413</v>
      </c>
      <c r="B18" s="84">
        <v>0</v>
      </c>
    </row>
    <row r="19" spans="1:2" x14ac:dyDescent="0.2">
      <c r="A19" s="83" t="s">
        <v>414</v>
      </c>
      <c r="B19" s="84">
        <v>0</v>
      </c>
    </row>
    <row r="20" spans="1:2" x14ac:dyDescent="0.2">
      <c r="A20" s="83" t="s">
        <v>415</v>
      </c>
      <c r="B20" s="84">
        <v>0</v>
      </c>
    </row>
    <row r="21" spans="1:2" x14ac:dyDescent="0.2">
      <c r="A21" s="83" t="s">
        <v>416</v>
      </c>
      <c r="B21" s="84">
        <v>0</v>
      </c>
    </row>
    <row r="22" spans="1:2" x14ac:dyDescent="0.2">
      <c r="A22" s="83" t="s">
        <v>417</v>
      </c>
      <c r="B22" s="84">
        <v>0</v>
      </c>
    </row>
    <row r="23" spans="1:2" x14ac:dyDescent="0.2">
      <c r="A23" s="83" t="s">
        <v>418</v>
      </c>
      <c r="B23" s="84">
        <v>0</v>
      </c>
    </row>
    <row r="24" spans="1:2" x14ac:dyDescent="0.2">
      <c r="A24" s="83" t="s">
        <v>419</v>
      </c>
      <c r="B24" s="84">
        <v>0.98358232000000001</v>
      </c>
    </row>
    <row r="25" spans="1:2" x14ac:dyDescent="0.2">
      <c r="A25" s="83" t="s">
        <v>420</v>
      </c>
      <c r="B25" s="84">
        <v>3.0149464699999999</v>
      </c>
    </row>
    <row r="26" spans="1:2" x14ac:dyDescent="0.2">
      <c r="A26" s="83" t="s">
        <v>421</v>
      </c>
      <c r="B26" s="84">
        <v>4.3704031800000012</v>
      </c>
    </row>
    <row r="27" spans="1:2" x14ac:dyDescent="0.2">
      <c r="A27" s="83" t="s">
        <v>422</v>
      </c>
      <c r="B27" s="84">
        <v>9.9016578500000012</v>
      </c>
    </row>
    <row r="28" spans="1:2" x14ac:dyDescent="0.2">
      <c r="A28" s="83" t="s">
        <v>423</v>
      </c>
      <c r="B28" s="84">
        <v>14.55170388</v>
      </c>
    </row>
    <row r="29" spans="1:2" x14ac:dyDescent="0.2">
      <c r="A29" s="83" t="s">
        <v>424</v>
      </c>
      <c r="B29" s="84">
        <v>17.46232813000001</v>
      </c>
    </row>
    <row r="30" spans="1:2" x14ac:dyDescent="0.2">
      <c r="A30" s="83" t="s">
        <v>425</v>
      </c>
      <c r="B30" s="84">
        <v>20.304611989999998</v>
      </c>
    </row>
    <row r="31" spans="1:2" x14ac:dyDescent="0.2">
      <c r="A31" s="83" t="s">
        <v>426</v>
      </c>
      <c r="B31" s="84">
        <v>39.423316859999986</v>
      </c>
    </row>
    <row r="32" spans="1:2" x14ac:dyDescent="0.2">
      <c r="A32" s="83" t="s">
        <v>427</v>
      </c>
      <c r="B32" s="84">
        <v>54.009078299999999</v>
      </c>
    </row>
    <row r="33" spans="1:2" x14ac:dyDescent="0.2">
      <c r="A33" s="83" t="s">
        <v>428</v>
      </c>
      <c r="B33" s="84">
        <v>55.169200499999995</v>
      </c>
    </row>
    <row r="34" spans="1:2" x14ac:dyDescent="0.2">
      <c r="A34" s="83" t="s">
        <v>429</v>
      </c>
      <c r="B34" s="84">
        <v>84.421295289999961</v>
      </c>
    </row>
    <row r="35" spans="1:2" x14ac:dyDescent="0.2">
      <c r="A35" s="83" t="s">
        <v>430</v>
      </c>
      <c r="B35" s="84">
        <v>120.48484310000001</v>
      </c>
    </row>
    <row r="36" spans="1:2" x14ac:dyDescent="0.2">
      <c r="A36" s="83" t="s">
        <v>431</v>
      </c>
      <c r="B36" s="84">
        <v>123.20576557999998</v>
      </c>
    </row>
    <row r="37" spans="1:2" ht="76.5" x14ac:dyDescent="0.2">
      <c r="A37" s="85" t="s">
        <v>432</v>
      </c>
      <c r="B37" s="84">
        <v>174.4526156900001</v>
      </c>
    </row>
    <row r="38" spans="1:2" x14ac:dyDescent="0.2">
      <c r="A38" s="83" t="s">
        <v>433</v>
      </c>
      <c r="B38" s="84">
        <v>265.96419640000011</v>
      </c>
    </row>
    <row r="39" spans="1:2" x14ac:dyDescent="0.2">
      <c r="A39" s="83" t="s">
        <v>434</v>
      </c>
      <c r="B39" s="84">
        <v>333.18767293999991</v>
      </c>
    </row>
    <row r="40" spans="1:2" x14ac:dyDescent="0.2">
      <c r="A40" s="83" t="s">
        <v>435</v>
      </c>
      <c r="B40" s="84">
        <v>354.16717897000001</v>
      </c>
    </row>
    <row r="41" spans="1:2" x14ac:dyDescent="0.2">
      <c r="A41" s="83" t="s">
        <v>436</v>
      </c>
      <c r="B41" s="84">
        <v>481.28703280999991</v>
      </c>
    </row>
    <row r="42" spans="1:2" ht="15.75" customHeight="1" x14ac:dyDescent="0.2">
      <c r="A42" s="83" t="s">
        <v>437</v>
      </c>
      <c r="B42" s="84" t="s">
        <v>305</v>
      </c>
    </row>
    <row r="43" spans="1:2" ht="15.75" customHeight="1" x14ac:dyDescent="0.2">
      <c r="A43" s="63" t="s">
        <v>438</v>
      </c>
      <c r="B43" s="63" t="s">
        <v>305</v>
      </c>
    </row>
    <row r="44" spans="1:2" x14ac:dyDescent="0.2">
      <c r="A44" s="83" t="s">
        <v>439</v>
      </c>
      <c r="B44" s="84" t="s">
        <v>305</v>
      </c>
    </row>
    <row r="45" spans="1:2" x14ac:dyDescent="0.2">
      <c r="A45" s="83" t="s">
        <v>440</v>
      </c>
      <c r="B45" s="84" t="s">
        <v>305</v>
      </c>
    </row>
    <row r="46" spans="1:2" x14ac:dyDescent="0.2">
      <c r="A46" s="83" t="s">
        <v>441</v>
      </c>
      <c r="B46" s="84" t="s">
        <v>305</v>
      </c>
    </row>
    <row r="47" spans="1:2" x14ac:dyDescent="0.2">
      <c r="A47" s="83" t="s">
        <v>442</v>
      </c>
      <c r="B47" s="84" t="s">
        <v>305</v>
      </c>
    </row>
    <row r="48" spans="1:2" x14ac:dyDescent="0.2">
      <c r="A48" s="83" t="s">
        <v>443</v>
      </c>
      <c r="B48" s="84" t="s">
        <v>305</v>
      </c>
    </row>
    <row r="49" spans="1:2" x14ac:dyDescent="0.2">
      <c r="A49" s="83" t="s">
        <v>444</v>
      </c>
      <c r="B49" s="84" t="s">
        <v>305</v>
      </c>
    </row>
    <row r="50" spans="1:2" x14ac:dyDescent="0.2">
      <c r="A50" s="83" t="s">
        <v>445</v>
      </c>
      <c r="B50" s="84" t="s">
        <v>305</v>
      </c>
    </row>
    <row r="51" spans="1:2" x14ac:dyDescent="0.2">
      <c r="A51" s="83" t="s">
        <v>446</v>
      </c>
      <c r="B51" s="84" t="s">
        <v>305</v>
      </c>
    </row>
    <row r="52" spans="1:2" x14ac:dyDescent="0.2">
      <c r="A52" s="83" t="s">
        <v>447</v>
      </c>
      <c r="B52" s="84" t="s">
        <v>305</v>
      </c>
    </row>
    <row r="53" spans="1:2" x14ac:dyDescent="0.2">
      <c r="A53" s="83" t="s">
        <v>448</v>
      </c>
      <c r="B53" s="84" t="s">
        <v>305</v>
      </c>
    </row>
    <row r="54" spans="1:2" x14ac:dyDescent="0.2">
      <c r="A54" s="83" t="s">
        <v>449</v>
      </c>
      <c r="B54" s="83" t="s">
        <v>305</v>
      </c>
    </row>
    <row r="55" spans="1:2" x14ac:dyDescent="0.2">
      <c r="A55" s="83" t="s">
        <v>450</v>
      </c>
      <c r="B55" s="86" t="s">
        <v>305</v>
      </c>
    </row>
    <row r="56" spans="1:2" x14ac:dyDescent="0.2">
      <c r="A56" s="83" t="s">
        <v>451</v>
      </c>
      <c r="B56" s="84" t="s">
        <v>305</v>
      </c>
    </row>
    <row r="57" spans="1:2" ht="15" customHeight="1" x14ac:dyDescent="0.2">
      <c r="A57" s="83" t="s">
        <v>403</v>
      </c>
      <c r="B57" s="83" t="s">
        <v>305</v>
      </c>
    </row>
  </sheetData>
  <autoFilter ref="A6:B57" xr:uid="{5422D371-AE24-4E59-B9F7-0D431658F227}">
    <sortState ref="A7:B57">
      <sortCondition ref="B6:B57"/>
    </sortState>
  </autoFilter>
  <mergeCells count="1">
    <mergeCell ref="H1:I1"/>
  </mergeCells>
  <hyperlinks>
    <hyperlink ref="H1:I1" location="Index!A1" display="Regresar al Índice" xr:uid="{FE851E8D-478F-4C9D-97EB-719F7AE41801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4F9B0-4B3A-4420-B46A-3833831099FA}">
  <sheetPr codeName="Hoja47"/>
  <dimension ref="A1:I20"/>
  <sheetViews>
    <sheetView workbookViewId="0">
      <selection sqref="A1:XFD1048576"/>
    </sheetView>
  </sheetViews>
  <sheetFormatPr baseColWidth="10" defaultRowHeight="12.75" x14ac:dyDescent="0.2"/>
  <cols>
    <col min="1" max="1" width="11.42578125" style="174"/>
    <col min="2" max="2" width="12.7109375" style="174" bestFit="1" customWidth="1"/>
    <col min="3" max="16384" width="11.42578125" style="174"/>
  </cols>
  <sheetData>
    <row r="1" spans="1:9" ht="15" x14ac:dyDescent="0.25">
      <c r="A1" s="3" t="s">
        <v>517</v>
      </c>
      <c r="H1" s="58" t="s">
        <v>38</v>
      </c>
      <c r="I1" s="58"/>
    </row>
    <row r="2" spans="1:9" x14ac:dyDescent="0.2">
      <c r="A2" s="12" t="s">
        <v>343</v>
      </c>
    </row>
    <row r="5" spans="1:9" x14ac:dyDescent="0.2">
      <c r="B5" s="174" t="s">
        <v>0</v>
      </c>
    </row>
    <row r="6" spans="1:9" x14ac:dyDescent="0.2">
      <c r="A6" s="174">
        <v>2007</v>
      </c>
      <c r="B6" s="175">
        <v>10832.093999999999</v>
      </c>
      <c r="D6" s="175">
        <f>_xlfn.RANK.EQ(B6,$B$6:$B$19,0)</f>
        <v>14</v>
      </c>
    </row>
    <row r="7" spans="1:9" x14ac:dyDescent="0.2">
      <c r="A7" s="174">
        <v>2008</v>
      </c>
      <c r="B7" s="175">
        <v>11583.694</v>
      </c>
      <c r="C7" s="177">
        <f>B7/B6-1</f>
        <v>6.9386399342546312E-2</v>
      </c>
      <c r="D7" s="175">
        <f t="shared" ref="D7:D19" si="0">_xlfn.RANK.EQ(B7,$B$6:$B$19,0)</f>
        <v>11</v>
      </c>
    </row>
    <row r="8" spans="1:9" x14ac:dyDescent="0.2">
      <c r="A8" s="174">
        <v>2009</v>
      </c>
      <c r="B8" s="175">
        <v>11071.709000000001</v>
      </c>
      <c r="C8" s="177">
        <f t="shared" ref="C8:C19" si="1">B8/B7-1</f>
        <v>-4.4198767681535633E-2</v>
      </c>
      <c r="D8" s="175">
        <f t="shared" si="0"/>
        <v>13</v>
      </c>
    </row>
    <row r="9" spans="1:9" x14ac:dyDescent="0.2">
      <c r="A9" s="174">
        <v>2010</v>
      </c>
      <c r="B9" s="175">
        <v>13837.777</v>
      </c>
      <c r="C9" s="177">
        <f t="shared" si="1"/>
        <v>0.24983207199538926</v>
      </c>
      <c r="D9" s="175">
        <f t="shared" si="0"/>
        <v>8</v>
      </c>
    </row>
    <row r="10" spans="1:9" x14ac:dyDescent="0.2">
      <c r="A10" s="174">
        <v>2011</v>
      </c>
      <c r="B10" s="175">
        <v>11452.138999999999</v>
      </c>
      <c r="C10" s="177">
        <f t="shared" si="1"/>
        <v>-0.17240037904932282</v>
      </c>
      <c r="D10" s="175">
        <f t="shared" si="0"/>
        <v>12</v>
      </c>
    </row>
    <row r="11" spans="1:9" x14ac:dyDescent="0.2">
      <c r="A11" s="174">
        <v>2012</v>
      </c>
      <c r="B11" s="175">
        <v>14337.415999999999</v>
      </c>
      <c r="C11" s="177">
        <f t="shared" si="1"/>
        <v>0.25194219175998467</v>
      </c>
      <c r="D11" s="175">
        <f t="shared" si="0"/>
        <v>5</v>
      </c>
    </row>
    <row r="12" spans="1:9" x14ac:dyDescent="0.2">
      <c r="A12" s="174">
        <v>2013</v>
      </c>
      <c r="B12" s="175">
        <v>14936.549000000001</v>
      </c>
      <c r="C12" s="177">
        <f t="shared" si="1"/>
        <v>4.1788073945821402E-2</v>
      </c>
      <c r="D12" s="175">
        <f t="shared" si="0"/>
        <v>3</v>
      </c>
    </row>
    <row r="13" spans="1:9" x14ac:dyDescent="0.2">
      <c r="A13" s="174">
        <v>2014</v>
      </c>
      <c r="B13" s="175">
        <v>13679.807000000001</v>
      </c>
      <c r="C13" s="177">
        <f t="shared" si="1"/>
        <v>-8.4138712362541002E-2</v>
      </c>
      <c r="D13" s="175">
        <f t="shared" si="0"/>
        <v>9</v>
      </c>
    </row>
    <row r="14" spans="1:9" x14ac:dyDescent="0.2">
      <c r="A14" s="174">
        <v>2015</v>
      </c>
      <c r="B14" s="175">
        <v>14657.45</v>
      </c>
      <c r="C14" s="177">
        <f t="shared" si="1"/>
        <v>7.1466139836621867E-2</v>
      </c>
      <c r="D14" s="175">
        <f t="shared" si="0"/>
        <v>4</v>
      </c>
    </row>
    <row r="15" spans="1:9" x14ac:dyDescent="0.2">
      <c r="A15" s="174">
        <v>2016</v>
      </c>
      <c r="B15" s="175">
        <v>13936.191999999999</v>
      </c>
      <c r="C15" s="177">
        <f t="shared" si="1"/>
        <v>-4.9207604324081E-2</v>
      </c>
      <c r="D15" s="175">
        <f t="shared" si="0"/>
        <v>7</v>
      </c>
    </row>
    <row r="16" spans="1:9" x14ac:dyDescent="0.2">
      <c r="A16" s="174">
        <v>2017</v>
      </c>
      <c r="B16" s="175">
        <v>13494.003000000001</v>
      </c>
      <c r="C16" s="177">
        <f t="shared" si="1"/>
        <v>-3.1729542761752882E-2</v>
      </c>
      <c r="D16" s="175">
        <f t="shared" si="0"/>
        <v>10</v>
      </c>
    </row>
    <row r="17" spans="1:5" x14ac:dyDescent="0.2">
      <c r="A17" s="174" t="s">
        <v>344</v>
      </c>
      <c r="B17" s="175">
        <v>15323.255999999999</v>
      </c>
      <c r="C17" s="177">
        <f t="shared" si="1"/>
        <v>0.13556044118264965</v>
      </c>
      <c r="D17" s="175">
        <f t="shared" si="0"/>
        <v>2</v>
      </c>
    </row>
    <row r="18" spans="1:5" x14ac:dyDescent="0.2">
      <c r="A18" s="174" t="s">
        <v>345</v>
      </c>
      <c r="B18" s="175">
        <v>16197.833000000001</v>
      </c>
      <c r="C18" s="177">
        <f t="shared" si="1"/>
        <v>5.7075141210197078E-2</v>
      </c>
      <c r="D18" s="175">
        <f t="shared" si="0"/>
        <v>1</v>
      </c>
    </row>
    <row r="19" spans="1:5" x14ac:dyDescent="0.2">
      <c r="A19" s="174" t="s">
        <v>346</v>
      </c>
      <c r="B19" s="175">
        <v>14321.504999999999</v>
      </c>
      <c r="C19" s="177">
        <f t="shared" si="1"/>
        <v>-0.11583821119775717</v>
      </c>
      <c r="D19" s="175">
        <f t="shared" si="0"/>
        <v>6</v>
      </c>
      <c r="E19" s="23"/>
    </row>
    <row r="20" spans="1:5" x14ac:dyDescent="0.2">
      <c r="D20" s="175"/>
    </row>
  </sheetData>
  <mergeCells count="1">
    <mergeCell ref="H1:I1"/>
  </mergeCells>
  <hyperlinks>
    <hyperlink ref="H1:I1" location="Index!A1" display="Regresar al Índice" xr:uid="{283C4D3E-D8D2-420A-955D-EA852AF7282E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A389D-076F-4809-9CA5-A4CB82EAC6C0}">
  <sheetPr codeName="Hoja48"/>
  <dimension ref="A1:S37"/>
  <sheetViews>
    <sheetView zoomScaleNormal="100" workbookViewId="0">
      <selection sqref="A1:XFD1048576"/>
    </sheetView>
  </sheetViews>
  <sheetFormatPr baseColWidth="10" defaultRowHeight="12.75" x14ac:dyDescent="0.2"/>
  <cols>
    <col min="1" max="1" width="11.42578125" style="174"/>
    <col min="2" max="2" width="26.7109375" style="174" bestFit="1" customWidth="1"/>
    <col min="3" max="3" width="11.42578125" style="174"/>
    <col min="4" max="4" width="12" style="174" bestFit="1" customWidth="1"/>
    <col min="5" max="16384" width="11.42578125" style="174"/>
  </cols>
  <sheetData>
    <row r="1" spans="1:19" ht="15" x14ac:dyDescent="0.25">
      <c r="A1" s="3" t="s">
        <v>518</v>
      </c>
      <c r="H1" s="58" t="s">
        <v>38</v>
      </c>
      <c r="I1" s="58"/>
    </row>
    <row r="2" spans="1:19" x14ac:dyDescent="0.2">
      <c r="A2" s="12" t="s">
        <v>343</v>
      </c>
    </row>
    <row r="3" spans="1:19" x14ac:dyDescent="0.2">
      <c r="A3" s="5"/>
    </row>
    <row r="4" spans="1:19" x14ac:dyDescent="0.2">
      <c r="O4" s="5"/>
      <c r="P4" s="5"/>
      <c r="Q4" s="5"/>
      <c r="R4" s="5"/>
      <c r="S4" s="5"/>
    </row>
    <row r="5" spans="1:19" x14ac:dyDescent="0.2">
      <c r="B5" s="174" t="s">
        <v>24</v>
      </c>
      <c r="C5" s="24">
        <v>13.058</v>
      </c>
      <c r="D5" s="23">
        <f>C5/$C$37</f>
        <v>4.991769772758263E-5</v>
      </c>
      <c r="O5" s="5"/>
      <c r="P5" s="5"/>
      <c r="Q5" s="5"/>
      <c r="R5" s="5"/>
      <c r="S5" s="5"/>
    </row>
    <row r="6" spans="1:19" x14ac:dyDescent="0.2">
      <c r="B6" s="174" t="s">
        <v>5</v>
      </c>
      <c r="C6" s="24">
        <v>142.85499999999999</v>
      </c>
      <c r="D6" s="23">
        <f t="shared" ref="D6:D36" si="0">C6/$C$37</f>
        <v>5.4610144806814336E-4</v>
      </c>
      <c r="O6" s="5"/>
      <c r="P6" s="5"/>
      <c r="Q6" s="5"/>
      <c r="R6" s="5"/>
      <c r="S6" s="5"/>
    </row>
    <row r="7" spans="1:19" x14ac:dyDescent="0.2">
      <c r="B7" s="174" t="s">
        <v>19</v>
      </c>
      <c r="C7" s="24">
        <v>167.37100000000001</v>
      </c>
      <c r="D7" s="23">
        <f t="shared" si="0"/>
        <v>6.398204155585261E-4</v>
      </c>
      <c r="O7" s="5"/>
      <c r="P7" s="5"/>
      <c r="Q7" s="5"/>
      <c r="R7" s="5"/>
      <c r="S7" s="5"/>
    </row>
    <row r="8" spans="1:19" x14ac:dyDescent="0.2">
      <c r="B8" s="174" t="s">
        <v>21</v>
      </c>
      <c r="C8" s="24">
        <v>383.55</v>
      </c>
      <c r="D8" s="23">
        <f t="shared" si="0"/>
        <v>1.4662224661827477E-3</v>
      </c>
      <c r="O8" s="5"/>
      <c r="P8" s="5"/>
      <c r="Q8" s="5"/>
      <c r="R8" s="5"/>
      <c r="S8" s="5"/>
    </row>
    <row r="9" spans="1:19" x14ac:dyDescent="0.2">
      <c r="B9" s="174" t="s">
        <v>7</v>
      </c>
      <c r="C9" s="24">
        <v>500.92</v>
      </c>
      <c r="D9" s="23">
        <f t="shared" si="0"/>
        <v>1.9149006850743371E-3</v>
      </c>
      <c r="O9" s="5"/>
      <c r="P9" s="5"/>
      <c r="Q9" s="5"/>
      <c r="R9" s="5"/>
      <c r="S9" s="5"/>
    </row>
    <row r="10" spans="1:19" x14ac:dyDescent="0.2">
      <c r="B10" s="174" t="s">
        <v>11</v>
      </c>
      <c r="C10" s="24">
        <v>552.71199999999999</v>
      </c>
      <c r="D10" s="23">
        <f t="shared" si="0"/>
        <v>2.1128894582943523E-3</v>
      </c>
      <c r="O10" s="5"/>
      <c r="P10" s="5"/>
      <c r="Q10" s="5"/>
      <c r="R10" s="5"/>
      <c r="S10" s="5"/>
    </row>
    <row r="11" spans="1:19" x14ac:dyDescent="0.2">
      <c r="B11" s="174" t="s">
        <v>32</v>
      </c>
      <c r="C11" s="24">
        <v>571.08299999999997</v>
      </c>
      <c r="D11" s="23">
        <f t="shared" si="0"/>
        <v>2.1831175196324912E-3</v>
      </c>
      <c r="O11" s="5"/>
      <c r="P11" s="5"/>
      <c r="Q11" s="5"/>
      <c r="R11" s="5"/>
      <c r="S11" s="5"/>
    </row>
    <row r="12" spans="1:19" x14ac:dyDescent="0.2">
      <c r="B12" s="174" t="s">
        <v>15</v>
      </c>
      <c r="C12" s="24">
        <v>679.86400000000003</v>
      </c>
      <c r="D12" s="23">
        <f t="shared" si="0"/>
        <v>2.5989619886556316E-3</v>
      </c>
      <c r="O12" s="5"/>
      <c r="P12" s="5"/>
      <c r="Q12" s="5"/>
      <c r="R12" s="5"/>
      <c r="S12" s="5"/>
    </row>
    <row r="13" spans="1:19" x14ac:dyDescent="0.2">
      <c r="B13" s="174" t="s">
        <v>16</v>
      </c>
      <c r="C13" s="24">
        <v>990.89800000000002</v>
      </c>
      <c r="D13" s="23">
        <f t="shared" si="0"/>
        <v>3.7879726484045164E-3</v>
      </c>
      <c r="O13" s="5"/>
      <c r="P13" s="5"/>
      <c r="Q13" s="5"/>
      <c r="R13" s="5"/>
      <c r="S13" s="5"/>
    </row>
    <row r="14" spans="1:19" x14ac:dyDescent="0.2">
      <c r="B14" s="174" t="s">
        <v>30</v>
      </c>
      <c r="C14" s="24">
        <v>1034.9680000000001</v>
      </c>
      <c r="D14" s="23">
        <f t="shared" si="0"/>
        <v>3.9564420111594997E-3</v>
      </c>
      <c r="O14" s="5"/>
      <c r="P14" s="5"/>
      <c r="Q14" s="5"/>
      <c r="R14" s="5"/>
      <c r="S14" s="5"/>
    </row>
    <row r="15" spans="1:19" x14ac:dyDescent="0.2">
      <c r="B15" s="174" t="s">
        <v>9</v>
      </c>
      <c r="C15" s="24">
        <v>1557.432</v>
      </c>
      <c r="D15" s="23">
        <f t="shared" si="0"/>
        <v>5.9537003987796353E-3</v>
      </c>
      <c r="O15" s="5"/>
      <c r="P15" s="5"/>
      <c r="Q15" s="5"/>
      <c r="R15" s="5"/>
      <c r="S15" s="5"/>
    </row>
    <row r="16" spans="1:19" x14ac:dyDescent="0.2">
      <c r="B16" s="174" t="s">
        <v>18</v>
      </c>
      <c r="C16" s="24">
        <v>1852.2940000000001</v>
      </c>
      <c r="D16" s="23">
        <f t="shared" si="0"/>
        <v>7.0808892628744791E-3</v>
      </c>
      <c r="O16" s="5"/>
      <c r="P16" s="5"/>
      <c r="Q16" s="5"/>
      <c r="R16" s="5"/>
      <c r="S16" s="5"/>
    </row>
    <row r="17" spans="2:19" x14ac:dyDescent="0.2">
      <c r="B17" s="174" t="s">
        <v>12</v>
      </c>
      <c r="C17" s="24">
        <v>1888.7919999999999</v>
      </c>
      <c r="D17" s="23">
        <f t="shared" si="0"/>
        <v>7.2204126302861278E-3</v>
      </c>
      <c r="O17" s="5"/>
      <c r="P17" s="5"/>
      <c r="Q17" s="5"/>
      <c r="R17" s="5"/>
      <c r="S17" s="5"/>
    </row>
    <row r="18" spans="2:19" x14ac:dyDescent="0.2">
      <c r="B18" s="174" t="s">
        <v>26</v>
      </c>
      <c r="C18" s="24">
        <v>2255.9470000000001</v>
      </c>
      <c r="D18" s="23">
        <f t="shared" si="0"/>
        <v>8.6239608236672437E-3</v>
      </c>
      <c r="O18" s="5"/>
      <c r="P18" s="5"/>
      <c r="Q18" s="5"/>
      <c r="R18" s="5"/>
      <c r="S18" s="5"/>
    </row>
    <row r="19" spans="2:19" x14ac:dyDescent="0.2">
      <c r="B19" s="174" t="s">
        <v>33</v>
      </c>
      <c r="C19" s="24">
        <v>2508.9949999999999</v>
      </c>
      <c r="D19" s="23">
        <f t="shared" si="0"/>
        <v>9.5913044884374469E-3</v>
      </c>
      <c r="O19" s="5"/>
      <c r="P19" s="5"/>
      <c r="Q19" s="5"/>
      <c r="R19" s="5"/>
      <c r="S19" s="5"/>
    </row>
    <row r="20" spans="2:19" x14ac:dyDescent="0.2">
      <c r="B20" s="174" t="s">
        <v>28</v>
      </c>
      <c r="C20" s="24">
        <v>2877.7170000000001</v>
      </c>
      <c r="D20" s="23">
        <f t="shared" si="0"/>
        <v>1.1000842958456571E-2</v>
      </c>
      <c r="O20" s="5"/>
      <c r="P20" s="5"/>
      <c r="Q20" s="5"/>
      <c r="R20" s="5"/>
      <c r="S20" s="5"/>
    </row>
    <row r="21" spans="2:19" x14ac:dyDescent="0.2">
      <c r="B21" s="174" t="s">
        <v>31</v>
      </c>
      <c r="C21" s="24">
        <v>4020.7550000000001</v>
      </c>
      <c r="D21" s="23">
        <f t="shared" si="0"/>
        <v>1.5370411450962362E-2</v>
      </c>
      <c r="O21" s="5"/>
      <c r="P21" s="5"/>
      <c r="Q21" s="5"/>
      <c r="R21" s="5"/>
      <c r="S21" s="5"/>
    </row>
    <row r="22" spans="2:19" x14ac:dyDescent="0.2">
      <c r="B22" s="174" t="s">
        <v>17</v>
      </c>
      <c r="C22" s="24">
        <v>4308.241</v>
      </c>
      <c r="D22" s="23">
        <f t="shared" si="0"/>
        <v>1.6469403582139556E-2</v>
      </c>
      <c r="O22" s="5"/>
      <c r="P22" s="5"/>
      <c r="Q22" s="5"/>
      <c r="R22" s="5"/>
      <c r="S22" s="5"/>
    </row>
    <row r="23" spans="2:19" x14ac:dyDescent="0.2">
      <c r="B23" s="174" t="s">
        <v>6</v>
      </c>
      <c r="C23" s="24">
        <v>7510.8389999999999</v>
      </c>
      <c r="D23" s="23">
        <f t="shared" si="0"/>
        <v>2.871219106161273E-2</v>
      </c>
      <c r="O23" s="5"/>
      <c r="P23" s="5"/>
      <c r="Q23" s="5"/>
      <c r="R23" s="5"/>
      <c r="S23" s="5"/>
    </row>
    <row r="24" spans="2:19" x14ac:dyDescent="0.2">
      <c r="B24" s="174" t="s">
        <v>3</v>
      </c>
      <c r="C24" s="24">
        <v>7537.442</v>
      </c>
      <c r="D24" s="23">
        <f t="shared" si="0"/>
        <v>2.8813888144829675E-2</v>
      </c>
      <c r="O24" s="5"/>
      <c r="P24" s="5"/>
      <c r="Q24" s="5"/>
      <c r="R24" s="5"/>
      <c r="S24" s="5"/>
    </row>
    <row r="25" spans="2:19" x14ac:dyDescent="0.2">
      <c r="B25" s="174" t="s">
        <v>23</v>
      </c>
      <c r="C25" s="24">
        <v>8170.7910000000002</v>
      </c>
      <c r="D25" s="23">
        <f t="shared" si="0"/>
        <v>3.1235034104246641E-2</v>
      </c>
      <c r="O25" s="5"/>
      <c r="P25" s="5"/>
      <c r="Q25" s="5"/>
      <c r="R25" s="5"/>
      <c r="S25" s="5"/>
    </row>
    <row r="26" spans="2:19" x14ac:dyDescent="0.2">
      <c r="B26" s="174" t="s">
        <v>22</v>
      </c>
      <c r="C26" s="24">
        <v>9274.598</v>
      </c>
      <c r="D26" s="23">
        <f t="shared" si="0"/>
        <v>3.5454631605823433E-2</v>
      </c>
      <c r="O26" s="5"/>
      <c r="P26" s="5"/>
      <c r="Q26" s="5"/>
      <c r="R26" s="5"/>
      <c r="S26" s="5"/>
    </row>
    <row r="27" spans="2:19" x14ac:dyDescent="0.2">
      <c r="B27" s="174" t="s">
        <v>25</v>
      </c>
      <c r="C27" s="24">
        <v>9490.9140000000007</v>
      </c>
      <c r="D27" s="23">
        <f t="shared" si="0"/>
        <v>3.6281557375592147E-2</v>
      </c>
      <c r="O27" s="5"/>
      <c r="P27" s="5"/>
      <c r="Q27" s="5"/>
      <c r="R27" s="5"/>
      <c r="S27" s="5"/>
    </row>
    <row r="28" spans="2:19" x14ac:dyDescent="0.2">
      <c r="B28" s="174" t="s">
        <v>13</v>
      </c>
      <c r="C28" s="24">
        <v>9915.5840000000007</v>
      </c>
      <c r="D28" s="23">
        <f t="shared" si="0"/>
        <v>3.790497204046981E-2</v>
      </c>
      <c r="O28" s="5"/>
      <c r="P28" s="5"/>
      <c r="Q28" s="5"/>
      <c r="R28" s="5"/>
      <c r="S28" s="5"/>
    </row>
    <row r="29" spans="2:19" x14ac:dyDescent="0.2">
      <c r="B29" s="174" t="s">
        <v>27</v>
      </c>
      <c r="C29" s="24">
        <v>12556.665999999999</v>
      </c>
      <c r="D29" s="23">
        <f t="shared" si="0"/>
        <v>4.8001214416772409E-2</v>
      </c>
      <c r="O29" s="5"/>
      <c r="P29" s="5"/>
      <c r="Q29" s="5"/>
      <c r="R29" s="5"/>
      <c r="S29" s="5"/>
    </row>
    <row r="30" spans="2:19" x14ac:dyDescent="0.2">
      <c r="B30" s="174" t="s">
        <v>0</v>
      </c>
      <c r="C30" s="24">
        <v>14321.504999999999</v>
      </c>
      <c r="D30" s="23">
        <f t="shared" si="0"/>
        <v>5.474778354985934E-2</v>
      </c>
      <c r="O30" s="5"/>
      <c r="P30" s="5"/>
      <c r="Q30" s="5"/>
      <c r="R30" s="5"/>
      <c r="S30" s="5"/>
    </row>
    <row r="31" spans="2:19" x14ac:dyDescent="0.2">
      <c r="B31" s="174" t="s">
        <v>14</v>
      </c>
      <c r="C31" s="24">
        <v>16169.621999999999</v>
      </c>
      <c r="D31" s="23">
        <f t="shared" si="0"/>
        <v>6.1812705112978261E-2</v>
      </c>
      <c r="O31" s="5"/>
      <c r="P31" s="5"/>
      <c r="Q31" s="5"/>
      <c r="R31" s="5"/>
      <c r="S31" s="5"/>
    </row>
    <row r="32" spans="2:19" x14ac:dyDescent="0.2">
      <c r="B32" s="174" t="s">
        <v>29</v>
      </c>
      <c r="C32" s="24">
        <v>18588.138999999999</v>
      </c>
      <c r="D32" s="23">
        <f t="shared" si="0"/>
        <v>7.1058133245542207E-2</v>
      </c>
      <c r="O32" s="5"/>
      <c r="P32" s="5"/>
      <c r="Q32" s="5"/>
      <c r="R32" s="5"/>
      <c r="S32" s="5"/>
    </row>
    <row r="33" spans="2:19" x14ac:dyDescent="0.2">
      <c r="B33" s="174" t="s">
        <v>20</v>
      </c>
      <c r="C33" s="24">
        <v>24421.186000000002</v>
      </c>
      <c r="D33" s="23">
        <f t="shared" si="0"/>
        <v>9.3356515614724522E-2</v>
      </c>
      <c r="O33" s="5"/>
      <c r="P33" s="5"/>
      <c r="Q33" s="5"/>
      <c r="R33" s="5"/>
      <c r="S33" s="5"/>
    </row>
    <row r="34" spans="2:19" x14ac:dyDescent="0.2">
      <c r="B34" s="174" t="s">
        <v>4</v>
      </c>
      <c r="C34" s="24">
        <v>27625.224999999999</v>
      </c>
      <c r="D34" s="23">
        <f t="shared" si="0"/>
        <v>0.10560481170213347</v>
      </c>
      <c r="O34" s="5"/>
      <c r="P34" s="5"/>
      <c r="Q34" s="5"/>
      <c r="R34" s="5"/>
      <c r="S34" s="5"/>
    </row>
    <row r="35" spans="2:19" x14ac:dyDescent="0.2">
      <c r="B35" s="174" t="s">
        <v>10</v>
      </c>
      <c r="C35" s="24">
        <v>31076.042000000001</v>
      </c>
      <c r="D35" s="23">
        <f t="shared" si="0"/>
        <v>0.11879648270222565</v>
      </c>
      <c r="O35" s="5"/>
      <c r="P35" s="5"/>
      <c r="Q35" s="5"/>
      <c r="R35" s="5"/>
      <c r="S35" s="5"/>
    </row>
    <row r="36" spans="2:19" x14ac:dyDescent="0.2">
      <c r="B36" s="174" t="s">
        <v>8</v>
      </c>
      <c r="C36" s="24">
        <v>38624.584999999999</v>
      </c>
      <c r="D36" s="23">
        <f t="shared" si="0"/>
        <v>0.14765280738882847</v>
      </c>
      <c r="O36" s="5"/>
      <c r="P36" s="5"/>
      <c r="Q36" s="5"/>
      <c r="R36" s="5"/>
      <c r="S36" s="5"/>
    </row>
    <row r="37" spans="2:19" x14ac:dyDescent="0.2">
      <c r="C37" s="175">
        <f>SUM(C5:C36)</f>
        <v>261590.59</v>
      </c>
      <c r="D37" s="176">
        <f>SUM(D5:D36)</f>
        <v>1</v>
      </c>
      <c r="O37" s="5"/>
      <c r="P37" s="5"/>
      <c r="Q37" s="5"/>
      <c r="R37" s="5"/>
      <c r="S37" s="5"/>
    </row>
  </sheetData>
  <mergeCells count="1">
    <mergeCell ref="H1:I1"/>
  </mergeCells>
  <hyperlinks>
    <hyperlink ref="H1:I1" location="Index!A1" display="Regresar al Índice" xr:uid="{F8730A8B-4FF1-45F9-8D8C-DC0A343E4E54}"/>
  </hyperlink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3028C-30E1-4DE2-BDE8-BD663DF972FB}">
  <sheetPr codeName="Hoja12"/>
  <dimension ref="A1:AD296"/>
  <sheetViews>
    <sheetView zoomScaleNormal="100" workbookViewId="0">
      <selection sqref="A1:XFD1048576"/>
    </sheetView>
  </sheetViews>
  <sheetFormatPr baseColWidth="10" defaultRowHeight="12.75" x14ac:dyDescent="0.2"/>
  <cols>
    <col min="1" max="16384" width="11.42578125" style="2"/>
  </cols>
  <sheetData>
    <row r="1" spans="1:26" ht="15" x14ac:dyDescent="0.25">
      <c r="A1" s="87" t="s">
        <v>654</v>
      </c>
      <c r="H1" s="58" t="s">
        <v>38</v>
      </c>
      <c r="I1" s="58"/>
    </row>
    <row r="5" spans="1:26" x14ac:dyDescent="0.2">
      <c r="C5" s="170" t="s">
        <v>52</v>
      </c>
      <c r="D5" s="170"/>
      <c r="E5" s="170"/>
      <c r="F5" s="170"/>
      <c r="G5" s="170" t="s">
        <v>520</v>
      </c>
      <c r="H5" s="170"/>
      <c r="I5" s="170"/>
      <c r="J5" s="170"/>
      <c r="K5" s="170" t="s">
        <v>521</v>
      </c>
      <c r="L5" s="170"/>
      <c r="M5" s="170"/>
      <c r="N5" s="170"/>
      <c r="O5" s="170" t="s">
        <v>522</v>
      </c>
      <c r="P5" s="170"/>
      <c r="Q5" s="170"/>
      <c r="R5" s="170"/>
      <c r="S5" s="170" t="s">
        <v>523</v>
      </c>
      <c r="T5" s="170"/>
      <c r="U5" s="170"/>
      <c r="V5" s="170"/>
      <c r="W5" s="170" t="s">
        <v>1</v>
      </c>
      <c r="X5" s="170"/>
      <c r="Y5" s="170"/>
      <c r="Z5" s="170"/>
    </row>
    <row r="6" spans="1:26" x14ac:dyDescent="0.2">
      <c r="A6" s="2" t="s">
        <v>214</v>
      </c>
      <c r="B6" s="2" t="s">
        <v>524</v>
      </c>
      <c r="C6" s="2" t="s">
        <v>525</v>
      </c>
      <c r="D6" s="2" t="s">
        <v>526</v>
      </c>
      <c r="E6" s="2" t="s">
        <v>527</v>
      </c>
      <c r="F6" s="2" t="s">
        <v>528</v>
      </c>
      <c r="G6" s="2" t="s">
        <v>525</v>
      </c>
      <c r="H6" s="2" t="s">
        <v>526</v>
      </c>
      <c r="I6" s="2" t="s">
        <v>527</v>
      </c>
      <c r="J6" s="2" t="s">
        <v>528</v>
      </c>
      <c r="K6" s="2" t="s">
        <v>525</v>
      </c>
      <c r="L6" s="2" t="s">
        <v>526</v>
      </c>
      <c r="M6" s="2" t="s">
        <v>527</v>
      </c>
      <c r="N6" s="2" t="s">
        <v>528</v>
      </c>
      <c r="O6" s="2" t="s">
        <v>525</v>
      </c>
      <c r="P6" s="2" t="s">
        <v>526</v>
      </c>
      <c r="Q6" s="2" t="s">
        <v>527</v>
      </c>
      <c r="R6" s="2" t="s">
        <v>528</v>
      </c>
      <c r="S6" s="2" t="s">
        <v>525</v>
      </c>
      <c r="T6" s="2" t="s">
        <v>526</v>
      </c>
      <c r="U6" s="2" t="s">
        <v>527</v>
      </c>
      <c r="V6" s="2" t="s">
        <v>528</v>
      </c>
      <c r="W6" s="2" t="s">
        <v>525</v>
      </c>
      <c r="X6" s="2" t="s">
        <v>526</v>
      </c>
      <c r="Y6" s="2" t="s">
        <v>527</v>
      </c>
      <c r="Z6" s="2" t="s">
        <v>528</v>
      </c>
    </row>
    <row r="7" spans="1:26" x14ac:dyDescent="0.2">
      <c r="A7" s="2">
        <v>2005</v>
      </c>
      <c r="B7" s="2" t="s">
        <v>289</v>
      </c>
      <c r="C7" s="33">
        <v>55.276162460000002</v>
      </c>
      <c r="D7" s="33"/>
      <c r="E7" s="33"/>
      <c r="F7" s="33"/>
      <c r="G7" s="33">
        <v>50.891182329999999</v>
      </c>
      <c r="H7" s="33"/>
      <c r="I7" s="33"/>
      <c r="J7" s="33"/>
      <c r="K7" s="33">
        <v>50.441719110000001</v>
      </c>
      <c r="L7" s="33"/>
      <c r="M7" s="33"/>
      <c r="N7" s="33"/>
      <c r="O7" s="33">
        <v>47.158908930000003</v>
      </c>
      <c r="P7" s="33"/>
      <c r="Q7" s="33"/>
      <c r="R7" s="33"/>
      <c r="S7" s="33">
        <v>38.647440869999997</v>
      </c>
      <c r="T7" s="33"/>
      <c r="U7" s="33"/>
      <c r="V7" s="33"/>
      <c r="W7" s="33">
        <v>48.468733520000001</v>
      </c>
      <c r="X7" s="33"/>
      <c r="Y7" s="33"/>
      <c r="Z7" s="33"/>
    </row>
    <row r="8" spans="1:26" x14ac:dyDescent="0.2">
      <c r="B8" s="2" t="s">
        <v>290</v>
      </c>
      <c r="C8" s="33">
        <v>56.710018769999998</v>
      </c>
      <c r="D8" s="33">
        <v>2.5939867135993602</v>
      </c>
      <c r="E8" s="33"/>
      <c r="F8" s="33"/>
      <c r="G8" s="33">
        <v>52.684655749999997</v>
      </c>
      <c r="H8" s="33">
        <v>3.5241339223961399</v>
      </c>
      <c r="I8" s="33"/>
      <c r="J8" s="33"/>
      <c r="K8" s="33">
        <v>51.785540699999999</v>
      </c>
      <c r="L8" s="33">
        <v>2.66410743668248</v>
      </c>
      <c r="M8" s="33"/>
      <c r="N8" s="33"/>
      <c r="O8" s="33">
        <v>50.051115920000001</v>
      </c>
      <c r="P8" s="33">
        <v>6.1328963193211896</v>
      </c>
      <c r="Q8" s="33"/>
      <c r="R8" s="33"/>
      <c r="S8" s="33">
        <v>40.579504450000002</v>
      </c>
      <c r="T8" s="33">
        <v>4.9992018527150703</v>
      </c>
      <c r="U8" s="33"/>
      <c r="V8" s="33"/>
      <c r="W8" s="33">
        <v>50.147705360000003</v>
      </c>
      <c r="X8" s="33">
        <v>3.4640307638886401</v>
      </c>
      <c r="Y8" s="33"/>
      <c r="Z8" s="33"/>
    </row>
    <row r="9" spans="1:26" x14ac:dyDescent="0.2">
      <c r="B9" s="2" t="s">
        <v>291</v>
      </c>
      <c r="C9" s="33">
        <v>57.520392299999997</v>
      </c>
      <c r="D9" s="33">
        <v>1.4289777143023901</v>
      </c>
      <c r="E9" s="33"/>
      <c r="F9" s="33"/>
      <c r="G9" s="33">
        <v>53.705329249999998</v>
      </c>
      <c r="H9" s="33">
        <v>1.93732593573983</v>
      </c>
      <c r="I9" s="33"/>
      <c r="J9" s="33"/>
      <c r="K9" s="33">
        <v>52.645947970000002</v>
      </c>
      <c r="L9" s="33">
        <v>1.66148167687279</v>
      </c>
      <c r="M9" s="33"/>
      <c r="N9" s="33"/>
      <c r="O9" s="33">
        <v>51.32208928</v>
      </c>
      <c r="P9" s="33">
        <v>2.5393506950603899</v>
      </c>
      <c r="Q9" s="33"/>
      <c r="R9" s="33"/>
      <c r="S9" s="33">
        <v>41.899185340000002</v>
      </c>
      <c r="T9" s="33">
        <v>3.2520872491827602</v>
      </c>
      <c r="U9" s="33"/>
      <c r="V9" s="33"/>
      <c r="W9" s="33">
        <v>51.096868379999997</v>
      </c>
      <c r="X9" s="33">
        <v>1.89273469879858</v>
      </c>
      <c r="Y9" s="33"/>
      <c r="Z9" s="33"/>
    </row>
    <row r="10" spans="1:26" x14ac:dyDescent="0.2">
      <c r="B10" s="2" t="s">
        <v>292</v>
      </c>
      <c r="C10" s="33">
        <v>57.372083850000003</v>
      </c>
      <c r="D10" s="33">
        <v>-0.25783629782370998</v>
      </c>
      <c r="E10" s="33"/>
      <c r="F10" s="33"/>
      <c r="G10" s="33">
        <v>53.547348300000003</v>
      </c>
      <c r="H10" s="33">
        <v>-0.29416252019346401</v>
      </c>
      <c r="I10" s="33"/>
      <c r="J10" s="33"/>
      <c r="K10" s="33">
        <v>52.453705650000003</v>
      </c>
      <c r="L10" s="33">
        <v>-0.36516071495102898</v>
      </c>
      <c r="M10" s="33"/>
      <c r="N10" s="33"/>
      <c r="O10" s="33">
        <v>51.13295978</v>
      </c>
      <c r="P10" s="33">
        <v>-0.36851481039316097</v>
      </c>
      <c r="Q10" s="33"/>
      <c r="R10" s="33"/>
      <c r="S10" s="33">
        <v>41.776100829999997</v>
      </c>
      <c r="T10" s="33">
        <v>-0.29376349206126101</v>
      </c>
      <c r="U10" s="33"/>
      <c r="V10" s="33"/>
      <c r="W10" s="33">
        <v>50.988511819999999</v>
      </c>
      <c r="X10" s="33">
        <v>-0.21206105860376301</v>
      </c>
      <c r="Y10" s="33"/>
      <c r="Z10" s="33"/>
    </row>
    <row r="11" spans="1:26" x14ac:dyDescent="0.2">
      <c r="A11" s="2">
        <v>2006</v>
      </c>
      <c r="B11" s="2" t="s">
        <v>289</v>
      </c>
      <c r="C11" s="33">
        <v>58.644742610000002</v>
      </c>
      <c r="D11" s="33">
        <v>2.2182543749454502</v>
      </c>
      <c r="E11" s="33">
        <v>6.0940919197088697</v>
      </c>
      <c r="F11" s="33">
        <v>1.4898942504313599</v>
      </c>
      <c r="G11" s="33">
        <v>54.701508259999997</v>
      </c>
      <c r="H11" s="33">
        <v>2.1554007745328199</v>
      </c>
      <c r="I11" s="33">
        <v>7.4872026067152904</v>
      </c>
      <c r="J11" s="33">
        <v>1.82142953813933</v>
      </c>
      <c r="K11" s="33">
        <v>53.796898859999999</v>
      </c>
      <c r="L11" s="33">
        <v>2.5607212938634198</v>
      </c>
      <c r="M11" s="33">
        <v>6.6515967520520896</v>
      </c>
      <c r="N11" s="33">
        <v>1.6229599795834799</v>
      </c>
      <c r="O11" s="33">
        <v>51.801354609999997</v>
      </c>
      <c r="P11" s="33">
        <v>1.3071702339856099</v>
      </c>
      <c r="Q11" s="33">
        <v>9.8442601521824304</v>
      </c>
      <c r="R11" s="33">
        <v>2.3751007127300201</v>
      </c>
      <c r="S11" s="33">
        <v>42.684378950000003</v>
      </c>
      <c r="T11" s="33">
        <v>2.1741572381205998</v>
      </c>
      <c r="U11" s="33">
        <v>10.445550828525</v>
      </c>
      <c r="V11" s="33">
        <v>2.5149151036861999</v>
      </c>
      <c r="W11" s="33">
        <v>52.088654130000002</v>
      </c>
      <c r="X11" s="33">
        <v>2.1576278081692801</v>
      </c>
      <c r="Y11" s="33">
        <v>7.4685685948577403</v>
      </c>
      <c r="Z11" s="33">
        <v>1.8170163032652999</v>
      </c>
    </row>
    <row r="12" spans="1:26" x14ac:dyDescent="0.2">
      <c r="B12" s="2" t="s">
        <v>290</v>
      </c>
      <c r="C12" s="33">
        <v>60.472921290000002</v>
      </c>
      <c r="D12" s="33">
        <v>3.1173786406699402</v>
      </c>
      <c r="E12" s="33">
        <v>6.6353399304297298</v>
      </c>
      <c r="F12" s="33">
        <v>1.6190871806157601</v>
      </c>
      <c r="G12" s="33">
        <v>56.127713589999999</v>
      </c>
      <c r="H12" s="33">
        <v>2.6072504677954198</v>
      </c>
      <c r="I12" s="33">
        <v>6.5352193935517899</v>
      </c>
      <c r="J12" s="33">
        <v>1.5952260906825699</v>
      </c>
      <c r="K12" s="33">
        <v>55.543466029999998</v>
      </c>
      <c r="L12" s="33">
        <v>3.2465945194075898</v>
      </c>
      <c r="M12" s="33">
        <v>7.2567077203463404</v>
      </c>
      <c r="N12" s="33">
        <v>1.76679927820542</v>
      </c>
      <c r="O12" s="33">
        <v>53.122794239999998</v>
      </c>
      <c r="P12" s="33">
        <v>2.5509750467894299</v>
      </c>
      <c r="Q12" s="33">
        <v>6.1370825875484103</v>
      </c>
      <c r="R12" s="33">
        <v>1.5001739356946999</v>
      </c>
      <c r="S12" s="33">
        <v>43.819951459999999</v>
      </c>
      <c r="T12" s="33">
        <v>2.6603936567290498</v>
      </c>
      <c r="U12" s="33">
        <v>7.98542775206315</v>
      </c>
      <c r="V12" s="33">
        <v>1.9392157815436399</v>
      </c>
      <c r="W12" s="33">
        <v>53.452726030000001</v>
      </c>
      <c r="X12" s="33">
        <v>2.6187505182906601</v>
      </c>
      <c r="Y12" s="33">
        <v>6.5905720835558501</v>
      </c>
      <c r="Z12" s="33">
        <v>1.6084200225269201</v>
      </c>
    </row>
    <row r="13" spans="1:26" x14ac:dyDescent="0.2">
      <c r="B13" s="2" t="s">
        <v>291</v>
      </c>
      <c r="C13" s="33">
        <v>61.662042970000002</v>
      </c>
      <c r="D13" s="33">
        <v>1.9663704921704099</v>
      </c>
      <c r="E13" s="33">
        <v>7.2003171473502103</v>
      </c>
      <c r="F13" s="33">
        <v>1.75342058139047</v>
      </c>
      <c r="G13" s="33">
        <v>56.681499469999999</v>
      </c>
      <c r="H13" s="33">
        <v>0.98665319604016599</v>
      </c>
      <c r="I13" s="33">
        <v>5.5416664632029997</v>
      </c>
      <c r="J13" s="33">
        <v>1.3575225800005499</v>
      </c>
      <c r="K13" s="33">
        <v>56.644427280000002</v>
      </c>
      <c r="L13" s="33">
        <v>1.9821615910778001</v>
      </c>
      <c r="M13" s="33">
        <v>7.5950371570448603</v>
      </c>
      <c r="N13" s="33">
        <v>1.84695755324609</v>
      </c>
      <c r="O13" s="33">
        <v>53.711824890000003</v>
      </c>
      <c r="P13" s="33">
        <v>1.1088096144545001</v>
      </c>
      <c r="Q13" s="33">
        <v>4.6563490370827001</v>
      </c>
      <c r="R13" s="33">
        <v>1.1442958018324001</v>
      </c>
      <c r="S13" s="33">
        <v>44.42228712</v>
      </c>
      <c r="T13" s="33">
        <v>1.3745694368233901</v>
      </c>
      <c r="U13" s="33">
        <v>6.0218397076834398</v>
      </c>
      <c r="V13" s="33">
        <v>1.4726106706950599</v>
      </c>
      <c r="W13" s="33">
        <v>54.25530432</v>
      </c>
      <c r="X13" s="33">
        <v>1.50147307650794</v>
      </c>
      <c r="Y13" s="33">
        <v>6.1812710644244797</v>
      </c>
      <c r="Z13" s="33">
        <v>1.51073678024027</v>
      </c>
    </row>
    <row r="14" spans="1:26" x14ac:dyDescent="0.2">
      <c r="B14" s="2" t="s">
        <v>292</v>
      </c>
      <c r="C14" s="33">
        <v>61.888096019999999</v>
      </c>
      <c r="D14" s="33">
        <v>0.36660000076542698</v>
      </c>
      <c r="E14" s="33">
        <v>7.8714452516787796</v>
      </c>
      <c r="F14" s="33">
        <v>1.91230500063218</v>
      </c>
      <c r="G14" s="33">
        <v>57.056020609999997</v>
      </c>
      <c r="H14" s="33">
        <v>0.66074670483660103</v>
      </c>
      <c r="I14" s="33">
        <v>6.55246696875182</v>
      </c>
      <c r="J14" s="33">
        <v>1.5993377941646301</v>
      </c>
      <c r="K14" s="33">
        <v>57.201882249999997</v>
      </c>
      <c r="L14" s="33">
        <v>0.98413029625037396</v>
      </c>
      <c r="M14" s="33">
        <v>9.0521280454091109</v>
      </c>
      <c r="N14" s="33">
        <v>2.1900322492748798</v>
      </c>
      <c r="O14" s="33">
        <v>54.041005800000001</v>
      </c>
      <c r="P14" s="33">
        <v>0.61286487784422095</v>
      </c>
      <c r="Q14" s="33">
        <v>5.68722411632712</v>
      </c>
      <c r="R14" s="33">
        <v>1.3924512948493999</v>
      </c>
      <c r="S14" s="33">
        <v>44.833222360000001</v>
      </c>
      <c r="T14" s="33">
        <v>0.92506547195536604</v>
      </c>
      <c r="U14" s="33">
        <v>7.31787186755506</v>
      </c>
      <c r="V14" s="33">
        <v>1.78130454547234</v>
      </c>
      <c r="W14" s="33">
        <v>54.542989749999997</v>
      </c>
      <c r="X14" s="33">
        <v>0.53024387865048295</v>
      </c>
      <c r="Y14" s="33">
        <v>6.9711348755343998</v>
      </c>
      <c r="Z14" s="33">
        <v>1.69899257231432</v>
      </c>
    </row>
    <row r="15" spans="1:26" x14ac:dyDescent="0.2">
      <c r="A15" s="2">
        <v>2007</v>
      </c>
      <c r="B15" s="2" t="s">
        <v>289</v>
      </c>
      <c r="C15" s="33">
        <v>63.186108730000001</v>
      </c>
      <c r="D15" s="33">
        <v>2.09735440815715</v>
      </c>
      <c r="E15" s="33">
        <v>7.7438589000228903</v>
      </c>
      <c r="F15" s="33">
        <v>1.8821571003538</v>
      </c>
      <c r="G15" s="33">
        <v>58.65959771</v>
      </c>
      <c r="H15" s="33">
        <v>2.8105309183075899</v>
      </c>
      <c r="I15" s="33">
        <v>7.2357958233746098</v>
      </c>
      <c r="J15" s="33">
        <v>1.76183853383551</v>
      </c>
      <c r="K15" s="33">
        <v>58.465580809999999</v>
      </c>
      <c r="L15" s="33">
        <v>2.2091905201248898</v>
      </c>
      <c r="M15" s="33">
        <v>8.6783477280905998</v>
      </c>
      <c r="N15" s="33">
        <v>2.1023544182676002</v>
      </c>
      <c r="O15" s="33">
        <v>55.113475579999999</v>
      </c>
      <c r="P15" s="33">
        <v>1.9845481484358301</v>
      </c>
      <c r="Q15" s="33">
        <v>6.3938887215135001</v>
      </c>
      <c r="R15" s="33">
        <v>1.5615150084404801</v>
      </c>
      <c r="S15" s="33">
        <v>46.109583919999999</v>
      </c>
      <c r="T15" s="33">
        <v>2.8469101545972402</v>
      </c>
      <c r="U15" s="33">
        <v>8.0244929275232995</v>
      </c>
      <c r="V15" s="33">
        <v>1.9484340003981699</v>
      </c>
      <c r="W15" s="33">
        <v>55.971493649999999</v>
      </c>
      <c r="X15" s="33">
        <v>2.6190421657257899</v>
      </c>
      <c r="Y15" s="33">
        <v>7.4542903533453302</v>
      </c>
      <c r="Z15" s="33">
        <v>1.81363429026451</v>
      </c>
    </row>
    <row r="16" spans="1:26" x14ac:dyDescent="0.2">
      <c r="B16" s="2" t="s">
        <v>290</v>
      </c>
      <c r="C16" s="33">
        <v>64.467738220000001</v>
      </c>
      <c r="D16" s="33">
        <v>2.02834058903123</v>
      </c>
      <c r="E16" s="33">
        <v>6.60595989871684</v>
      </c>
      <c r="F16" s="33">
        <v>1.61208696726389</v>
      </c>
      <c r="G16" s="33">
        <v>60.212352369999998</v>
      </c>
      <c r="H16" s="33">
        <v>2.6470598514440402</v>
      </c>
      <c r="I16" s="33">
        <v>7.2774009820484498</v>
      </c>
      <c r="J16" s="33">
        <v>1.7717074436525999</v>
      </c>
      <c r="K16" s="33">
        <v>59.858929600000003</v>
      </c>
      <c r="L16" s="33">
        <v>2.3831949853163601</v>
      </c>
      <c r="M16" s="33">
        <v>7.7695251637143903</v>
      </c>
      <c r="N16" s="33">
        <v>1.8882240371947501</v>
      </c>
      <c r="O16" s="33">
        <v>56.906230020000002</v>
      </c>
      <c r="P16" s="33">
        <v>3.25284228790421</v>
      </c>
      <c r="Q16" s="33">
        <v>7.1220571773899399</v>
      </c>
      <c r="R16" s="33">
        <v>1.73484460882256</v>
      </c>
      <c r="S16" s="33">
        <v>47.8724937</v>
      </c>
      <c r="T16" s="33">
        <v>3.82330446325139</v>
      </c>
      <c r="U16" s="33">
        <v>9.2481668851214192</v>
      </c>
      <c r="V16" s="33">
        <v>2.2359271002074999</v>
      </c>
      <c r="W16" s="33">
        <v>57.568773729999997</v>
      </c>
      <c r="X16" s="33">
        <v>2.85373852980964</v>
      </c>
      <c r="Y16" s="33">
        <v>7.7003513304258604</v>
      </c>
      <c r="Z16" s="33">
        <v>1.8718703970867401</v>
      </c>
    </row>
    <row r="17" spans="1:26" x14ac:dyDescent="0.2">
      <c r="B17" s="2" t="s">
        <v>291</v>
      </c>
      <c r="C17" s="33">
        <v>65.387132780000002</v>
      </c>
      <c r="D17" s="33">
        <v>1.4261312485673201</v>
      </c>
      <c r="E17" s="33">
        <v>6.0411391361332898</v>
      </c>
      <c r="F17" s="33">
        <v>1.4772281856491301</v>
      </c>
      <c r="G17" s="33">
        <v>61.569019410000003</v>
      </c>
      <c r="H17" s="33">
        <v>2.2531374154980601</v>
      </c>
      <c r="I17" s="33">
        <v>8.6227781299025708</v>
      </c>
      <c r="J17" s="33">
        <v>2.08930012738031</v>
      </c>
      <c r="K17" s="33">
        <v>60.993035239999998</v>
      </c>
      <c r="L17" s="33">
        <v>1.8946306717786601</v>
      </c>
      <c r="M17" s="33">
        <v>7.67702697125761</v>
      </c>
      <c r="N17" s="33">
        <v>1.8663544236974701</v>
      </c>
      <c r="O17" s="33">
        <v>58.415298200000002</v>
      </c>
      <c r="P17" s="33">
        <v>2.6518505609484802</v>
      </c>
      <c r="Q17" s="33">
        <v>8.7568674488951892</v>
      </c>
      <c r="R17" s="33">
        <v>2.1207915709676901</v>
      </c>
      <c r="S17" s="33">
        <v>49.206555520000002</v>
      </c>
      <c r="T17" s="33">
        <v>2.7866979906250502</v>
      </c>
      <c r="U17" s="33">
        <v>10.7699731602653</v>
      </c>
      <c r="V17" s="33">
        <v>2.5901140491900301</v>
      </c>
      <c r="W17" s="33">
        <v>58.674016819999999</v>
      </c>
      <c r="X17" s="33">
        <v>1.9198656118395701</v>
      </c>
      <c r="Y17" s="33">
        <v>8.1442958534307497</v>
      </c>
      <c r="Z17" s="33">
        <v>1.97668834368889</v>
      </c>
    </row>
    <row r="18" spans="1:26" x14ac:dyDescent="0.2">
      <c r="B18" s="2" t="s">
        <v>292</v>
      </c>
      <c r="C18" s="33">
        <v>65.266816779999999</v>
      </c>
      <c r="D18" s="33">
        <v>-0.184005621419148</v>
      </c>
      <c r="E18" s="33">
        <v>5.4594033057797002</v>
      </c>
      <c r="F18" s="33">
        <v>1.3377663350781199</v>
      </c>
      <c r="G18" s="33">
        <v>61.644021000000002</v>
      </c>
      <c r="H18" s="33">
        <v>0.121817093594667</v>
      </c>
      <c r="I18" s="33">
        <v>8.0412204372975093</v>
      </c>
      <c r="J18" s="33">
        <v>1.95238043042127</v>
      </c>
      <c r="K18" s="33">
        <v>60.771695370000003</v>
      </c>
      <c r="L18" s="33">
        <v>-0.36289367979319698</v>
      </c>
      <c r="M18" s="33">
        <v>6.2407266676963298</v>
      </c>
      <c r="N18" s="33">
        <v>1.5249438883838</v>
      </c>
      <c r="O18" s="33">
        <v>58.534513240000003</v>
      </c>
      <c r="P18" s="33">
        <v>0.20408188209848399</v>
      </c>
      <c r="Q18" s="33">
        <v>8.3149959433212608</v>
      </c>
      <c r="R18" s="33">
        <v>2.0169057574672702</v>
      </c>
      <c r="S18" s="33">
        <v>49.356866340000003</v>
      </c>
      <c r="T18" s="33">
        <v>0.30546909535031902</v>
      </c>
      <c r="U18" s="33">
        <v>10.089937198081</v>
      </c>
      <c r="V18" s="33">
        <v>2.4322956559726698</v>
      </c>
      <c r="W18" s="33">
        <v>58.60738456</v>
      </c>
      <c r="X18" s="33">
        <v>-0.113563487913926</v>
      </c>
      <c r="Y18" s="33">
        <v>7.4517272130283398</v>
      </c>
      <c r="Z18" s="33">
        <v>1.81302713683129</v>
      </c>
    </row>
    <row r="19" spans="1:26" x14ac:dyDescent="0.2">
      <c r="A19" s="2">
        <v>2008</v>
      </c>
      <c r="B19" s="2" t="s">
        <v>289</v>
      </c>
      <c r="C19" s="33">
        <v>66.772838739999997</v>
      </c>
      <c r="D19" s="33">
        <v>2.3074849277182601</v>
      </c>
      <c r="E19" s="33">
        <v>5.6764533883965296</v>
      </c>
      <c r="F19" s="33">
        <v>1.3898679356635599</v>
      </c>
      <c r="G19" s="33">
        <v>62.632880450000002</v>
      </c>
      <c r="H19" s="33">
        <v>1.60414495024586</v>
      </c>
      <c r="I19" s="33">
        <v>6.7734571921938898</v>
      </c>
      <c r="J19" s="33">
        <v>1.6519762258742301</v>
      </c>
      <c r="K19" s="33">
        <v>61.239561889999997</v>
      </c>
      <c r="L19" s="33">
        <v>0.76987570801085903</v>
      </c>
      <c r="M19" s="33">
        <v>4.7446395666791004</v>
      </c>
      <c r="N19" s="33">
        <v>1.16562097656818</v>
      </c>
      <c r="O19" s="33">
        <v>58.871062260000002</v>
      </c>
      <c r="P19" s="33">
        <v>0.57495826200877298</v>
      </c>
      <c r="Q19" s="33">
        <v>6.8179091237780396</v>
      </c>
      <c r="R19" s="33">
        <v>1.6625545136214299</v>
      </c>
      <c r="S19" s="33">
        <v>50.218660470000003</v>
      </c>
      <c r="T19" s="33">
        <v>1.7460470931509999</v>
      </c>
      <c r="U19" s="33">
        <v>8.9115454980666104</v>
      </c>
      <c r="V19" s="33">
        <v>2.1570822154904201</v>
      </c>
      <c r="W19" s="33">
        <v>59.485070030000003</v>
      </c>
      <c r="X19" s="33">
        <v>1.49756805663537</v>
      </c>
      <c r="Y19" s="33">
        <v>6.2774390156014697</v>
      </c>
      <c r="Z19" s="33">
        <v>1.5337134447635199</v>
      </c>
    </row>
    <row r="20" spans="1:26" x14ac:dyDescent="0.2">
      <c r="B20" s="2" t="s">
        <v>290</v>
      </c>
      <c r="C20" s="33">
        <v>69.251503580000005</v>
      </c>
      <c r="D20" s="33">
        <v>3.7120854628502902</v>
      </c>
      <c r="E20" s="33">
        <v>7.4204020368685999</v>
      </c>
      <c r="F20" s="33">
        <v>1.8056059910354501</v>
      </c>
      <c r="G20" s="33">
        <v>64.497613830000006</v>
      </c>
      <c r="H20" s="33">
        <v>2.9772435286424801</v>
      </c>
      <c r="I20" s="33">
        <v>7.1169142066854096</v>
      </c>
      <c r="J20" s="33">
        <v>1.7336235046926201</v>
      </c>
      <c r="K20" s="33">
        <v>62.738029650000001</v>
      </c>
      <c r="L20" s="33">
        <v>2.4468949707569601</v>
      </c>
      <c r="M20" s="33">
        <v>4.8098087774693496</v>
      </c>
      <c r="N20" s="33">
        <v>1.1813529177143101</v>
      </c>
      <c r="O20" s="33">
        <v>60.656294680000002</v>
      </c>
      <c r="P20" s="33">
        <v>3.0324447215096102</v>
      </c>
      <c r="Q20" s="33">
        <v>6.5899017711804397</v>
      </c>
      <c r="R20" s="33">
        <v>1.6082602768273899</v>
      </c>
      <c r="S20" s="33">
        <v>51.836373649999999</v>
      </c>
      <c r="T20" s="33">
        <v>3.2213387710060299</v>
      </c>
      <c r="U20" s="33">
        <v>8.2800782738418306</v>
      </c>
      <c r="V20" s="33">
        <v>2.0086829271990201</v>
      </c>
      <c r="W20" s="33">
        <v>61.175790929999998</v>
      </c>
      <c r="X20" s="33">
        <v>2.8422609221899102</v>
      </c>
      <c r="Y20" s="33">
        <v>6.265579351954</v>
      </c>
      <c r="Z20" s="33">
        <v>1.53088075022632</v>
      </c>
    </row>
    <row r="21" spans="1:26" x14ac:dyDescent="0.2">
      <c r="B21" s="2" t="s">
        <v>291</v>
      </c>
      <c r="C21" s="33">
        <v>71.442053310000006</v>
      </c>
      <c r="D21" s="33">
        <v>3.1631800275202102</v>
      </c>
      <c r="E21" s="33">
        <v>9.2601101662803504</v>
      </c>
      <c r="F21" s="33">
        <v>2.2387211570840302</v>
      </c>
      <c r="G21" s="33">
        <v>66.251993400000003</v>
      </c>
      <c r="H21" s="33">
        <v>2.7200689542160599</v>
      </c>
      <c r="I21" s="33">
        <v>7.6060558294995397</v>
      </c>
      <c r="J21" s="33">
        <v>1.84956495782802</v>
      </c>
      <c r="K21" s="33">
        <v>63.988044520000003</v>
      </c>
      <c r="L21" s="33">
        <v>1.99243565182636</v>
      </c>
      <c r="M21" s="33">
        <v>4.91041193181323</v>
      </c>
      <c r="N21" s="33">
        <v>1.20562426562971</v>
      </c>
      <c r="O21" s="33">
        <v>62.280064719999999</v>
      </c>
      <c r="P21" s="33">
        <v>2.6770017004276401</v>
      </c>
      <c r="Q21" s="33">
        <v>6.61601778829914</v>
      </c>
      <c r="R21" s="33">
        <v>1.6144835663741499</v>
      </c>
      <c r="S21" s="33">
        <v>53.219930210000001</v>
      </c>
      <c r="T21" s="33">
        <v>2.66908439494977</v>
      </c>
      <c r="U21" s="33">
        <v>8.1561788822401198</v>
      </c>
      <c r="V21" s="33">
        <v>1.9794895593856101</v>
      </c>
      <c r="W21" s="33">
        <v>62.705439460000001</v>
      </c>
      <c r="X21" s="33">
        <v>2.5004147992958399</v>
      </c>
      <c r="Y21" s="33">
        <v>6.8708823061621702</v>
      </c>
      <c r="Z21" s="33">
        <v>1.6751563044962601</v>
      </c>
    </row>
    <row r="22" spans="1:26" x14ac:dyDescent="0.2">
      <c r="B22" s="2" t="s">
        <v>292</v>
      </c>
      <c r="C22" s="33">
        <v>72.616381720000007</v>
      </c>
      <c r="D22" s="33">
        <v>1.6437495222937999</v>
      </c>
      <c r="E22" s="33">
        <v>11.260798829478301</v>
      </c>
      <c r="F22" s="33">
        <v>2.7035708047904898</v>
      </c>
      <c r="G22" s="33">
        <v>66.857036140000005</v>
      </c>
      <c r="H22" s="33">
        <v>0.913244581709449</v>
      </c>
      <c r="I22" s="33">
        <v>8.4566435729427791</v>
      </c>
      <c r="J22" s="33">
        <v>2.0502422581754698</v>
      </c>
      <c r="K22" s="33">
        <v>64.609874669999996</v>
      </c>
      <c r="L22" s="33">
        <v>0.97179114421230794</v>
      </c>
      <c r="M22" s="33">
        <v>6.3157351076546</v>
      </c>
      <c r="N22" s="33">
        <v>1.54285889265831</v>
      </c>
      <c r="O22" s="33">
        <v>63.290505840000002</v>
      </c>
      <c r="P22" s="33">
        <v>1.6224150128018699</v>
      </c>
      <c r="Q22" s="33">
        <v>8.1251083108861497</v>
      </c>
      <c r="R22" s="33">
        <v>1.9721647295882101</v>
      </c>
      <c r="S22" s="33">
        <v>53.981779469999999</v>
      </c>
      <c r="T22" s="33">
        <v>1.4315111970155201</v>
      </c>
      <c r="U22" s="33">
        <v>9.3703540620686692</v>
      </c>
      <c r="V22" s="33">
        <v>2.2645012259867601</v>
      </c>
      <c r="W22" s="33">
        <v>63.359029020000001</v>
      </c>
      <c r="X22" s="33">
        <v>1.0423171667857101</v>
      </c>
      <c r="Y22" s="33">
        <v>8.1075866047826395</v>
      </c>
      <c r="Z22" s="33">
        <v>1.9680333235793801</v>
      </c>
    </row>
    <row r="23" spans="1:26" x14ac:dyDescent="0.2">
      <c r="A23" s="2">
        <v>2009</v>
      </c>
      <c r="B23" s="2" t="s">
        <v>289</v>
      </c>
      <c r="C23" s="33">
        <v>73.382333259999996</v>
      </c>
      <c r="D23" s="33">
        <v>1.05479166251137</v>
      </c>
      <c r="E23" s="33">
        <v>9.8984776515733195</v>
      </c>
      <c r="F23" s="33">
        <v>2.3877310833970302</v>
      </c>
      <c r="G23" s="33">
        <v>67.784110400000003</v>
      </c>
      <c r="H23" s="33">
        <v>1.3866517475568101</v>
      </c>
      <c r="I23" s="33">
        <v>8.2244819541905692</v>
      </c>
      <c r="J23" s="33">
        <v>1.9955863360857</v>
      </c>
      <c r="K23" s="33">
        <v>65.658636290000004</v>
      </c>
      <c r="L23" s="33">
        <v>1.62322187646493</v>
      </c>
      <c r="M23" s="33">
        <v>7.2160450917948298</v>
      </c>
      <c r="N23" s="33">
        <v>1.7571525761884501</v>
      </c>
      <c r="O23" s="33">
        <v>63.991083430000003</v>
      </c>
      <c r="P23" s="33">
        <v>1.1069236699910101</v>
      </c>
      <c r="Q23" s="33">
        <v>8.6970082982158203</v>
      </c>
      <c r="R23" s="33">
        <v>2.1067369965747802</v>
      </c>
      <c r="S23" s="33">
        <v>54.537616450000002</v>
      </c>
      <c r="T23" s="33">
        <v>1.02967517087669</v>
      </c>
      <c r="U23" s="33">
        <v>8.6003010426375095</v>
      </c>
      <c r="V23" s="33">
        <v>2.0840184354770299</v>
      </c>
      <c r="W23" s="33">
        <v>64.229796690000001</v>
      </c>
      <c r="X23" s="33">
        <v>1.3743387224654799</v>
      </c>
      <c r="Y23" s="33">
        <v>7.9763319730599598</v>
      </c>
      <c r="Z23" s="33">
        <v>1.9370690894225699</v>
      </c>
    </row>
    <row r="24" spans="1:26" x14ac:dyDescent="0.2">
      <c r="B24" s="2" t="s">
        <v>290</v>
      </c>
      <c r="C24" s="33">
        <v>74.141840290000005</v>
      </c>
      <c r="D24" s="33">
        <v>1.03499983750723</v>
      </c>
      <c r="E24" s="33">
        <v>7.0617047388012804</v>
      </c>
      <c r="F24" s="33">
        <v>1.72051225803453</v>
      </c>
      <c r="G24" s="33">
        <v>68.658682529999993</v>
      </c>
      <c r="H24" s="33">
        <v>1.2902317738465101</v>
      </c>
      <c r="I24" s="33">
        <v>6.4515079751129401</v>
      </c>
      <c r="J24" s="33">
        <v>1.5752627685092999</v>
      </c>
      <c r="K24" s="33">
        <v>66.731746150000006</v>
      </c>
      <c r="L24" s="33">
        <v>1.6343773197790901</v>
      </c>
      <c r="M24" s="33">
        <v>6.36570278390949</v>
      </c>
      <c r="N24" s="33">
        <v>1.55478790458685</v>
      </c>
      <c r="O24" s="33">
        <v>64.457669289999998</v>
      </c>
      <c r="P24" s="33">
        <v>0.72914199133757895</v>
      </c>
      <c r="Q24" s="33">
        <v>6.2670735659911898</v>
      </c>
      <c r="R24" s="33">
        <v>1.5312376580515199</v>
      </c>
      <c r="S24" s="33">
        <v>55.156211239999998</v>
      </c>
      <c r="T24" s="33">
        <v>1.1342534387565699</v>
      </c>
      <c r="U24" s="33">
        <v>6.4044557059789602</v>
      </c>
      <c r="V24" s="33">
        <v>1.5640366734428499</v>
      </c>
      <c r="W24" s="33">
        <v>65.037221869999996</v>
      </c>
      <c r="X24" s="33">
        <v>1.2570881765311599</v>
      </c>
      <c r="Y24" s="33">
        <v>6.3120245464720197</v>
      </c>
      <c r="Z24" s="33">
        <v>1.5419728857055199</v>
      </c>
    </row>
    <row r="25" spans="1:26" x14ac:dyDescent="0.2">
      <c r="B25" s="2" t="s">
        <v>291</v>
      </c>
      <c r="C25" s="33">
        <v>73.907315920000002</v>
      </c>
      <c r="D25" s="33">
        <v>-0.31631851742912598</v>
      </c>
      <c r="E25" s="33">
        <v>3.45071634391969</v>
      </c>
      <c r="F25" s="33">
        <v>0.85173536794478399</v>
      </c>
      <c r="G25" s="33">
        <v>68.874321289999997</v>
      </c>
      <c r="H25" s="33">
        <v>0.31407354766206402</v>
      </c>
      <c r="I25" s="33">
        <v>3.9581116815120598</v>
      </c>
      <c r="J25" s="33">
        <v>0.97517059437837195</v>
      </c>
      <c r="K25" s="33">
        <v>66.781121830000004</v>
      </c>
      <c r="L25" s="33">
        <v>7.3991290275854396E-2</v>
      </c>
      <c r="M25" s="33">
        <v>4.3649986977286197</v>
      </c>
      <c r="N25" s="33">
        <v>1.0738288906023199</v>
      </c>
      <c r="O25" s="33">
        <v>64.25761996</v>
      </c>
      <c r="P25" s="33">
        <v>-0.31035768466892699</v>
      </c>
      <c r="Q25" s="33">
        <v>3.1752620182569302</v>
      </c>
      <c r="R25" s="33">
        <v>0.78453470168855499</v>
      </c>
      <c r="S25" s="33">
        <v>55.28010725</v>
      </c>
      <c r="T25" s="33">
        <v>0.224627484764861</v>
      </c>
      <c r="U25" s="33">
        <v>3.8710630244548798</v>
      </c>
      <c r="V25" s="33">
        <v>0.95402622618225896</v>
      </c>
      <c r="W25" s="33">
        <v>65.20043656</v>
      </c>
      <c r="X25" s="33">
        <v>0.25095581469676298</v>
      </c>
      <c r="Y25" s="33">
        <v>3.9789165365654799</v>
      </c>
      <c r="Z25" s="33">
        <v>0.98022218706874698</v>
      </c>
    </row>
    <row r="26" spans="1:26" x14ac:dyDescent="0.2">
      <c r="B26" s="2" t="s">
        <v>292</v>
      </c>
      <c r="C26" s="33">
        <v>73.447182999999995</v>
      </c>
      <c r="D26" s="33">
        <v>-0.62258101822838496</v>
      </c>
      <c r="E26" s="33">
        <v>1.14409622225939</v>
      </c>
      <c r="F26" s="33">
        <v>0.28480503513446098</v>
      </c>
      <c r="G26" s="33">
        <v>68.820660360000005</v>
      </c>
      <c r="H26" s="33">
        <v>-7.7911373927086497E-2</v>
      </c>
      <c r="I26" s="33">
        <v>2.93704946161257</v>
      </c>
      <c r="J26" s="33">
        <v>0.72631106447109695</v>
      </c>
      <c r="K26" s="33">
        <v>66.139770889999994</v>
      </c>
      <c r="L26" s="33">
        <v>-0.96037760736132904</v>
      </c>
      <c r="M26" s="33">
        <v>2.3678984486722201</v>
      </c>
      <c r="N26" s="33">
        <v>0.58678954846229603</v>
      </c>
      <c r="O26" s="33">
        <v>64.094076599999994</v>
      </c>
      <c r="P26" s="33">
        <v>-0.25451200978469102</v>
      </c>
      <c r="Q26" s="33">
        <v>1.2696545071569501</v>
      </c>
      <c r="R26" s="33">
        <v>0.31591345180608199</v>
      </c>
      <c r="S26" s="33">
        <v>55.415270159999999</v>
      </c>
      <c r="T26" s="33">
        <v>0.24450551332821899</v>
      </c>
      <c r="U26" s="33">
        <v>2.65550840315787</v>
      </c>
      <c r="V26" s="33">
        <v>0.65736668291869205</v>
      </c>
      <c r="W26" s="33">
        <v>65.151277809999996</v>
      </c>
      <c r="X26" s="33">
        <v>-7.5396350996459499E-2</v>
      </c>
      <c r="Y26" s="33">
        <v>2.8287188388481201</v>
      </c>
      <c r="Z26" s="33">
        <v>0.69979958727277602</v>
      </c>
    </row>
    <row r="27" spans="1:26" x14ac:dyDescent="0.2">
      <c r="A27" s="2">
        <v>2010</v>
      </c>
      <c r="B27" s="2" t="s">
        <v>289</v>
      </c>
      <c r="C27" s="33">
        <v>73.803824550000002</v>
      </c>
      <c r="D27" s="33">
        <v>0.48557553255650399</v>
      </c>
      <c r="E27" s="33">
        <v>0.57437706226459695</v>
      </c>
      <c r="F27" s="33">
        <v>0.143286008080312</v>
      </c>
      <c r="G27" s="33">
        <v>69.119847289999996</v>
      </c>
      <c r="H27" s="33">
        <v>0.43473417493373701</v>
      </c>
      <c r="I27" s="33">
        <v>1.9705752308582201</v>
      </c>
      <c r="J27" s="33">
        <v>0.48904462748100602</v>
      </c>
      <c r="K27" s="33">
        <v>66.239880510000006</v>
      </c>
      <c r="L27" s="33">
        <v>0.151360699701408</v>
      </c>
      <c r="M27" s="33">
        <v>0.88525173966875803</v>
      </c>
      <c r="N27" s="33">
        <v>0.22058201467414201</v>
      </c>
      <c r="O27" s="33">
        <v>65.822424799999993</v>
      </c>
      <c r="P27" s="33">
        <v>2.6965802328135799</v>
      </c>
      <c r="Q27" s="33">
        <v>2.8618696103236001</v>
      </c>
      <c r="R27" s="33">
        <v>0.707914714482483</v>
      </c>
      <c r="S27" s="33">
        <v>56.439868830000002</v>
      </c>
      <c r="T27" s="33">
        <v>1.84894644931206</v>
      </c>
      <c r="U27" s="33">
        <v>3.48796391155815</v>
      </c>
      <c r="V27" s="33">
        <v>0.86081209277681903</v>
      </c>
      <c r="W27" s="33">
        <v>65.654706300000001</v>
      </c>
      <c r="X27" s="33">
        <v>0.77270700886042898</v>
      </c>
      <c r="Y27" s="33">
        <v>2.2184557377274801</v>
      </c>
      <c r="Z27" s="33">
        <v>0.55005879848217798</v>
      </c>
    </row>
    <row r="28" spans="1:26" x14ac:dyDescent="0.2">
      <c r="B28" s="2" t="s">
        <v>290</v>
      </c>
      <c r="C28" s="33">
        <v>73.876114049999998</v>
      </c>
      <c r="D28" s="33">
        <v>9.7948176047468694E-2</v>
      </c>
      <c r="E28" s="33">
        <v>-0.35840254161568802</v>
      </c>
      <c r="F28" s="33">
        <v>-8.9721311902379905E-2</v>
      </c>
      <c r="G28" s="33">
        <v>69.495066429999994</v>
      </c>
      <c r="H28" s="33">
        <v>0.542852964396356</v>
      </c>
      <c r="I28" s="33">
        <v>1.2181764478724799</v>
      </c>
      <c r="J28" s="33">
        <v>0.30316270913664001</v>
      </c>
      <c r="K28" s="33">
        <v>66.428298859999998</v>
      </c>
      <c r="L28" s="33">
        <v>0.28444850526496701</v>
      </c>
      <c r="M28" s="33">
        <v>-0.45472703399356301</v>
      </c>
      <c r="N28" s="33">
        <v>-0.11387612745452599</v>
      </c>
      <c r="O28" s="33">
        <v>67.409480790000003</v>
      </c>
      <c r="P28" s="33">
        <v>2.4111174798288699</v>
      </c>
      <c r="Q28" s="33">
        <v>4.5794573904302602</v>
      </c>
      <c r="R28" s="33">
        <v>1.12571285114671</v>
      </c>
      <c r="S28" s="33">
        <v>57.572705419999998</v>
      </c>
      <c r="T28" s="33">
        <v>2.0071566668805798</v>
      </c>
      <c r="U28" s="33">
        <v>4.3811823286504596</v>
      </c>
      <c r="V28" s="33">
        <v>1.07774698204266</v>
      </c>
      <c r="W28" s="33">
        <v>66.354193339999995</v>
      </c>
      <c r="X28" s="33">
        <v>1.0654027402145201</v>
      </c>
      <c r="Y28" s="33">
        <v>2.0249503778504399</v>
      </c>
      <c r="Z28" s="33">
        <v>0.50243823211364402</v>
      </c>
    </row>
    <row r="29" spans="1:26" x14ac:dyDescent="0.2">
      <c r="B29" s="2" t="s">
        <v>291</v>
      </c>
      <c r="C29" s="33">
        <v>74.399051790000001</v>
      </c>
      <c r="D29" s="33">
        <v>0.70785767054026805</v>
      </c>
      <c r="E29" s="33">
        <v>0.66534126409389904</v>
      </c>
      <c r="F29" s="33">
        <v>0.16592190785707001</v>
      </c>
      <c r="G29" s="33">
        <v>69.87098159</v>
      </c>
      <c r="H29" s="33">
        <v>0.54092352063388505</v>
      </c>
      <c r="I29" s="33">
        <v>1.4470709566828199</v>
      </c>
      <c r="J29" s="33">
        <v>0.35982100895839397</v>
      </c>
      <c r="K29" s="33">
        <v>67.04475454</v>
      </c>
      <c r="L29" s="33">
        <v>0.92800160560968503</v>
      </c>
      <c r="M29" s="33">
        <v>0.39477131077718702</v>
      </c>
      <c r="N29" s="33">
        <v>9.8547059123577099E-2</v>
      </c>
      <c r="O29" s="33">
        <v>68.484785700000003</v>
      </c>
      <c r="P29" s="33">
        <v>1.59518349258598</v>
      </c>
      <c r="Q29" s="33">
        <v>6.5784660910743096</v>
      </c>
      <c r="R29" s="33">
        <v>1.60553486313237</v>
      </c>
      <c r="S29" s="33">
        <v>58.59828761</v>
      </c>
      <c r="T29" s="33">
        <v>1.7813687623644801</v>
      </c>
      <c r="U29" s="33">
        <v>6.0024853877250797</v>
      </c>
      <c r="V29" s="33">
        <v>1.4679793894481801</v>
      </c>
      <c r="W29" s="33">
        <v>67.191454070000006</v>
      </c>
      <c r="X29" s="33">
        <v>1.26180530250721</v>
      </c>
      <c r="Y29" s="33">
        <v>3.0536873908318101</v>
      </c>
      <c r="Z29" s="33">
        <v>0.75483218396274998</v>
      </c>
    </row>
    <row r="30" spans="1:26" x14ac:dyDescent="0.2">
      <c r="B30" s="2" t="s">
        <v>292</v>
      </c>
      <c r="C30" s="33">
        <v>74.728235519999998</v>
      </c>
      <c r="D30" s="33">
        <v>0.442456889005993</v>
      </c>
      <c r="E30" s="33">
        <v>1.7441819654267801</v>
      </c>
      <c r="F30" s="33">
        <v>0.43322213056029601</v>
      </c>
      <c r="G30" s="33">
        <v>70.431644849999998</v>
      </c>
      <c r="H30" s="33">
        <v>0.80242648269912598</v>
      </c>
      <c r="I30" s="33">
        <v>2.34084427782726</v>
      </c>
      <c r="J30" s="33">
        <v>0.58014302653137695</v>
      </c>
      <c r="K30" s="33">
        <v>68.088983799999994</v>
      </c>
      <c r="L30" s="33">
        <v>1.5575107510864099</v>
      </c>
      <c r="M30" s="33">
        <v>2.9471116754272102</v>
      </c>
      <c r="N30" s="33">
        <v>0.72877250214946598</v>
      </c>
      <c r="O30" s="33">
        <v>69.338174780000003</v>
      </c>
      <c r="P30" s="33">
        <v>1.24610024150225</v>
      </c>
      <c r="Q30" s="33">
        <v>8.1818764824829593</v>
      </c>
      <c r="R30" s="33">
        <v>1.98554652885312</v>
      </c>
      <c r="S30" s="33">
        <v>59.39735769</v>
      </c>
      <c r="T30" s="33">
        <v>1.36364066697341</v>
      </c>
      <c r="U30" s="33">
        <v>7.1859029442652904</v>
      </c>
      <c r="V30" s="33">
        <v>1.74999995618077</v>
      </c>
      <c r="W30" s="33">
        <v>68.021551079999995</v>
      </c>
      <c r="X30" s="33">
        <v>1.23542051811409</v>
      </c>
      <c r="Y30" s="33">
        <v>4.4055517658004204</v>
      </c>
      <c r="Z30" s="33">
        <v>1.08364601509561</v>
      </c>
    </row>
    <row r="31" spans="1:26" x14ac:dyDescent="0.2">
      <c r="A31" s="2">
        <v>2011</v>
      </c>
      <c r="B31" s="2" t="s">
        <v>289</v>
      </c>
      <c r="C31" s="33">
        <v>75.411858480000006</v>
      </c>
      <c r="D31" s="33">
        <v>0.91481212588921901</v>
      </c>
      <c r="E31" s="33">
        <v>2.17879485217003</v>
      </c>
      <c r="F31" s="33">
        <v>0.54030399266142803</v>
      </c>
      <c r="G31" s="33">
        <v>71.427505839999995</v>
      </c>
      <c r="H31" s="33">
        <v>1.41393970298564</v>
      </c>
      <c r="I31" s="33">
        <v>3.3386337506186199</v>
      </c>
      <c r="J31" s="33">
        <v>0.82440757377555396</v>
      </c>
      <c r="K31" s="33">
        <v>69.531131200000004</v>
      </c>
      <c r="L31" s="33">
        <v>2.11803337267609</v>
      </c>
      <c r="M31" s="33">
        <v>4.9686845215596698</v>
      </c>
      <c r="N31" s="33">
        <v>1.21967502974063</v>
      </c>
      <c r="O31" s="33">
        <v>70.471694200000002</v>
      </c>
      <c r="P31" s="33">
        <v>1.6347696252410699</v>
      </c>
      <c r="Q31" s="33">
        <v>7.0633517591105299</v>
      </c>
      <c r="R31" s="33">
        <v>1.7209034688402001</v>
      </c>
      <c r="S31" s="33">
        <v>60.536332469999998</v>
      </c>
      <c r="T31" s="33">
        <v>1.9175512586677701</v>
      </c>
      <c r="U31" s="33">
        <v>7.2581026939285902</v>
      </c>
      <c r="V31" s="33">
        <v>1.7671301696414501</v>
      </c>
      <c r="W31" s="33">
        <v>69.336019539999995</v>
      </c>
      <c r="X31" s="33">
        <v>1.93242941263432</v>
      </c>
      <c r="Y31" s="33">
        <v>5.6070820318329604</v>
      </c>
      <c r="Z31" s="33">
        <v>1.3732244816103201</v>
      </c>
    </row>
    <row r="32" spans="1:26" x14ac:dyDescent="0.2">
      <c r="B32" s="2" t="s">
        <v>290</v>
      </c>
      <c r="C32" s="33">
        <v>76.155771250000001</v>
      </c>
      <c r="D32" s="33">
        <v>0.98646656506586905</v>
      </c>
      <c r="E32" s="33">
        <v>3.0857838549238199</v>
      </c>
      <c r="F32" s="33">
        <v>0.76267638707396801</v>
      </c>
      <c r="G32" s="33">
        <v>72.372403539999993</v>
      </c>
      <c r="H32" s="33">
        <v>1.32287651498935</v>
      </c>
      <c r="I32" s="33">
        <v>4.1403473049388904</v>
      </c>
      <c r="J32" s="33">
        <v>1.0193931876890701</v>
      </c>
      <c r="K32" s="33">
        <v>70.691434020000003</v>
      </c>
      <c r="L32" s="33">
        <v>1.66875297435114</v>
      </c>
      <c r="M32" s="33">
        <v>6.4176491542929899</v>
      </c>
      <c r="N32" s="33">
        <v>1.5671848441615801</v>
      </c>
      <c r="O32" s="33">
        <v>71.455643660000007</v>
      </c>
      <c r="P32" s="33">
        <v>1.39623358168108</v>
      </c>
      <c r="Q32" s="33">
        <v>6.0023646860669002</v>
      </c>
      <c r="R32" s="33">
        <v>1.46795050484574</v>
      </c>
      <c r="S32" s="33">
        <v>61.670230650000001</v>
      </c>
      <c r="T32" s="33">
        <v>1.8730870102874599</v>
      </c>
      <c r="U32" s="33">
        <v>7.1171316340061601</v>
      </c>
      <c r="V32" s="33">
        <v>1.73367512971496</v>
      </c>
      <c r="W32" s="33">
        <v>70.421700049999998</v>
      </c>
      <c r="X32" s="33">
        <v>1.56582468564361</v>
      </c>
      <c r="Y32" s="33">
        <v>6.1299919496542197</v>
      </c>
      <c r="Z32" s="33">
        <v>1.4984786775601899</v>
      </c>
    </row>
    <row r="33" spans="1:26" x14ac:dyDescent="0.2">
      <c r="B33" s="2" t="s">
        <v>291</v>
      </c>
      <c r="C33" s="33">
        <v>76.457605830000006</v>
      </c>
      <c r="D33" s="33">
        <v>0.39633841932893399</v>
      </c>
      <c r="E33" s="33">
        <v>2.76690897326288</v>
      </c>
      <c r="F33" s="33">
        <v>0.68466362951138404</v>
      </c>
      <c r="G33" s="33">
        <v>73.075973309999995</v>
      </c>
      <c r="H33" s="33">
        <v>0.97215200212488195</v>
      </c>
      <c r="I33" s="33">
        <v>4.5870140179320202</v>
      </c>
      <c r="J33" s="33">
        <v>1.12753956897567</v>
      </c>
      <c r="K33" s="33">
        <v>71.428970509999999</v>
      </c>
      <c r="L33" s="33">
        <v>1.04331804867805</v>
      </c>
      <c r="M33" s="33">
        <v>6.5392378569814902</v>
      </c>
      <c r="N33" s="33">
        <v>1.59618410937441</v>
      </c>
      <c r="O33" s="33">
        <v>72.251092909999997</v>
      </c>
      <c r="P33" s="33">
        <v>1.1132070320223999</v>
      </c>
      <c r="Q33" s="33">
        <v>5.4994801714039596</v>
      </c>
      <c r="R33" s="33">
        <v>1.3473926018611</v>
      </c>
      <c r="S33" s="33">
        <v>62.795988620000003</v>
      </c>
      <c r="T33" s="33">
        <v>1.82544796433317</v>
      </c>
      <c r="U33" s="33">
        <v>7.1635216338363596</v>
      </c>
      <c r="V33" s="33">
        <v>1.7446879780803199</v>
      </c>
      <c r="W33" s="33">
        <v>71.186199560000006</v>
      </c>
      <c r="X33" s="33">
        <v>1.0856021786710599</v>
      </c>
      <c r="Y33" s="33">
        <v>5.94531781651619</v>
      </c>
      <c r="Z33" s="33">
        <v>1.45429609841827</v>
      </c>
    </row>
    <row r="34" spans="1:26" x14ac:dyDescent="0.2">
      <c r="B34" s="2" t="s">
        <v>292</v>
      </c>
      <c r="C34" s="33">
        <v>76.488733690000004</v>
      </c>
      <c r="D34" s="33">
        <v>4.0712574847301397E-2</v>
      </c>
      <c r="E34" s="33">
        <v>2.3558674412014402</v>
      </c>
      <c r="F34" s="33">
        <v>0.58383399849613005</v>
      </c>
      <c r="G34" s="33">
        <v>73.594687070000006</v>
      </c>
      <c r="H34" s="33">
        <v>0.70982805497443702</v>
      </c>
      <c r="I34" s="33">
        <v>4.4909390185852196</v>
      </c>
      <c r="J34" s="33">
        <v>1.10430729417677</v>
      </c>
      <c r="K34" s="33">
        <v>71.934564480000006</v>
      </c>
      <c r="L34" s="33">
        <v>0.70782760326808503</v>
      </c>
      <c r="M34" s="33">
        <v>5.6478749797408598</v>
      </c>
      <c r="N34" s="33">
        <v>1.3830124468543299</v>
      </c>
      <c r="O34" s="33">
        <v>72.745110609999998</v>
      </c>
      <c r="P34" s="33">
        <v>0.68375117953631803</v>
      </c>
      <c r="Q34" s="33">
        <v>4.9135066517249903</v>
      </c>
      <c r="R34" s="33">
        <v>1.2063706157541501</v>
      </c>
      <c r="S34" s="33">
        <v>63.712702380000003</v>
      </c>
      <c r="T34" s="33">
        <v>1.4598285338691701</v>
      </c>
      <c r="U34" s="33">
        <v>7.2652132314069604</v>
      </c>
      <c r="V34" s="33">
        <v>1.7688167578487499</v>
      </c>
      <c r="W34" s="33">
        <v>71.759843720000006</v>
      </c>
      <c r="X34" s="33">
        <v>0.80583619233176595</v>
      </c>
      <c r="Y34" s="33">
        <v>5.4957474221712701</v>
      </c>
      <c r="Z34" s="33">
        <v>1.34649612962054</v>
      </c>
    </row>
    <row r="35" spans="1:26" x14ac:dyDescent="0.2">
      <c r="A35" s="2">
        <v>2012</v>
      </c>
      <c r="B35" s="2" t="s">
        <v>289</v>
      </c>
      <c r="C35" s="33">
        <v>76.339368980000003</v>
      </c>
      <c r="D35" s="33">
        <v>-0.195276745730111</v>
      </c>
      <c r="E35" s="33">
        <v>1.2299265907178101</v>
      </c>
      <c r="F35" s="33">
        <v>0.306073562769482</v>
      </c>
      <c r="G35" s="33">
        <v>73.905828740000004</v>
      </c>
      <c r="H35" s="33">
        <v>0.42277735307720798</v>
      </c>
      <c r="I35" s="33">
        <v>3.4697038218743499</v>
      </c>
      <c r="J35" s="33">
        <v>0.85636266387776305</v>
      </c>
      <c r="K35" s="33">
        <v>72.103647100000003</v>
      </c>
      <c r="L35" s="33">
        <v>0.235050592468666</v>
      </c>
      <c r="M35" s="33">
        <v>3.69980446974232</v>
      </c>
      <c r="N35" s="33">
        <v>0.91238820858288205</v>
      </c>
      <c r="O35" s="33">
        <v>73.12374835</v>
      </c>
      <c r="P35" s="33">
        <v>0.52049922919210601</v>
      </c>
      <c r="Q35" s="33">
        <v>3.7632898997339601</v>
      </c>
      <c r="R35" s="33">
        <v>0.92782940478541898</v>
      </c>
      <c r="S35" s="33">
        <v>64.585703839999994</v>
      </c>
      <c r="T35" s="33">
        <v>1.37021571427496</v>
      </c>
      <c r="U35" s="33">
        <v>6.6891587329092701</v>
      </c>
      <c r="V35" s="33">
        <v>1.6319065302103899</v>
      </c>
      <c r="W35" s="33">
        <v>72.153617499999996</v>
      </c>
      <c r="X35" s="33">
        <v>0.54873834666704402</v>
      </c>
      <c r="Y35" s="33">
        <v>4.06368577067584</v>
      </c>
      <c r="Z35" s="33">
        <v>1.0007970320794499</v>
      </c>
    </row>
    <row r="36" spans="1:26" x14ac:dyDescent="0.2">
      <c r="B36" s="2" t="s">
        <v>290</v>
      </c>
      <c r="C36" s="33">
        <v>76.467885670000001</v>
      </c>
      <c r="D36" s="33">
        <v>0.16834916468024799</v>
      </c>
      <c r="E36" s="33">
        <v>0.409836857899326</v>
      </c>
      <c r="F36" s="33">
        <v>0.10230212151984799</v>
      </c>
      <c r="G36" s="33">
        <v>74.110347009999998</v>
      </c>
      <c r="H36" s="33">
        <v>0.27672820058548497</v>
      </c>
      <c r="I36" s="33">
        <v>2.4013897355771099</v>
      </c>
      <c r="J36" s="33">
        <v>0.59501568148629902</v>
      </c>
      <c r="K36" s="33">
        <v>72.308608770000006</v>
      </c>
      <c r="L36" s="33">
        <v>0.28425978191608497</v>
      </c>
      <c r="M36" s="33">
        <v>2.2876530550257002</v>
      </c>
      <c r="N36" s="33">
        <v>0.567071452109147</v>
      </c>
      <c r="O36" s="33">
        <v>73.434423240000001</v>
      </c>
      <c r="P36" s="33">
        <v>0.424861822609235</v>
      </c>
      <c r="Q36" s="33">
        <v>2.7692418382170301</v>
      </c>
      <c r="R36" s="33">
        <v>0.68523502385922097</v>
      </c>
      <c r="S36" s="33">
        <v>65.278700220000005</v>
      </c>
      <c r="T36" s="33">
        <v>1.0729872693139499</v>
      </c>
      <c r="U36" s="33">
        <v>5.85123410755397</v>
      </c>
      <c r="V36" s="33">
        <v>1.4317647185373601</v>
      </c>
      <c r="W36" s="33">
        <v>72.579566990000004</v>
      </c>
      <c r="X36" s="33">
        <v>0.59033698483657004</v>
      </c>
      <c r="Y36" s="33">
        <v>3.0642073941241201</v>
      </c>
      <c r="Z36" s="33">
        <v>0.75740341799597199</v>
      </c>
    </row>
    <row r="37" spans="1:26" x14ac:dyDescent="0.2">
      <c r="B37" s="2" t="s">
        <v>291</v>
      </c>
      <c r="C37" s="33">
        <v>76.973255839999993</v>
      </c>
      <c r="D37" s="33">
        <v>0.66089204058934503</v>
      </c>
      <c r="E37" s="33">
        <v>0.67442604879168799</v>
      </c>
      <c r="F37" s="33">
        <v>0.16818175972945801</v>
      </c>
      <c r="G37" s="33">
        <v>74.664357030000005</v>
      </c>
      <c r="H37" s="33">
        <v>0.74754746449270404</v>
      </c>
      <c r="I37" s="33">
        <v>2.1736059720502499</v>
      </c>
      <c r="J37" s="33">
        <v>0.53902754993069302</v>
      </c>
      <c r="K37" s="33">
        <v>72.837043949999995</v>
      </c>
      <c r="L37" s="33">
        <v>0.73080534806144704</v>
      </c>
      <c r="M37" s="33">
        <v>1.9712918021167001</v>
      </c>
      <c r="N37" s="33">
        <v>0.48922116706424701</v>
      </c>
      <c r="O37" s="33">
        <v>73.924904380000001</v>
      </c>
      <c r="P37" s="33">
        <v>0.66791719517833603</v>
      </c>
      <c r="Q37" s="33">
        <v>2.3166590325284</v>
      </c>
      <c r="R37" s="33">
        <v>0.57420021100216301</v>
      </c>
      <c r="S37" s="33">
        <v>66.123111640000005</v>
      </c>
      <c r="T37" s="33">
        <v>1.29354815147085</v>
      </c>
      <c r="U37" s="33">
        <v>5.2983050241211398</v>
      </c>
      <c r="V37" s="33">
        <v>1.2990436139702899</v>
      </c>
      <c r="W37" s="33">
        <v>73.229009230000003</v>
      </c>
      <c r="X37" s="33">
        <v>0.894800378306848</v>
      </c>
      <c r="Y37" s="33">
        <v>2.8696709230532802</v>
      </c>
      <c r="Z37" s="33">
        <v>0.70982414796896298</v>
      </c>
    </row>
    <row r="38" spans="1:26" x14ac:dyDescent="0.2">
      <c r="B38" s="2" t="s">
        <v>292</v>
      </c>
      <c r="C38" s="33">
        <v>77.500343020000003</v>
      </c>
      <c r="D38" s="33">
        <v>0.68476664296965895</v>
      </c>
      <c r="E38" s="33">
        <v>1.3225599133330299</v>
      </c>
      <c r="F38" s="33">
        <v>0.32901267377079002</v>
      </c>
      <c r="G38" s="33">
        <v>75.108071469999999</v>
      </c>
      <c r="H38" s="33">
        <v>0.594278793322633</v>
      </c>
      <c r="I38" s="33">
        <v>2.0563772471245501</v>
      </c>
      <c r="J38" s="33">
        <v>0.51017681027720796</v>
      </c>
      <c r="K38" s="33">
        <v>73.572862830000005</v>
      </c>
      <c r="L38" s="33">
        <v>1.0102261707725499</v>
      </c>
      <c r="M38" s="33">
        <v>2.27748421338603</v>
      </c>
      <c r="N38" s="33">
        <v>0.56457191105956395</v>
      </c>
      <c r="O38" s="33">
        <v>74.491458199999997</v>
      </c>
      <c r="P38" s="33">
        <v>0.76639100821518402</v>
      </c>
      <c r="Q38" s="33">
        <v>2.4006391293601701</v>
      </c>
      <c r="R38" s="33">
        <v>0.59483133962356904</v>
      </c>
      <c r="S38" s="33">
        <v>66.746725150000003</v>
      </c>
      <c r="T38" s="33">
        <v>0.94310974564415495</v>
      </c>
      <c r="U38" s="33">
        <v>4.7620374849339298</v>
      </c>
      <c r="V38" s="33">
        <v>1.16982157717282</v>
      </c>
      <c r="W38" s="33">
        <v>73.754061199999995</v>
      </c>
      <c r="X38" s="33">
        <v>0.71699996425036405</v>
      </c>
      <c r="Y38" s="33">
        <v>2.7790159184031</v>
      </c>
      <c r="Z38" s="33">
        <v>0.68762890759028705</v>
      </c>
    </row>
    <row r="39" spans="1:26" x14ac:dyDescent="0.2">
      <c r="A39" s="2">
        <v>2013</v>
      </c>
      <c r="B39" s="2" t="s">
        <v>289</v>
      </c>
      <c r="C39" s="33">
        <v>78.613611199999994</v>
      </c>
      <c r="D39" s="33">
        <v>1.4364687130645299</v>
      </c>
      <c r="E39" s="33">
        <v>2.97912106215577</v>
      </c>
      <c r="F39" s="33">
        <v>0.73660149876608705</v>
      </c>
      <c r="G39" s="33">
        <v>76.259948969999996</v>
      </c>
      <c r="H39" s="33">
        <v>1.5336267826555601</v>
      </c>
      <c r="I39" s="33">
        <v>3.1852971140906301</v>
      </c>
      <c r="J39" s="33">
        <v>0.78698525417071297</v>
      </c>
      <c r="K39" s="33">
        <v>74.866237339999998</v>
      </c>
      <c r="L39" s="33">
        <v>1.75795050002132</v>
      </c>
      <c r="M39" s="33">
        <v>3.8314154014547701</v>
      </c>
      <c r="N39" s="33">
        <v>0.94439129970689295</v>
      </c>
      <c r="O39" s="33">
        <v>75.561649939999995</v>
      </c>
      <c r="P39" s="33">
        <v>1.43666370059057</v>
      </c>
      <c r="Q39" s="33">
        <v>3.33393958188686</v>
      </c>
      <c r="R39" s="33">
        <v>0.82326256433757905</v>
      </c>
      <c r="S39" s="33">
        <v>67.844734410000001</v>
      </c>
      <c r="T39" s="33">
        <v>1.6450384008090999</v>
      </c>
      <c r="U39" s="33">
        <v>5.0460556690280702</v>
      </c>
      <c r="V39" s="33">
        <v>1.2383218258905599</v>
      </c>
      <c r="W39" s="33">
        <v>74.881929999999997</v>
      </c>
      <c r="X39" s="33">
        <v>1.52922941686091</v>
      </c>
      <c r="Y39" s="33">
        <v>3.78125531959641</v>
      </c>
      <c r="Z39" s="33">
        <v>0.93219774429757996</v>
      </c>
    </row>
    <row r="40" spans="1:26" x14ac:dyDescent="0.2">
      <c r="B40" s="2" t="s">
        <v>290</v>
      </c>
      <c r="C40" s="33">
        <v>80.178655770000006</v>
      </c>
      <c r="D40" s="33">
        <v>1.99080610356188</v>
      </c>
      <c r="E40" s="33">
        <v>4.8527170164138802</v>
      </c>
      <c r="F40" s="33">
        <v>1.1917070233093101</v>
      </c>
      <c r="G40" s="33">
        <v>77.565571219999995</v>
      </c>
      <c r="H40" s="33">
        <v>1.7120680876846901</v>
      </c>
      <c r="I40" s="33">
        <v>4.6622696416922302</v>
      </c>
      <c r="J40" s="33">
        <v>1.14572625179057</v>
      </c>
      <c r="K40" s="33">
        <v>76.423405889999998</v>
      </c>
      <c r="L40" s="33">
        <v>2.0799343005956299</v>
      </c>
      <c r="M40" s="33">
        <v>5.69060474263636</v>
      </c>
      <c r="N40" s="33">
        <v>1.3932620973843499</v>
      </c>
      <c r="O40" s="33">
        <v>76.803794159999995</v>
      </c>
      <c r="P40" s="33">
        <v>1.6438818117210601</v>
      </c>
      <c r="Q40" s="33">
        <v>4.5882717822786496</v>
      </c>
      <c r="R40" s="33">
        <v>1.12784360777369</v>
      </c>
      <c r="S40" s="33">
        <v>69.29233533</v>
      </c>
      <c r="T40" s="33">
        <v>2.1336967895722698</v>
      </c>
      <c r="U40" s="33">
        <v>6.1484605184744403</v>
      </c>
      <c r="V40" s="33">
        <v>1.5028940395386501</v>
      </c>
      <c r="W40" s="33">
        <v>76.277425289999996</v>
      </c>
      <c r="X40" s="33">
        <v>1.8635941808657901</v>
      </c>
      <c r="Y40" s="33">
        <v>5.0949026748940103</v>
      </c>
      <c r="Z40" s="33">
        <v>1.2500888712467599</v>
      </c>
    </row>
    <row r="41" spans="1:26" x14ac:dyDescent="0.2">
      <c r="B41" s="2" t="s">
        <v>291</v>
      </c>
      <c r="C41" s="33">
        <v>81.131739899999999</v>
      </c>
      <c r="D41" s="33">
        <v>1.1887005598272899</v>
      </c>
      <c r="E41" s="33">
        <v>5.4025050839008504</v>
      </c>
      <c r="F41" s="33">
        <v>1.32409494713037</v>
      </c>
      <c r="G41" s="33">
        <v>78.332642070000006</v>
      </c>
      <c r="H41" s="33">
        <v>0.98893212276405196</v>
      </c>
      <c r="I41" s="33">
        <v>4.9130337230736298</v>
      </c>
      <c r="J41" s="33">
        <v>1.20625656115145</v>
      </c>
      <c r="K41" s="33">
        <v>77.683127010000007</v>
      </c>
      <c r="L41" s="33">
        <v>1.6483446469438801</v>
      </c>
      <c r="M41" s="33">
        <v>6.6533219872660903</v>
      </c>
      <c r="N41" s="33">
        <v>1.6233709496273501</v>
      </c>
      <c r="O41" s="33">
        <v>78.309227070000006</v>
      </c>
      <c r="P41" s="33">
        <v>1.9601022663852301</v>
      </c>
      <c r="Q41" s="33">
        <v>5.9307789800620503</v>
      </c>
      <c r="R41" s="33">
        <v>1.45081528548201</v>
      </c>
      <c r="S41" s="33">
        <v>70.610593350000002</v>
      </c>
      <c r="T41" s="33">
        <v>1.90245863950449</v>
      </c>
      <c r="U41" s="33">
        <v>6.7865555608326504</v>
      </c>
      <c r="V41" s="33">
        <v>1.65509360599179</v>
      </c>
      <c r="W41" s="33">
        <v>77.406730249999995</v>
      </c>
      <c r="X41" s="33">
        <v>1.48052317668887</v>
      </c>
      <c r="Y41" s="33">
        <v>5.70500825277926</v>
      </c>
      <c r="Z41" s="33">
        <v>1.3967163879853099</v>
      </c>
    </row>
    <row r="42" spans="1:26" x14ac:dyDescent="0.2">
      <c r="B42" s="2" t="s">
        <v>292</v>
      </c>
      <c r="C42" s="33">
        <v>81.575412249999999</v>
      </c>
      <c r="D42" s="33">
        <v>0.546854228131743</v>
      </c>
      <c r="E42" s="33">
        <v>5.25813057233613</v>
      </c>
      <c r="F42" s="33">
        <v>1.2893800777675799</v>
      </c>
      <c r="G42" s="33">
        <v>78.611663539999995</v>
      </c>
      <c r="H42" s="33">
        <v>0.35620076461948502</v>
      </c>
      <c r="I42" s="33">
        <v>4.6647344305723797</v>
      </c>
      <c r="J42" s="33">
        <v>1.1463217401661101</v>
      </c>
      <c r="K42" s="33">
        <v>78.250593440000003</v>
      </c>
      <c r="L42" s="33">
        <v>0.73048865544116404</v>
      </c>
      <c r="M42" s="33">
        <v>6.3579564938345898</v>
      </c>
      <c r="N42" s="33">
        <v>1.5529388726384801</v>
      </c>
      <c r="O42" s="33">
        <v>79.266904060000002</v>
      </c>
      <c r="P42" s="33">
        <v>1.22294271803236</v>
      </c>
      <c r="Q42" s="33">
        <v>6.41072946535499</v>
      </c>
      <c r="R42" s="33">
        <v>1.56553373067374</v>
      </c>
      <c r="S42" s="33">
        <v>71.603163570000007</v>
      </c>
      <c r="T42" s="33">
        <v>1.40569590610868</v>
      </c>
      <c r="U42" s="33">
        <v>7.2759201430274301</v>
      </c>
      <c r="V42" s="33">
        <v>1.77135623199391</v>
      </c>
      <c r="W42" s="33">
        <v>78.077993140000004</v>
      </c>
      <c r="X42" s="33">
        <v>0.86718931006648503</v>
      </c>
      <c r="Y42" s="33">
        <v>5.8626357242548703</v>
      </c>
      <c r="Z42" s="33">
        <v>1.4344960031601199</v>
      </c>
    </row>
    <row r="43" spans="1:26" x14ac:dyDescent="0.2">
      <c r="A43" s="2">
        <v>2014</v>
      </c>
      <c r="B43" s="2" t="s">
        <v>289</v>
      </c>
      <c r="C43" s="33">
        <v>82.624888010000006</v>
      </c>
      <c r="D43" s="33">
        <v>1.28650990666617</v>
      </c>
      <c r="E43" s="33">
        <v>5.1025220044846398</v>
      </c>
      <c r="F43" s="33">
        <v>1.2519239669687601</v>
      </c>
      <c r="G43" s="33">
        <v>79.409260939999996</v>
      </c>
      <c r="H43" s="33">
        <v>1.0146044035744799</v>
      </c>
      <c r="I43" s="33">
        <v>4.1297063695110898</v>
      </c>
      <c r="J43" s="33">
        <v>1.0168125787831399</v>
      </c>
      <c r="K43" s="33">
        <v>79.158491929999997</v>
      </c>
      <c r="L43" s="33">
        <v>1.16024486216344</v>
      </c>
      <c r="M43" s="33">
        <v>5.73323135034423</v>
      </c>
      <c r="N43" s="33">
        <v>1.4034839077605299</v>
      </c>
      <c r="O43" s="33">
        <v>80.492720480000003</v>
      </c>
      <c r="P43" s="33">
        <v>1.54644165119926</v>
      </c>
      <c r="Q43" s="33">
        <v>6.5258905065142603</v>
      </c>
      <c r="R43" s="33">
        <v>1.5930019400284701</v>
      </c>
      <c r="S43" s="33">
        <v>72.968265209999998</v>
      </c>
      <c r="T43" s="33">
        <v>1.9064823004160301</v>
      </c>
      <c r="U43" s="33">
        <v>7.5518473829338397</v>
      </c>
      <c r="V43" s="33">
        <v>1.8367354056902701</v>
      </c>
      <c r="W43" s="33">
        <v>79.147626540000005</v>
      </c>
      <c r="X43" s="33">
        <v>1.3699550372434199</v>
      </c>
      <c r="Y43" s="33">
        <v>5.6965632963787298</v>
      </c>
      <c r="Z43" s="33">
        <v>1.39469113743578</v>
      </c>
    </row>
    <row r="44" spans="1:26" x14ac:dyDescent="0.2">
      <c r="B44" s="2" t="s">
        <v>290</v>
      </c>
      <c r="C44" s="33">
        <v>82.162883370000003</v>
      </c>
      <c r="D44" s="33">
        <v>-0.55915917240830804</v>
      </c>
      <c r="E44" s="33">
        <v>2.4747578778221602</v>
      </c>
      <c r="F44" s="33">
        <v>0.61302932195912396</v>
      </c>
      <c r="G44" s="33">
        <v>79.448517510000002</v>
      </c>
      <c r="H44" s="33">
        <v>4.9435757914517701E-2</v>
      </c>
      <c r="I44" s="33">
        <v>2.42755421043621</v>
      </c>
      <c r="J44" s="33">
        <v>0.60144079840671605</v>
      </c>
      <c r="K44" s="33">
        <v>79.368303030000007</v>
      </c>
      <c r="L44" s="33">
        <v>0.26505191658470201</v>
      </c>
      <c r="M44" s="33">
        <v>3.8533968824142</v>
      </c>
      <c r="N44" s="33">
        <v>0.94973344753379596</v>
      </c>
      <c r="O44" s="33">
        <v>81.084847300000007</v>
      </c>
      <c r="P44" s="33">
        <v>0.73562778903357695</v>
      </c>
      <c r="Q44" s="33">
        <v>5.57401256906864</v>
      </c>
      <c r="R44" s="33">
        <v>1.3652876280047199</v>
      </c>
      <c r="S44" s="33">
        <v>73.801244269999998</v>
      </c>
      <c r="T44" s="33">
        <v>1.14156346954764</v>
      </c>
      <c r="U44" s="33">
        <v>6.50708179847976</v>
      </c>
      <c r="V44" s="33">
        <v>1.5885172095197799</v>
      </c>
      <c r="W44" s="33">
        <v>79.484378969999995</v>
      </c>
      <c r="X44" s="33">
        <v>0.42547381990007999</v>
      </c>
      <c r="Y44" s="33">
        <v>4.2043286959509301</v>
      </c>
      <c r="Z44" s="33">
        <v>1.03490560169173</v>
      </c>
    </row>
    <row r="45" spans="1:26" x14ac:dyDescent="0.2">
      <c r="B45" s="2" t="s">
        <v>291</v>
      </c>
      <c r="C45" s="33">
        <v>82.074155279999999</v>
      </c>
      <c r="D45" s="33">
        <v>-0.10799047740381899</v>
      </c>
      <c r="E45" s="33">
        <v>1.1615865518989099</v>
      </c>
      <c r="F45" s="33">
        <v>0.28914018822945298</v>
      </c>
      <c r="G45" s="33">
        <v>79.837317299999995</v>
      </c>
      <c r="H45" s="33">
        <v>0.48937324721138897</v>
      </c>
      <c r="I45" s="33">
        <v>1.9208789468065901</v>
      </c>
      <c r="J45" s="33">
        <v>0.47679882754456698</v>
      </c>
      <c r="K45" s="33">
        <v>79.818049579999993</v>
      </c>
      <c r="L45" s="33">
        <v>0.56665763639924804</v>
      </c>
      <c r="M45" s="33">
        <v>2.7482448920022899</v>
      </c>
      <c r="N45" s="33">
        <v>0.68009183991570898</v>
      </c>
      <c r="O45" s="33">
        <v>81.550898970000006</v>
      </c>
      <c r="P45" s="33">
        <v>0.57477036156421402</v>
      </c>
      <c r="Q45" s="33">
        <v>4.1395784651306702</v>
      </c>
      <c r="R45" s="33">
        <v>1.0192067375092799</v>
      </c>
      <c r="S45" s="33">
        <v>74.665291819999993</v>
      </c>
      <c r="T45" s="33">
        <v>1.1707763988895601</v>
      </c>
      <c r="U45" s="33">
        <v>5.7423373429278604</v>
      </c>
      <c r="V45" s="33">
        <v>1.40566711341117</v>
      </c>
      <c r="W45" s="33">
        <v>80.000284050000005</v>
      </c>
      <c r="X45" s="33">
        <v>0.64906474289083704</v>
      </c>
      <c r="Y45" s="33">
        <v>3.3505533583754601</v>
      </c>
      <c r="Z45" s="33">
        <v>0.82731484903133501</v>
      </c>
    </row>
    <row r="46" spans="1:26" x14ac:dyDescent="0.2">
      <c r="B46" s="2" t="s">
        <v>292</v>
      </c>
      <c r="C46" s="33">
        <v>82.753421290000006</v>
      </c>
      <c r="D46" s="33">
        <v>0.82762473482993504</v>
      </c>
      <c r="E46" s="33">
        <v>1.4440736583589899</v>
      </c>
      <c r="F46" s="33">
        <v>0.359079706983567</v>
      </c>
      <c r="G46" s="33">
        <v>80.819997290000003</v>
      </c>
      <c r="H46" s="33">
        <v>1.23085296855285</v>
      </c>
      <c r="I46" s="33">
        <v>2.8091680681408699</v>
      </c>
      <c r="J46" s="33">
        <v>0.69501274586443196</v>
      </c>
      <c r="K46" s="33">
        <v>80.632689839999998</v>
      </c>
      <c r="L46" s="33">
        <v>1.0206216066248399</v>
      </c>
      <c r="M46" s="33">
        <v>3.0441895649347499</v>
      </c>
      <c r="N46" s="33">
        <v>0.752510615094093</v>
      </c>
      <c r="O46" s="33">
        <v>82.338163699999996</v>
      </c>
      <c r="P46" s="33">
        <v>0.96536609644193305</v>
      </c>
      <c r="Q46" s="33">
        <v>3.8745800361715199</v>
      </c>
      <c r="R46" s="33">
        <v>0.95488077598318</v>
      </c>
      <c r="S46" s="33">
        <v>76.167365770000004</v>
      </c>
      <c r="T46" s="33">
        <v>2.0117432255152101</v>
      </c>
      <c r="U46" s="33">
        <v>6.3743024364251601</v>
      </c>
      <c r="V46" s="33">
        <v>1.55684051503191</v>
      </c>
      <c r="W46" s="33">
        <v>81.077445339999997</v>
      </c>
      <c r="X46" s="33">
        <v>1.34644683177221</v>
      </c>
      <c r="Y46" s="33">
        <v>3.8416102660601599</v>
      </c>
      <c r="Z46" s="33">
        <v>0.94686905778271802</v>
      </c>
    </row>
    <row r="47" spans="1:26" x14ac:dyDescent="0.2">
      <c r="A47" s="2">
        <v>2015</v>
      </c>
      <c r="B47" s="2" t="s">
        <v>289</v>
      </c>
      <c r="C47" s="33">
        <v>83.937807840000005</v>
      </c>
      <c r="D47" s="33">
        <v>1.43122366608801</v>
      </c>
      <c r="E47" s="33">
        <v>1.58901253801529</v>
      </c>
      <c r="F47" s="33">
        <v>0.39490768851915298</v>
      </c>
      <c r="G47" s="33">
        <v>82.274677609999998</v>
      </c>
      <c r="H47" s="33">
        <v>1.7999014708949701</v>
      </c>
      <c r="I47" s="33">
        <v>3.60841624274157</v>
      </c>
      <c r="J47" s="33">
        <v>0.89014792182795499</v>
      </c>
      <c r="K47" s="33">
        <v>82.128221530000005</v>
      </c>
      <c r="L47" s="33">
        <v>1.85474612463952</v>
      </c>
      <c r="M47" s="33">
        <v>3.75162478161679</v>
      </c>
      <c r="N47" s="33">
        <v>0.92499269661670003</v>
      </c>
      <c r="O47" s="33">
        <v>83.616207869999997</v>
      </c>
      <c r="P47" s="33">
        <v>1.55218930392542</v>
      </c>
      <c r="Q47" s="33">
        <v>3.8804594643761399</v>
      </c>
      <c r="R47" s="33">
        <v>0.95630928807708404</v>
      </c>
      <c r="S47" s="33">
        <v>77.845195799999999</v>
      </c>
      <c r="T47" s="33">
        <v>2.2028200831658999</v>
      </c>
      <c r="U47" s="33">
        <v>6.6836323653363099</v>
      </c>
      <c r="V47" s="33">
        <v>1.6305904026171001</v>
      </c>
      <c r="W47" s="33">
        <v>82.56545002</v>
      </c>
      <c r="X47" s="33">
        <v>1.8352880677974199</v>
      </c>
      <c r="Y47" s="33">
        <v>4.3182892897902301</v>
      </c>
      <c r="Z47" s="33">
        <v>1.0625178875511001</v>
      </c>
    </row>
    <row r="48" spans="1:26" x14ac:dyDescent="0.2">
      <c r="B48" s="2" t="s">
        <v>290</v>
      </c>
      <c r="C48" s="33">
        <v>86.341756439999997</v>
      </c>
      <c r="D48" s="33">
        <v>2.8639640012785699</v>
      </c>
      <c r="E48" s="33">
        <v>5.0860837626419197</v>
      </c>
      <c r="F48" s="33">
        <v>1.2479647345714899</v>
      </c>
      <c r="G48" s="33">
        <v>85.224864589999996</v>
      </c>
      <c r="H48" s="33">
        <v>3.5857776240516301</v>
      </c>
      <c r="I48" s="33">
        <v>7.2705536377981401</v>
      </c>
      <c r="J48" s="33">
        <v>1.7700834236120699</v>
      </c>
      <c r="K48" s="33">
        <v>85.079311500000003</v>
      </c>
      <c r="L48" s="33">
        <v>3.5932714906312899</v>
      </c>
      <c r="M48" s="33">
        <v>7.1955784009156902</v>
      </c>
      <c r="N48" s="33">
        <v>1.75229607060301</v>
      </c>
      <c r="O48" s="33">
        <v>86.484497770000004</v>
      </c>
      <c r="P48" s="33">
        <v>3.4303037330506698</v>
      </c>
      <c r="Q48" s="33">
        <v>6.65925959017006</v>
      </c>
      <c r="R48" s="33">
        <v>1.6247853139773201</v>
      </c>
      <c r="S48" s="33">
        <v>81.214137710000003</v>
      </c>
      <c r="T48" s="33">
        <v>4.3277454380813696</v>
      </c>
      <c r="U48" s="33">
        <v>10.0444017080256</v>
      </c>
      <c r="V48" s="33">
        <v>2.4217019801481099</v>
      </c>
      <c r="W48" s="33">
        <v>85.57127036</v>
      </c>
      <c r="X48" s="33">
        <v>3.6405304389086401</v>
      </c>
      <c r="Y48" s="33">
        <v>7.6579718793517797</v>
      </c>
      <c r="Z48" s="33">
        <v>1.8618474233953499</v>
      </c>
    </row>
    <row r="49" spans="1:27" x14ac:dyDescent="0.2">
      <c r="B49" s="2" t="s">
        <v>291</v>
      </c>
      <c r="C49" s="33">
        <v>88.7935509</v>
      </c>
      <c r="D49" s="33">
        <v>2.83963931368918</v>
      </c>
      <c r="E49" s="33">
        <v>8.1869811478125598</v>
      </c>
      <c r="F49" s="33">
        <v>1.98674957895899</v>
      </c>
      <c r="G49" s="33">
        <v>87.835871589999996</v>
      </c>
      <c r="H49" s="33">
        <v>3.0636681120715701</v>
      </c>
      <c r="I49" s="33">
        <v>10.0185659544951</v>
      </c>
      <c r="J49" s="33">
        <v>2.4156899186346101</v>
      </c>
      <c r="K49" s="33">
        <v>87.984998959999999</v>
      </c>
      <c r="L49" s="33">
        <v>3.41526912803003</v>
      </c>
      <c r="M49" s="33">
        <v>10.2319580883951</v>
      </c>
      <c r="N49" s="33">
        <v>2.4653152349649399</v>
      </c>
      <c r="O49" s="33">
        <v>89.088589279999994</v>
      </c>
      <c r="P49" s="33">
        <v>3.0110500461312699</v>
      </c>
      <c r="Q49" s="33">
        <v>9.2429273069974105</v>
      </c>
      <c r="R49" s="33">
        <v>2.2347012609627499</v>
      </c>
      <c r="S49" s="33">
        <v>84.405362299999993</v>
      </c>
      <c r="T49" s="33">
        <v>3.92939539836676</v>
      </c>
      <c r="U49" s="33">
        <v>13.044977448800401</v>
      </c>
      <c r="V49" s="33">
        <v>3.1128564413609401</v>
      </c>
      <c r="W49" s="33">
        <v>88.257309550000002</v>
      </c>
      <c r="X49" s="33">
        <v>3.1389497651487202</v>
      </c>
      <c r="Y49" s="33">
        <v>10.3212452281286</v>
      </c>
      <c r="Z49" s="33">
        <v>2.4860579883704901</v>
      </c>
    </row>
    <row r="50" spans="1:27" x14ac:dyDescent="0.2">
      <c r="B50" s="2" t="s">
        <v>292</v>
      </c>
      <c r="C50" s="33">
        <v>89.845349839999997</v>
      </c>
      <c r="D50" s="33">
        <v>1.1845442932950601</v>
      </c>
      <c r="E50" s="33">
        <v>8.5699520810712304</v>
      </c>
      <c r="F50" s="33">
        <v>2.0768857004665402</v>
      </c>
      <c r="G50" s="33">
        <v>88.754655690000007</v>
      </c>
      <c r="H50" s="33">
        <v>1.04602377521648</v>
      </c>
      <c r="I50" s="33">
        <v>9.8176919896800996</v>
      </c>
      <c r="J50" s="33">
        <v>2.3689097541761002</v>
      </c>
      <c r="K50" s="33">
        <v>89.262596939999995</v>
      </c>
      <c r="L50" s="33">
        <v>1.4520634143336399</v>
      </c>
      <c r="M50" s="33">
        <v>10.702739939749501</v>
      </c>
      <c r="N50" s="33">
        <v>2.5745434165129502</v>
      </c>
      <c r="O50" s="33">
        <v>90.067372950000006</v>
      </c>
      <c r="P50" s="33">
        <v>1.0986633393910401</v>
      </c>
      <c r="Q50" s="33">
        <v>9.3871528130763995</v>
      </c>
      <c r="R50" s="33">
        <v>2.26842783152768</v>
      </c>
      <c r="S50" s="33">
        <v>86.311519709999999</v>
      </c>
      <c r="T50" s="33">
        <v>2.2583368616143198</v>
      </c>
      <c r="U50" s="33">
        <v>13.318241792202601</v>
      </c>
      <c r="V50" s="33">
        <v>3.1751138750347998</v>
      </c>
      <c r="W50" s="33">
        <v>89.364508040000004</v>
      </c>
      <c r="X50" s="33">
        <v>1.2545119442744199</v>
      </c>
      <c r="Y50" s="33">
        <v>10.221168988795901</v>
      </c>
      <c r="Z50" s="33">
        <v>2.46280791066174</v>
      </c>
    </row>
    <row r="51" spans="1:27" x14ac:dyDescent="0.2">
      <c r="A51" s="2">
        <v>2016</v>
      </c>
      <c r="B51" s="2" t="s">
        <v>289</v>
      </c>
      <c r="C51" s="33">
        <v>90.439870139999996</v>
      </c>
      <c r="D51" s="33">
        <v>0.66171515950324</v>
      </c>
      <c r="E51" s="33">
        <v>7.7462855741885104</v>
      </c>
      <c r="F51" s="33">
        <v>1.88273075882719</v>
      </c>
      <c r="G51" s="33">
        <v>89.707165259999996</v>
      </c>
      <c r="H51" s="33">
        <v>1.07319392159764</v>
      </c>
      <c r="I51" s="33">
        <v>9.0337487376512406</v>
      </c>
      <c r="J51" s="33">
        <v>2.1857262792735099</v>
      </c>
      <c r="K51" s="33">
        <v>90.441459140000006</v>
      </c>
      <c r="L51" s="33">
        <v>1.32066760369118</v>
      </c>
      <c r="M51" s="33">
        <v>10.1222666887573</v>
      </c>
      <c r="N51" s="33">
        <v>2.4398150065345598</v>
      </c>
      <c r="O51" s="33">
        <v>90.975987750000002</v>
      </c>
      <c r="P51" s="33">
        <v>1.00881681150444</v>
      </c>
      <c r="Q51" s="33">
        <v>8.8018579979642499</v>
      </c>
      <c r="R51" s="33">
        <v>2.1313512671586401</v>
      </c>
      <c r="S51" s="33">
        <v>87.966872960000003</v>
      </c>
      <c r="T51" s="33">
        <v>1.9178821732740401</v>
      </c>
      <c r="U51" s="33">
        <v>13.002314472950401</v>
      </c>
      <c r="V51" s="33">
        <v>3.1031264115080299</v>
      </c>
      <c r="W51" s="33">
        <v>90.459310400000007</v>
      </c>
      <c r="X51" s="33">
        <v>1.2250975068423899</v>
      </c>
      <c r="Y51" s="33">
        <v>9.5607307633978298</v>
      </c>
      <c r="Z51" s="33">
        <v>2.3089741621367601</v>
      </c>
    </row>
    <row r="52" spans="1:27" x14ac:dyDescent="0.2">
      <c r="B52" s="2" t="s">
        <v>290</v>
      </c>
      <c r="C52" s="33">
        <v>91.978040870000001</v>
      </c>
      <c r="D52" s="33">
        <v>1.70076618599622</v>
      </c>
      <c r="E52" s="33">
        <v>6.5278778917553497</v>
      </c>
      <c r="F52" s="33">
        <v>1.5934757755889</v>
      </c>
      <c r="G52" s="33">
        <v>91.466491739999995</v>
      </c>
      <c r="H52" s="33">
        <v>1.96118835647177</v>
      </c>
      <c r="I52" s="33">
        <v>7.3237161244282802</v>
      </c>
      <c r="J52" s="33">
        <v>1.78269020456905</v>
      </c>
      <c r="K52" s="33">
        <v>92.287175739999995</v>
      </c>
      <c r="L52" s="33">
        <v>2.04078595983606</v>
      </c>
      <c r="M52" s="33">
        <v>8.4719353188465796</v>
      </c>
      <c r="N52" s="33">
        <v>2.0538391882943601</v>
      </c>
      <c r="O52" s="33">
        <v>92.642371359999999</v>
      </c>
      <c r="P52" s="33">
        <v>1.8316741056763099</v>
      </c>
      <c r="Q52" s="33">
        <v>7.1202050642376102</v>
      </c>
      <c r="R52" s="33">
        <v>1.7344048635674401</v>
      </c>
      <c r="S52" s="33">
        <v>90.109675249999995</v>
      </c>
      <c r="T52" s="33">
        <v>2.4359195887005698</v>
      </c>
      <c r="U52" s="33">
        <v>10.9531884359399</v>
      </c>
      <c r="V52" s="33">
        <v>2.63250917746785</v>
      </c>
      <c r="W52" s="33">
        <v>92.237719310000003</v>
      </c>
      <c r="X52" s="33">
        <v>1.9659766387076101</v>
      </c>
      <c r="Y52" s="33">
        <v>7.7905223586772996</v>
      </c>
      <c r="Z52" s="33">
        <v>1.89318650364994</v>
      </c>
    </row>
    <row r="53" spans="1:27" x14ac:dyDescent="0.2">
      <c r="B53" s="2" t="s">
        <v>291</v>
      </c>
      <c r="C53" s="33">
        <v>93.006714459999998</v>
      </c>
      <c r="D53" s="33">
        <v>1.1183904117439301</v>
      </c>
      <c r="E53" s="33">
        <v>4.7448981567872002</v>
      </c>
      <c r="F53" s="33">
        <v>1.1656834150966899</v>
      </c>
      <c r="G53" s="33">
        <v>92.906004300000006</v>
      </c>
      <c r="H53" s="33">
        <v>1.57381411773387</v>
      </c>
      <c r="I53" s="33">
        <v>5.77228029758317</v>
      </c>
      <c r="J53" s="33">
        <v>1.41284508723143</v>
      </c>
      <c r="K53" s="33">
        <v>93.584890150000007</v>
      </c>
      <c r="L53" s="33">
        <v>1.4061698167642001</v>
      </c>
      <c r="M53" s="33">
        <v>6.3645976657291898</v>
      </c>
      <c r="N53" s="33">
        <v>1.5545241201226201</v>
      </c>
      <c r="O53" s="33">
        <v>93.759521820000003</v>
      </c>
      <c r="P53" s="33">
        <v>1.2058742059385199</v>
      </c>
      <c r="Q53" s="33">
        <v>5.2430199846576802</v>
      </c>
      <c r="R53" s="33">
        <v>1.2857446710479199</v>
      </c>
      <c r="S53" s="33">
        <v>91.96773881</v>
      </c>
      <c r="T53" s="33">
        <v>2.06200228204685</v>
      </c>
      <c r="U53" s="33">
        <v>8.9595924997291299</v>
      </c>
      <c r="V53" s="33">
        <v>2.1683471591679999</v>
      </c>
      <c r="W53" s="33">
        <v>93.631838950000002</v>
      </c>
      <c r="X53" s="33">
        <v>1.5114420113907301</v>
      </c>
      <c r="Y53" s="33">
        <v>6.0896139111913401</v>
      </c>
      <c r="Z53" s="33">
        <v>1.48882331472648</v>
      </c>
    </row>
    <row r="54" spans="1:27" x14ac:dyDescent="0.2">
      <c r="B54" s="2" t="s">
        <v>292</v>
      </c>
      <c r="C54" s="33">
        <v>93.547579970000001</v>
      </c>
      <c r="D54" s="33">
        <v>0.58153383133710002</v>
      </c>
      <c r="E54" s="33">
        <v>4.1206697248027604</v>
      </c>
      <c r="F54" s="33">
        <v>1.014620882519</v>
      </c>
      <c r="G54" s="33">
        <v>94.007634289999999</v>
      </c>
      <c r="H54" s="33">
        <v>1.18574681830332</v>
      </c>
      <c r="I54" s="33">
        <v>5.9185386492258703</v>
      </c>
      <c r="J54" s="33">
        <v>1.4478844910358999</v>
      </c>
      <c r="K54" s="33">
        <v>94.454400730000003</v>
      </c>
      <c r="L54" s="33">
        <v>0.92911428181015099</v>
      </c>
      <c r="M54" s="33">
        <v>5.8163261746572399</v>
      </c>
      <c r="N54" s="33">
        <v>1.4234010673409301</v>
      </c>
      <c r="O54" s="33">
        <v>94.681014970000007</v>
      </c>
      <c r="P54" s="33">
        <v>0.98282620486172001</v>
      </c>
      <c r="Q54" s="33">
        <v>5.1224343165434902</v>
      </c>
      <c r="R54" s="33">
        <v>1.2567193245011099</v>
      </c>
      <c r="S54" s="33">
        <v>93.398721420000001</v>
      </c>
      <c r="T54" s="33">
        <v>1.5559615018439601</v>
      </c>
      <c r="U54" s="33">
        <v>8.2111886499188493</v>
      </c>
      <c r="V54" s="33">
        <v>1.9924541408640399</v>
      </c>
      <c r="W54" s="33">
        <v>94.608908099999994</v>
      </c>
      <c r="X54" s="33">
        <v>1.0435223327417</v>
      </c>
      <c r="Y54" s="33">
        <v>5.8685491309956799</v>
      </c>
      <c r="Z54" s="33">
        <v>1.4359124870405999</v>
      </c>
    </row>
    <row r="55" spans="1:27" x14ac:dyDescent="0.2">
      <c r="A55" s="2">
        <v>2017</v>
      </c>
      <c r="B55" s="2" t="s">
        <v>289</v>
      </c>
      <c r="C55" s="33">
        <v>96.315118299999995</v>
      </c>
      <c r="D55" s="33">
        <v>2.9584285674600301</v>
      </c>
      <c r="E55" s="33">
        <v>6.4963031801186499</v>
      </c>
      <c r="F55" s="33">
        <v>1.5859468982412701</v>
      </c>
      <c r="G55" s="33">
        <v>96.741157509999994</v>
      </c>
      <c r="H55" s="33">
        <v>2.9077672687384899</v>
      </c>
      <c r="I55" s="33">
        <v>7.8410595515009804</v>
      </c>
      <c r="J55" s="33">
        <v>1.9051274665364999</v>
      </c>
      <c r="K55" s="33">
        <v>96.969936759999996</v>
      </c>
      <c r="L55" s="33">
        <v>2.66322798150052</v>
      </c>
      <c r="M55" s="33">
        <v>7.2184567587461697</v>
      </c>
      <c r="N55" s="33">
        <v>1.7577247906637601</v>
      </c>
      <c r="O55" s="33">
        <v>97.160604989999996</v>
      </c>
      <c r="P55" s="33">
        <v>2.6188882964400602</v>
      </c>
      <c r="Q55" s="33">
        <v>6.7980764957399398</v>
      </c>
      <c r="R55" s="33">
        <v>1.65783532364205</v>
      </c>
      <c r="S55" s="33">
        <v>96.356020270000002</v>
      </c>
      <c r="T55" s="33">
        <v>3.1663162033037699</v>
      </c>
      <c r="U55" s="33">
        <v>9.5367119777176601</v>
      </c>
      <c r="V55" s="33">
        <v>2.3033664518028201</v>
      </c>
      <c r="W55" s="33">
        <v>97.12105511</v>
      </c>
      <c r="X55" s="33">
        <v>2.6552964836510999</v>
      </c>
      <c r="Y55" s="33">
        <v>7.3643549575412202</v>
      </c>
      <c r="Z55" s="33">
        <v>1.7923240084868799</v>
      </c>
    </row>
    <row r="56" spans="1:27" x14ac:dyDescent="0.2">
      <c r="B56" s="2" t="s">
        <v>290</v>
      </c>
      <c r="C56" s="33">
        <v>98.696539200000004</v>
      </c>
      <c r="D56" s="33">
        <v>2.4725307324883401</v>
      </c>
      <c r="E56" s="33">
        <v>7.3044590496288198</v>
      </c>
      <c r="F56" s="33">
        <v>1.7781241849450999</v>
      </c>
      <c r="G56" s="33">
        <v>99.006128419999996</v>
      </c>
      <c r="H56" s="33">
        <v>2.3412691850062601</v>
      </c>
      <c r="I56" s="33">
        <v>8.2430587820422296</v>
      </c>
      <c r="J56" s="33">
        <v>1.99996296248157</v>
      </c>
      <c r="K56" s="33">
        <v>99.039047659999994</v>
      </c>
      <c r="L56" s="33">
        <v>2.1337653391700502</v>
      </c>
      <c r="M56" s="33">
        <v>7.3161540223335004</v>
      </c>
      <c r="N56" s="33">
        <v>1.7808972377840699</v>
      </c>
      <c r="O56" s="33">
        <v>98.99856321</v>
      </c>
      <c r="P56" s="33">
        <v>1.8916702095352</v>
      </c>
      <c r="Q56" s="33">
        <v>6.8609986517944401</v>
      </c>
      <c r="R56" s="33">
        <v>1.67280543741624</v>
      </c>
      <c r="S56" s="33">
        <v>98.923447609999997</v>
      </c>
      <c r="T56" s="33">
        <v>2.6645219808848299</v>
      </c>
      <c r="U56" s="33">
        <v>9.7811609414273093</v>
      </c>
      <c r="V56" s="33">
        <v>2.3603953925458701</v>
      </c>
      <c r="W56" s="33">
        <v>99.138611749999995</v>
      </c>
      <c r="X56" s="33">
        <v>2.0773627692933299</v>
      </c>
      <c r="Y56" s="33">
        <v>7.48163819706655</v>
      </c>
      <c r="Z56" s="33">
        <v>1.8201117367394199</v>
      </c>
    </row>
    <row r="57" spans="1:27" x14ac:dyDescent="0.2">
      <c r="B57" s="2" t="s">
        <v>291</v>
      </c>
      <c r="C57" s="33">
        <v>101.3264188</v>
      </c>
      <c r="D57" s="33">
        <v>2.6646117698927401</v>
      </c>
      <c r="E57" s="33">
        <v>8.9452728099304295</v>
      </c>
      <c r="F57" s="33">
        <v>2.1649902010680599</v>
      </c>
      <c r="G57" s="33">
        <v>101.0660733</v>
      </c>
      <c r="H57" s="33">
        <v>2.0806236067139099</v>
      </c>
      <c r="I57" s="33">
        <v>8.7831449231747794</v>
      </c>
      <c r="J57" s="33">
        <v>2.12695953403834</v>
      </c>
      <c r="K57" s="33">
        <v>100.99189130000001</v>
      </c>
      <c r="L57" s="33">
        <v>1.97179161769012</v>
      </c>
      <c r="M57" s="33">
        <v>7.9147404438129696</v>
      </c>
      <c r="N57" s="33">
        <v>1.92252932106096</v>
      </c>
      <c r="O57" s="33">
        <v>101.0500273</v>
      </c>
      <c r="P57" s="33">
        <v>2.0722160236288798</v>
      </c>
      <c r="Q57" s="33">
        <v>7.7757494262783702</v>
      </c>
      <c r="R57" s="33">
        <v>1.8896951518788001</v>
      </c>
      <c r="S57" s="33">
        <v>101.38608000000001</v>
      </c>
      <c r="T57" s="33">
        <v>2.4894324343696499</v>
      </c>
      <c r="U57" s="33">
        <v>10.2409185132384</v>
      </c>
      <c r="V57" s="33">
        <v>2.46739744593705</v>
      </c>
      <c r="W57" s="33">
        <v>101.0276468</v>
      </c>
      <c r="X57" s="33">
        <v>1.90544835826794</v>
      </c>
      <c r="Y57" s="33">
        <v>7.8988172537649302</v>
      </c>
      <c r="Z57" s="33">
        <v>1.9187693583196701</v>
      </c>
    </row>
    <row r="58" spans="1:27" x14ac:dyDescent="0.2">
      <c r="B58" s="2" t="s">
        <v>292</v>
      </c>
      <c r="C58" s="33">
        <v>103.6619237</v>
      </c>
      <c r="D58" s="33">
        <v>2.3049318506063599</v>
      </c>
      <c r="E58" s="33">
        <v>10.811977961635799</v>
      </c>
      <c r="F58" s="33">
        <v>2.5998384008904001</v>
      </c>
      <c r="G58" s="33">
        <v>103.18664080000001</v>
      </c>
      <c r="H58" s="33">
        <v>2.0981991589852398</v>
      </c>
      <c r="I58" s="33">
        <v>9.7641075422492793</v>
      </c>
      <c r="J58" s="33">
        <v>2.3564199964897701</v>
      </c>
      <c r="K58" s="33">
        <v>102.99912430000001</v>
      </c>
      <c r="L58" s="33">
        <v>1.98751897222862</v>
      </c>
      <c r="M58" s="33">
        <v>9.0464007012497802</v>
      </c>
      <c r="N58" s="33">
        <v>2.1886904849689501</v>
      </c>
      <c r="O58" s="33">
        <v>102.79080449999999</v>
      </c>
      <c r="P58" s="33">
        <v>1.7226885004513</v>
      </c>
      <c r="Q58" s="33">
        <v>8.56538085546463</v>
      </c>
      <c r="R58" s="33">
        <v>2.0758112230618901</v>
      </c>
      <c r="S58" s="33">
        <v>103.33445209999999</v>
      </c>
      <c r="T58" s="33">
        <v>1.92173531119852</v>
      </c>
      <c r="U58" s="33">
        <v>10.6379729068458</v>
      </c>
      <c r="V58" s="33">
        <v>2.5595372231932898</v>
      </c>
      <c r="W58" s="33">
        <v>102.7126863</v>
      </c>
      <c r="X58" s="33">
        <v>1.66789938533933</v>
      </c>
      <c r="Y58" s="33">
        <v>8.5655551498749603</v>
      </c>
      <c r="Z58" s="33">
        <v>2.07585219199802</v>
      </c>
    </row>
    <row r="59" spans="1:27" x14ac:dyDescent="0.2">
      <c r="A59" s="2">
        <v>2018</v>
      </c>
      <c r="B59" s="2" t="s">
        <v>289</v>
      </c>
      <c r="C59" s="33">
        <v>106.9015704</v>
      </c>
      <c r="D59" s="33">
        <v>3.12520411002173</v>
      </c>
      <c r="E59" s="33">
        <v>10.991474948954099</v>
      </c>
      <c r="F59" s="33">
        <v>2.6413618580055398</v>
      </c>
      <c r="G59" s="33">
        <v>106.0212976</v>
      </c>
      <c r="H59" s="33">
        <v>2.7471160782278199</v>
      </c>
      <c r="I59" s="33">
        <v>9.5927527940119308</v>
      </c>
      <c r="J59" s="33">
        <v>2.31644897100283</v>
      </c>
      <c r="K59" s="33">
        <v>105.82976739999999</v>
      </c>
      <c r="L59" s="33">
        <v>2.74822054967703</v>
      </c>
      <c r="M59" s="33">
        <v>9.1366777539806208</v>
      </c>
      <c r="N59" s="33">
        <v>2.20983384938256</v>
      </c>
      <c r="O59" s="33">
        <v>105.4717515</v>
      </c>
      <c r="P59" s="33">
        <v>2.60815839805981</v>
      </c>
      <c r="Q59" s="33">
        <v>8.5540291879156101</v>
      </c>
      <c r="R59" s="33">
        <v>2.0731428399605001</v>
      </c>
      <c r="S59" s="33">
        <v>105.87624820000001</v>
      </c>
      <c r="T59" s="33">
        <v>2.4597760459795599</v>
      </c>
      <c r="U59" s="33">
        <v>9.8802627000609693</v>
      </c>
      <c r="V59" s="33">
        <v>2.3834882960439798</v>
      </c>
      <c r="W59" s="33">
        <v>105.3066668</v>
      </c>
      <c r="X59" s="33">
        <v>2.5254723573518301</v>
      </c>
      <c r="Y59" s="33">
        <v>8.4282565512997305</v>
      </c>
      <c r="Z59" s="33">
        <v>2.0435640439194098</v>
      </c>
    </row>
    <row r="60" spans="1:27" x14ac:dyDescent="0.2">
      <c r="B60" s="2" t="s">
        <v>290</v>
      </c>
      <c r="C60" s="33">
        <v>109.9802801</v>
      </c>
      <c r="D60" s="33">
        <v>2.8799480573393099</v>
      </c>
      <c r="E60" s="33">
        <v>11.432762477248</v>
      </c>
      <c r="F60" s="33">
        <v>2.7432322436426602</v>
      </c>
      <c r="G60" s="33">
        <v>108.536235</v>
      </c>
      <c r="H60" s="33">
        <v>2.3721058475330499</v>
      </c>
      <c r="I60" s="33">
        <v>9.6257744162783201</v>
      </c>
      <c r="J60" s="33">
        <v>2.3241553962668</v>
      </c>
      <c r="K60" s="33">
        <v>108.3647764</v>
      </c>
      <c r="L60" s="33">
        <v>2.3953648035703901</v>
      </c>
      <c r="M60" s="33">
        <v>9.4162140694396896</v>
      </c>
      <c r="N60" s="33">
        <v>2.27521965504318</v>
      </c>
      <c r="O60" s="33">
        <v>108.03163600000001</v>
      </c>
      <c r="P60" s="33">
        <v>2.42708067666821</v>
      </c>
      <c r="Q60" s="33">
        <v>9.1244483728906793</v>
      </c>
      <c r="R60" s="33">
        <v>2.2069704317786698</v>
      </c>
      <c r="S60" s="33">
        <v>108.44320089999999</v>
      </c>
      <c r="T60" s="33">
        <v>2.4244840024469001</v>
      </c>
      <c r="U60" s="33">
        <v>9.6233537346282798</v>
      </c>
      <c r="V60" s="33">
        <v>2.3235905285208198</v>
      </c>
      <c r="W60" s="33">
        <v>107.73332190000001</v>
      </c>
      <c r="X60" s="33">
        <v>2.3043698692018602</v>
      </c>
      <c r="Y60" s="33">
        <v>8.6693872329718396</v>
      </c>
      <c r="Z60" s="33">
        <v>2.1002497765520798</v>
      </c>
    </row>
    <row r="61" spans="1:27" x14ac:dyDescent="0.2">
      <c r="B61" s="2" t="s">
        <v>291</v>
      </c>
      <c r="C61" s="33">
        <v>112.80265609999999</v>
      </c>
      <c r="D61" s="33">
        <v>2.5662564210909</v>
      </c>
      <c r="E61" s="33">
        <v>11.326007013681201</v>
      </c>
      <c r="F61" s="33">
        <v>2.7186157308447298</v>
      </c>
      <c r="G61" s="33">
        <v>111.21094720000001</v>
      </c>
      <c r="H61" s="33">
        <v>2.4643495326699001</v>
      </c>
      <c r="I61" s="33">
        <v>10.0378629234822</v>
      </c>
      <c r="J61" s="33">
        <v>2.42018048438208</v>
      </c>
      <c r="K61" s="33">
        <v>110.6512326</v>
      </c>
      <c r="L61" s="33">
        <v>2.10996255052487</v>
      </c>
      <c r="M61" s="33">
        <v>9.5644721330216296</v>
      </c>
      <c r="N61" s="33">
        <v>2.3098475836260199</v>
      </c>
      <c r="O61" s="33">
        <v>110.2349275</v>
      </c>
      <c r="P61" s="33">
        <v>2.0394873035154202</v>
      </c>
      <c r="Q61" s="33">
        <v>9.0894584053219791</v>
      </c>
      <c r="R61" s="33">
        <v>2.19877646442592</v>
      </c>
      <c r="S61" s="33">
        <v>111.2562612</v>
      </c>
      <c r="T61" s="33">
        <v>2.5940402686877899</v>
      </c>
      <c r="U61" s="33">
        <v>9.7352429445935602</v>
      </c>
      <c r="V61" s="33">
        <v>2.3496901821112899</v>
      </c>
      <c r="W61" s="33">
        <v>110.1686119</v>
      </c>
      <c r="X61" s="33">
        <v>2.26047981910413</v>
      </c>
      <c r="Y61" s="33">
        <v>9.04798378417739</v>
      </c>
      <c r="Z61" s="33">
        <v>2.1890613644513599</v>
      </c>
      <c r="AA61" s="33">
        <f>AVERAGE(W59:W61)</f>
        <v>107.7362002</v>
      </c>
    </row>
    <row r="62" spans="1:27" x14ac:dyDescent="0.2">
      <c r="B62" s="2" t="s">
        <v>292</v>
      </c>
      <c r="C62" s="33">
        <v>115.60531760000001</v>
      </c>
      <c r="D62" s="33">
        <v>2.48457048521573</v>
      </c>
      <c r="E62" s="33">
        <v>11.521485878039901</v>
      </c>
      <c r="F62" s="33">
        <v>2.7636773270399901</v>
      </c>
      <c r="G62" s="33">
        <v>113.4340825</v>
      </c>
      <c r="H62" s="33">
        <v>1.99902559592622</v>
      </c>
      <c r="I62" s="33">
        <v>9.9309771309078307</v>
      </c>
      <c r="J62" s="33">
        <v>2.3952998392918801</v>
      </c>
      <c r="K62" s="33">
        <v>112.79402</v>
      </c>
      <c r="L62" s="33">
        <v>1.93652375093381</v>
      </c>
      <c r="M62" s="33">
        <v>9.5096883265443495</v>
      </c>
      <c r="N62" s="33">
        <v>2.2970560873466699</v>
      </c>
      <c r="O62" s="33">
        <v>111.5973683</v>
      </c>
      <c r="P62" s="33">
        <v>1.2359429365071299</v>
      </c>
      <c r="Q62" s="33">
        <v>8.5674626663710995</v>
      </c>
      <c r="R62" s="33">
        <v>2.0763005618533099</v>
      </c>
      <c r="S62" s="33">
        <v>113.6780017</v>
      </c>
      <c r="T62" s="33">
        <v>2.1767228863160701</v>
      </c>
      <c r="U62" s="33">
        <v>10.009778336067599</v>
      </c>
      <c r="V62" s="33">
        <v>2.4136447707211701</v>
      </c>
      <c r="W62" s="33">
        <v>112.2814187</v>
      </c>
      <c r="X62" s="33">
        <v>1.91779379222623</v>
      </c>
      <c r="Y62" s="33">
        <v>9.3160180545292608</v>
      </c>
      <c r="Z62" s="33">
        <v>2.25179741727219</v>
      </c>
    </row>
    <row r="63" spans="1:27" x14ac:dyDescent="0.2">
      <c r="A63" s="2">
        <v>2019</v>
      </c>
      <c r="B63" s="2" t="s">
        <v>289</v>
      </c>
      <c r="C63" s="33">
        <v>118.8858577</v>
      </c>
      <c r="D63" s="33">
        <v>2.8377069222289801</v>
      </c>
      <c r="E63" s="33">
        <v>11.210581149704099</v>
      </c>
      <c r="F63" s="33">
        <v>2.6919800013322601</v>
      </c>
      <c r="G63" s="33">
        <v>115.987815</v>
      </c>
      <c r="H63" s="33">
        <v>2.25129206647394</v>
      </c>
      <c r="I63" s="33">
        <v>9.4004861528878401</v>
      </c>
      <c r="J63" s="33">
        <v>2.2715440964213398</v>
      </c>
      <c r="K63" s="33">
        <v>115.14339080000001</v>
      </c>
      <c r="L63" s="33">
        <v>2.0828859544149698</v>
      </c>
      <c r="M63" s="33">
        <v>8.8005706039187697</v>
      </c>
      <c r="N63" s="33">
        <v>2.13104914943907</v>
      </c>
      <c r="O63" s="33">
        <v>113.5609444</v>
      </c>
      <c r="P63" s="33">
        <v>1.75951828426764</v>
      </c>
      <c r="Q63" s="33">
        <v>7.6695350034079901</v>
      </c>
      <c r="R63" s="33">
        <v>1.8645824594556399</v>
      </c>
      <c r="S63" s="33">
        <v>116.64235619999999</v>
      </c>
      <c r="T63" s="33">
        <v>2.60767646833115</v>
      </c>
      <c r="U63" s="33">
        <v>10.1685771672442</v>
      </c>
      <c r="V63" s="33">
        <v>2.4505832395045299</v>
      </c>
      <c r="W63" s="33">
        <v>114.8188581</v>
      </c>
      <c r="X63" s="33">
        <v>2.2598925355402399</v>
      </c>
      <c r="Y63" s="33">
        <v>9.0328481463245698</v>
      </c>
      <c r="Z63" s="33">
        <v>2.18551527152384</v>
      </c>
    </row>
    <row r="64" spans="1:27" x14ac:dyDescent="0.2">
      <c r="B64" s="2" t="s">
        <v>290</v>
      </c>
      <c r="C64" s="33">
        <v>122.556510748512</v>
      </c>
      <c r="D64" s="33">
        <v>3.0875439009529799</v>
      </c>
      <c r="E64" s="33">
        <v>11.4349869240895</v>
      </c>
      <c r="F64" s="33">
        <v>2.7437449859065</v>
      </c>
      <c r="G64" s="33">
        <v>118.86711821207901</v>
      </c>
      <c r="H64" s="33">
        <v>2.4824187024119699</v>
      </c>
      <c r="I64" s="33">
        <v>9.5183725620102901</v>
      </c>
      <c r="J64" s="33">
        <v>2.2990840935418899</v>
      </c>
      <c r="K64" s="33">
        <v>117.680956979936</v>
      </c>
      <c r="L64" s="33">
        <v>2.2038313812936501</v>
      </c>
      <c r="M64" s="33">
        <v>8.5970560632615296</v>
      </c>
      <c r="N64" s="33">
        <v>2.08325585875511</v>
      </c>
      <c r="O64" s="33">
        <v>115.88561694397301</v>
      </c>
      <c r="P64" s="33">
        <v>2.04707045741424</v>
      </c>
      <c r="Q64" s="33">
        <v>7.2700749843064498</v>
      </c>
      <c r="R64" s="33">
        <v>1.7699698959811301</v>
      </c>
      <c r="S64" s="33">
        <v>119.80894679838801</v>
      </c>
      <c r="T64" s="33">
        <v>2.7147862076435199</v>
      </c>
      <c r="U64" s="33">
        <v>10.480828492759899</v>
      </c>
      <c r="V64" s="33">
        <v>2.5231002538038698</v>
      </c>
      <c r="W64" s="33">
        <v>117.621465033443</v>
      </c>
      <c r="X64" s="33">
        <v>2.44089427452945</v>
      </c>
      <c r="Y64" s="33">
        <v>9.1783516548587905</v>
      </c>
      <c r="Z64" s="33">
        <v>2.2195896729423801</v>
      </c>
    </row>
    <row r="65" spans="1:30" x14ac:dyDescent="0.2">
      <c r="B65" s="2" t="s">
        <v>291</v>
      </c>
      <c r="C65" s="4">
        <v>125.333050545421</v>
      </c>
      <c r="D65" s="4">
        <v>2.2655179883560099</v>
      </c>
      <c r="E65" s="33">
        <v>11.108244148358301</v>
      </c>
      <c r="F65" s="4">
        <v>2.6683473181163202</v>
      </c>
      <c r="G65" s="4">
        <v>120.811948454259</v>
      </c>
      <c r="H65" s="4">
        <v>1.6361381275434601</v>
      </c>
      <c r="I65" s="33">
        <v>8.6331440348158299</v>
      </c>
      <c r="J65" s="4">
        <v>2.0917356435014698</v>
      </c>
      <c r="K65" s="33">
        <v>119.968659720167</v>
      </c>
      <c r="L65" s="33">
        <v>1.94398719974809</v>
      </c>
      <c r="M65" s="33">
        <v>8.4205362210913108</v>
      </c>
      <c r="N65" s="33">
        <v>2.0417475639003402</v>
      </c>
      <c r="O65" s="33">
        <v>117.54076792832301</v>
      </c>
      <c r="P65" s="33">
        <v>1.4282626507051499</v>
      </c>
      <c r="Q65" s="33">
        <v>6.6275186948555804</v>
      </c>
      <c r="R65" s="33">
        <v>1.6172238005172299</v>
      </c>
      <c r="S65" s="33">
        <v>120.991318700805</v>
      </c>
      <c r="T65" s="33">
        <v>0.98688114202911703</v>
      </c>
      <c r="U65" s="33">
        <v>8.7501210231258497</v>
      </c>
      <c r="V65" s="33">
        <v>2.1192078402502998</v>
      </c>
      <c r="W65" s="33">
        <v>119.469101405668</v>
      </c>
      <c r="X65" s="33">
        <v>1.5708326466599101</v>
      </c>
      <c r="Y65" s="33">
        <v>8.4420501858642396</v>
      </c>
      <c r="Z65" s="33">
        <v>2.0468092415598198</v>
      </c>
      <c r="AA65" s="33">
        <f>AVERAGE(W63:W65)</f>
        <v>117.303141513037</v>
      </c>
      <c r="AB65" s="171">
        <f>AA65/AA61-1</f>
        <v>8.8799691239129119E-2</v>
      </c>
      <c r="AC65" s="171">
        <f>((AVERAGE(C63:C65)/(AVERAGE(C59:C61))-1))</f>
        <v>0.11250426286769599</v>
      </c>
      <c r="AD65" s="33"/>
    </row>
    <row r="66" spans="1:30" x14ac:dyDescent="0.2">
      <c r="B66" s="2" t="s">
        <v>292</v>
      </c>
      <c r="C66" s="33">
        <v>127.52452846180699</v>
      </c>
      <c r="D66" s="33">
        <v>1.74852355930792</v>
      </c>
      <c r="E66" s="33">
        <v>10.3102617675841</v>
      </c>
      <c r="F66" s="33">
        <v>2.4835070436269602</v>
      </c>
      <c r="G66" s="33">
        <v>122.57676698660499</v>
      </c>
      <c r="H66" s="33">
        <v>1.4607980046064599</v>
      </c>
      <c r="I66" s="33">
        <v>8.0599095837047106</v>
      </c>
      <c r="J66" s="33">
        <v>1.95678911668309</v>
      </c>
      <c r="K66" s="33">
        <v>121.81024279452799</v>
      </c>
      <c r="L66" s="33">
        <v>1.5350534703451499</v>
      </c>
      <c r="M66" s="33">
        <v>7.9935290847227503</v>
      </c>
      <c r="N66" s="33">
        <v>1.94112766049459</v>
      </c>
      <c r="O66" s="33">
        <v>119.218536190029</v>
      </c>
      <c r="P66" s="33">
        <v>1.4273926325963</v>
      </c>
      <c r="Q66" s="33">
        <v>6.8291645279138704</v>
      </c>
      <c r="R66" s="33">
        <v>1.66523245390071</v>
      </c>
      <c r="S66" s="33">
        <v>121.648648400936</v>
      </c>
      <c r="T66" s="33">
        <v>0.543286664852771</v>
      </c>
      <c r="U66" s="33">
        <v>7.0115999417115003</v>
      </c>
      <c r="V66" s="33">
        <v>1.7086088880337</v>
      </c>
      <c r="W66" s="33">
        <v>120.88012516027401</v>
      </c>
      <c r="X66" s="33">
        <v>1.1810784027032699</v>
      </c>
      <c r="Y66" s="33">
        <v>7.6581740414667596</v>
      </c>
      <c r="Z66" s="33">
        <v>1.8618952428732101</v>
      </c>
    </row>
    <row r="67" spans="1:30" x14ac:dyDescent="0.2">
      <c r="A67" s="2">
        <v>2020</v>
      </c>
      <c r="B67" s="2" t="s">
        <v>289</v>
      </c>
      <c r="C67" s="33">
        <v>130.06891532713399</v>
      </c>
      <c r="D67" s="33">
        <v>1.99521370203617</v>
      </c>
      <c r="E67" s="33">
        <v>9.4065499828866397</v>
      </c>
      <c r="F67" s="33">
        <v>2.2729612390435898</v>
      </c>
      <c r="G67" s="33">
        <v>124.76905493648199</v>
      </c>
      <c r="H67" s="33">
        <v>1.7885020169577299</v>
      </c>
      <c r="I67" s="33">
        <v>7.5708296914481803</v>
      </c>
      <c r="J67" s="33">
        <v>1.84122851400721</v>
      </c>
      <c r="K67" s="33">
        <v>123.925257421493</v>
      </c>
      <c r="L67" s="33">
        <v>1.73631919487482</v>
      </c>
      <c r="M67" s="33">
        <v>7.6268959603133402</v>
      </c>
      <c r="N67" s="33">
        <v>1.85449591664852</v>
      </c>
      <c r="O67" s="33">
        <v>121.18652970755799</v>
      </c>
      <c r="P67" s="33">
        <v>1.65074457414249</v>
      </c>
      <c r="Q67" s="33">
        <v>6.7149717254006998</v>
      </c>
      <c r="R67" s="33">
        <v>1.6380533254484</v>
      </c>
      <c r="S67" s="33">
        <v>123.33526306364401</v>
      </c>
      <c r="T67" s="33">
        <v>1.38646395572697</v>
      </c>
      <c r="U67" s="33">
        <v>5.7379729642704298</v>
      </c>
      <c r="V67" s="33">
        <v>1.4046207501697201</v>
      </c>
      <c r="W67" s="33">
        <v>122.89885778855</v>
      </c>
      <c r="X67" s="33">
        <v>1.6700285721903201</v>
      </c>
      <c r="Y67" s="33">
        <v>7.0371712645956004</v>
      </c>
      <c r="Z67" s="33">
        <v>1.7146843757696</v>
      </c>
    </row>
    <row r="68" spans="1:30" x14ac:dyDescent="0.2">
      <c r="B68" s="2" t="s">
        <v>290</v>
      </c>
      <c r="C68" s="33">
        <v>132.44274459437599</v>
      </c>
      <c r="D68" s="33">
        <v>1.8250550189271799</v>
      </c>
      <c r="E68" s="33">
        <v>8.0666737209504191</v>
      </c>
      <c r="F68" s="33">
        <v>1.9583846055406799</v>
      </c>
      <c r="G68" s="33">
        <v>126.952102240724</v>
      </c>
      <c r="H68" s="33">
        <v>1.7496704654478299</v>
      </c>
      <c r="I68" s="33">
        <v>6.8016993683821099</v>
      </c>
      <c r="J68" s="33">
        <v>1.65869743819875</v>
      </c>
      <c r="K68" s="33">
        <v>126.021287405384</v>
      </c>
      <c r="L68" s="33">
        <v>1.69136625374278</v>
      </c>
      <c r="M68" s="33">
        <v>7.08723878483584</v>
      </c>
      <c r="N68" s="33">
        <v>1.72657676070522</v>
      </c>
      <c r="O68" s="33">
        <v>122.646964209003</v>
      </c>
      <c r="P68" s="33">
        <v>1.20511289907324</v>
      </c>
      <c r="Q68" s="33">
        <v>5.8345008149707702</v>
      </c>
      <c r="R68" s="33">
        <v>1.42775581860097</v>
      </c>
      <c r="S68" s="33">
        <v>123.317617479636</v>
      </c>
      <c r="T68" s="33">
        <v>-1.43070064227313E-2</v>
      </c>
      <c r="U68" s="33">
        <v>2.9285548158204802</v>
      </c>
      <c r="V68" s="33">
        <v>0.72423294775154601</v>
      </c>
      <c r="W68" s="33">
        <v>124.403305116475</v>
      </c>
      <c r="X68" s="33">
        <v>1.2241345078352299</v>
      </c>
      <c r="Y68" s="33">
        <v>5.7658184083183599</v>
      </c>
      <c r="Z68" s="33">
        <v>1.4112961615894599</v>
      </c>
    </row>
    <row r="69" spans="1:30" x14ac:dyDescent="0.2">
      <c r="B69" s="2" t="s">
        <v>291</v>
      </c>
      <c r="C69" s="33">
        <v>134.300080022966</v>
      </c>
      <c r="D69" s="33">
        <v>1.40236857389082</v>
      </c>
      <c r="E69" s="33">
        <v>7.1545609386530797</v>
      </c>
      <c r="F69" s="33">
        <v>1.74256101428074</v>
      </c>
      <c r="G69" s="33">
        <v>129.026568358058</v>
      </c>
      <c r="H69" s="33">
        <v>1.6340541674531901</v>
      </c>
      <c r="I69" s="33">
        <v>6.7995094929779798</v>
      </c>
      <c r="J69" s="33">
        <v>1.6581763285296001</v>
      </c>
      <c r="K69" s="33">
        <v>127.731657716304</v>
      </c>
      <c r="L69" s="33">
        <v>1.35720745767189</v>
      </c>
      <c r="M69" s="33">
        <v>6.4708549834970199</v>
      </c>
      <c r="N69" s="33">
        <v>1.5798776480368</v>
      </c>
      <c r="O69" s="33">
        <v>123.361615708711</v>
      </c>
      <c r="P69" s="33">
        <v>0.58268992169276901</v>
      </c>
      <c r="Q69" s="33">
        <v>4.95219478567435</v>
      </c>
      <c r="R69" s="33">
        <v>1.2156995963786801</v>
      </c>
      <c r="S69" s="33">
        <v>122.29298734954401</v>
      </c>
      <c r="T69" s="33">
        <v>-0.83088706304368398</v>
      </c>
      <c r="U69" s="33">
        <v>1.0758364010874599</v>
      </c>
      <c r="V69" s="33">
        <v>0.26788077502468699</v>
      </c>
      <c r="W69" s="33">
        <v>125.487558316828</v>
      </c>
      <c r="X69" s="33">
        <v>0.87156301782966805</v>
      </c>
      <c r="Y69" s="33">
        <v>5.0376681839464004</v>
      </c>
      <c r="Z69" s="33">
        <v>1.2363009019855</v>
      </c>
    </row>
    <row r="70" spans="1:30" x14ac:dyDescent="0.2">
      <c r="B70" s="2" t="s">
        <v>292</v>
      </c>
      <c r="C70" s="33">
        <v>137.03223126245999</v>
      </c>
      <c r="D70" s="33">
        <v>2.0297146101435199</v>
      </c>
      <c r="E70" s="33">
        <v>7.4555874978204697</v>
      </c>
      <c r="F70" s="33">
        <v>1.81394155206609</v>
      </c>
      <c r="G70" s="33">
        <v>131.273964423254</v>
      </c>
      <c r="H70" s="33">
        <v>1.73735475551191</v>
      </c>
      <c r="I70" s="33">
        <v>7.0953065988430097</v>
      </c>
      <c r="J70" s="33">
        <v>1.7284926937437299</v>
      </c>
      <c r="K70" s="33">
        <v>130.21445505667299</v>
      </c>
      <c r="L70" s="33">
        <v>1.9392286654070801</v>
      </c>
      <c r="M70" s="33">
        <v>6.89942985855581</v>
      </c>
      <c r="N70" s="33">
        <v>1.68194553950869</v>
      </c>
      <c r="O70" s="33">
        <v>124.61326219777</v>
      </c>
      <c r="P70" s="33">
        <v>1.01074427631451</v>
      </c>
      <c r="Q70" s="33">
        <v>4.5250731808533997</v>
      </c>
      <c r="R70" s="33">
        <v>1.11256324483007</v>
      </c>
      <c r="S70" s="33">
        <v>122.80753996726</v>
      </c>
      <c r="T70" s="33">
        <v>0.41666515236149498</v>
      </c>
      <c r="U70" s="33">
        <v>0.95265469987342299</v>
      </c>
      <c r="V70" s="33">
        <v>0.237317543366244</v>
      </c>
      <c r="W70" s="33">
        <v>127.382616552743</v>
      </c>
      <c r="X70" s="33">
        <v>1.5058355558936101</v>
      </c>
      <c r="Y70" s="33">
        <v>5.37928909640637</v>
      </c>
      <c r="Z70" s="33">
        <v>1.3185150673119099</v>
      </c>
    </row>
    <row r="71" spans="1:30" x14ac:dyDescent="0.2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30" x14ac:dyDescent="0.2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30" x14ac:dyDescent="0.2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30" x14ac:dyDescent="0.2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30" x14ac:dyDescent="0.2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30" x14ac:dyDescent="0.2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30" x14ac:dyDescent="0.2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30" x14ac:dyDescent="0.2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30" x14ac:dyDescent="0.2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30" x14ac:dyDescent="0.2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3:20" x14ac:dyDescent="0.2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3:20" x14ac:dyDescent="0.2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3:20" x14ac:dyDescent="0.2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3:20" x14ac:dyDescent="0.2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3:20" x14ac:dyDescent="0.2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3:20" x14ac:dyDescent="0.2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3:20" x14ac:dyDescent="0.2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3:20" x14ac:dyDescent="0.2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3:20" x14ac:dyDescent="0.2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3:20" x14ac:dyDescent="0.2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20" x14ac:dyDescent="0.2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3:20" x14ac:dyDescent="0.2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3:20" x14ac:dyDescent="0.2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3:20" x14ac:dyDescent="0.2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3:20" x14ac:dyDescent="0.2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3:20" x14ac:dyDescent="0.2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3:20" x14ac:dyDescent="0.2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3:20" x14ac:dyDescent="0.2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3:20" x14ac:dyDescent="0.2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3:20" x14ac:dyDescent="0.2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3:20" x14ac:dyDescent="0.2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3:20" x14ac:dyDescent="0.2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3:20" x14ac:dyDescent="0.2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3:20" x14ac:dyDescent="0.2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3:20" x14ac:dyDescent="0.2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3:20" x14ac:dyDescent="0.2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3:20" x14ac:dyDescent="0.2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3:20" x14ac:dyDescent="0.2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3:20" x14ac:dyDescent="0.2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3:20" x14ac:dyDescent="0.2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3:20" x14ac:dyDescent="0.2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3:20" x14ac:dyDescent="0.2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3:20" x14ac:dyDescent="0.2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3:20" x14ac:dyDescent="0.2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3:20" x14ac:dyDescent="0.2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3:20" x14ac:dyDescent="0.2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3:20" x14ac:dyDescent="0.2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3:20" x14ac:dyDescent="0.2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3:20" x14ac:dyDescent="0.2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3:20" x14ac:dyDescent="0.2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3:20" x14ac:dyDescent="0.2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3:20" x14ac:dyDescent="0.2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3:20" x14ac:dyDescent="0.2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3:20" x14ac:dyDescent="0.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3:20" x14ac:dyDescent="0.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3:20" x14ac:dyDescent="0.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3:20" x14ac:dyDescent="0.2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3:20" x14ac:dyDescent="0.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3:20" x14ac:dyDescent="0.2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3:20" x14ac:dyDescent="0.2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3:20" x14ac:dyDescent="0.2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3:20" x14ac:dyDescent="0.2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3:20" x14ac:dyDescent="0.2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3:20" x14ac:dyDescent="0.2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3:20" x14ac:dyDescent="0.2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3:20" x14ac:dyDescent="0.2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3:20" x14ac:dyDescent="0.2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3:20" x14ac:dyDescent="0.2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3:20" x14ac:dyDescent="0.2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3:20" x14ac:dyDescent="0.2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3:20" x14ac:dyDescent="0.2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3:20" x14ac:dyDescent="0.2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3:20" x14ac:dyDescent="0.2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3:20" x14ac:dyDescent="0.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3:20" x14ac:dyDescent="0.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3:20" x14ac:dyDescent="0.2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3:20" x14ac:dyDescent="0.2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3:20" x14ac:dyDescent="0.2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3:20" x14ac:dyDescent="0.2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3:20" x14ac:dyDescent="0.2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3:20" x14ac:dyDescent="0.2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3:20" x14ac:dyDescent="0.2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3:20" x14ac:dyDescent="0.2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3:20" x14ac:dyDescent="0.2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3:20" x14ac:dyDescent="0.2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3:20" x14ac:dyDescent="0.2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3:20" x14ac:dyDescent="0.2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3:20" x14ac:dyDescent="0.2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3:20" x14ac:dyDescent="0.2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3:20" x14ac:dyDescent="0.2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3:20" x14ac:dyDescent="0.2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3:20" x14ac:dyDescent="0.2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3:20" x14ac:dyDescent="0.2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3:20" x14ac:dyDescent="0.2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3:20" x14ac:dyDescent="0.2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3:20" x14ac:dyDescent="0.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3:20" x14ac:dyDescent="0.2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3:20" x14ac:dyDescent="0.2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3:20" x14ac:dyDescent="0.2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3:20" x14ac:dyDescent="0.2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3:20" x14ac:dyDescent="0.2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3:20" x14ac:dyDescent="0.2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3:20" x14ac:dyDescent="0.2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3:20" x14ac:dyDescent="0.2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3:20" x14ac:dyDescent="0.2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3:20" x14ac:dyDescent="0.2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3:20" x14ac:dyDescent="0.2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3:20" x14ac:dyDescent="0.2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3:20" x14ac:dyDescent="0.2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3:20" x14ac:dyDescent="0.2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3:20" x14ac:dyDescent="0.2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3:20" x14ac:dyDescent="0.2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3:20" x14ac:dyDescent="0.2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3:20" x14ac:dyDescent="0.2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3:20" x14ac:dyDescent="0.2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3:20" x14ac:dyDescent="0.2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3:20" x14ac:dyDescent="0.2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3:20" x14ac:dyDescent="0.2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3:20" x14ac:dyDescent="0.2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3:20" x14ac:dyDescent="0.2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3:20" x14ac:dyDescent="0.2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3:20" x14ac:dyDescent="0.2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3:20" x14ac:dyDescent="0.2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3:20" x14ac:dyDescent="0.2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3:20" x14ac:dyDescent="0.2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3:20" x14ac:dyDescent="0.2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3:20" x14ac:dyDescent="0.2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3:20" x14ac:dyDescent="0.2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3:20" x14ac:dyDescent="0.2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3:20" x14ac:dyDescent="0.2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3:20" x14ac:dyDescent="0.2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3:20" x14ac:dyDescent="0.2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3:20" x14ac:dyDescent="0.2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3:20" x14ac:dyDescent="0.2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3:20" x14ac:dyDescent="0.2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3:20" x14ac:dyDescent="0.2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3:20" x14ac:dyDescent="0.2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3:20" x14ac:dyDescent="0.2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3:20" x14ac:dyDescent="0.2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3:20" x14ac:dyDescent="0.2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3:20" x14ac:dyDescent="0.2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3:20" x14ac:dyDescent="0.2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3:20" x14ac:dyDescent="0.2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3:20" x14ac:dyDescent="0.2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3:20" x14ac:dyDescent="0.2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3:20" x14ac:dyDescent="0.2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3:20" x14ac:dyDescent="0.2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3:20" x14ac:dyDescent="0.2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3:20" x14ac:dyDescent="0.2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3:20" x14ac:dyDescent="0.2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3:20" x14ac:dyDescent="0.2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3:20" x14ac:dyDescent="0.2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3:20" x14ac:dyDescent="0.2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3:20" x14ac:dyDescent="0.2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3:20" x14ac:dyDescent="0.2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3:20" x14ac:dyDescent="0.2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3:20" x14ac:dyDescent="0.2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3:20" x14ac:dyDescent="0.2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3:20" x14ac:dyDescent="0.2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3:20" x14ac:dyDescent="0.2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3:20" x14ac:dyDescent="0.2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3:20" x14ac:dyDescent="0.2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3:20" x14ac:dyDescent="0.2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3:20" x14ac:dyDescent="0.2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3:20" x14ac:dyDescent="0.2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3:20" x14ac:dyDescent="0.2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3:20" x14ac:dyDescent="0.2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3:20" x14ac:dyDescent="0.2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3:20" x14ac:dyDescent="0.2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3:20" x14ac:dyDescent="0.2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3:20" x14ac:dyDescent="0.2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3:20" x14ac:dyDescent="0.2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3:20" x14ac:dyDescent="0.2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3:20" x14ac:dyDescent="0.2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3:20" x14ac:dyDescent="0.2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3:20" x14ac:dyDescent="0.2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3:20" x14ac:dyDescent="0.2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3:20" x14ac:dyDescent="0.2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3:20" x14ac:dyDescent="0.2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3:20" x14ac:dyDescent="0.2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3:20" x14ac:dyDescent="0.2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3:20" x14ac:dyDescent="0.2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3:20" x14ac:dyDescent="0.2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3:20" x14ac:dyDescent="0.2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3:20" x14ac:dyDescent="0.2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3:20" x14ac:dyDescent="0.2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3:20" x14ac:dyDescent="0.2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3:20" x14ac:dyDescent="0.2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3:20" x14ac:dyDescent="0.2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3:20" x14ac:dyDescent="0.2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3:20" x14ac:dyDescent="0.2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3:20" x14ac:dyDescent="0.2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3:20" x14ac:dyDescent="0.2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3:20" x14ac:dyDescent="0.2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3:20" x14ac:dyDescent="0.2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3:20" x14ac:dyDescent="0.2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3:20" x14ac:dyDescent="0.2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3:20" x14ac:dyDescent="0.2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3:20" x14ac:dyDescent="0.2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3:20" x14ac:dyDescent="0.2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3:20" x14ac:dyDescent="0.2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3:20" x14ac:dyDescent="0.2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3:20" x14ac:dyDescent="0.2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3:20" x14ac:dyDescent="0.2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3:20" x14ac:dyDescent="0.2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3:20" x14ac:dyDescent="0.2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3:20" x14ac:dyDescent="0.2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3:20" x14ac:dyDescent="0.2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3:20" x14ac:dyDescent="0.2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3:20" x14ac:dyDescent="0.2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3:20" x14ac:dyDescent="0.2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3:20" x14ac:dyDescent="0.2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3:20" x14ac:dyDescent="0.2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3:20" x14ac:dyDescent="0.2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3:20" x14ac:dyDescent="0.2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3:20" x14ac:dyDescent="0.2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3:20" x14ac:dyDescent="0.2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3:20" x14ac:dyDescent="0.2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3:20" x14ac:dyDescent="0.2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3:20" x14ac:dyDescent="0.2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3:20" x14ac:dyDescent="0.2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3:20" x14ac:dyDescent="0.2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3:20" x14ac:dyDescent="0.2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3:20" x14ac:dyDescent="0.2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3:20" x14ac:dyDescent="0.2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3:20" x14ac:dyDescent="0.2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</sheetData>
  <mergeCells count="7">
    <mergeCell ref="W5:Z5"/>
    <mergeCell ref="H1:I1"/>
    <mergeCell ref="C5:F5"/>
    <mergeCell ref="G5:J5"/>
    <mergeCell ref="K5:N5"/>
    <mergeCell ref="O5:R5"/>
    <mergeCell ref="S5:V5"/>
  </mergeCells>
  <hyperlinks>
    <hyperlink ref="H1:I1" location="Index!A1" display="Regresar al Índice" xr:uid="{93FDBEBB-D173-4C21-B828-FA93C4643C52}"/>
  </hyperlink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0BB89-2B53-43BD-81EE-3A241E31C38F}">
  <sheetPr codeName="Hoja13"/>
  <dimension ref="A1:I43"/>
  <sheetViews>
    <sheetView zoomScaleNormal="100" workbookViewId="0">
      <selection sqref="A1:XFD1048576"/>
    </sheetView>
  </sheetViews>
  <sheetFormatPr baseColWidth="10" defaultRowHeight="12.75" x14ac:dyDescent="0.2"/>
  <cols>
    <col min="1" max="2" width="11.42578125" style="2"/>
    <col min="3" max="3" width="28.28515625" style="2" bestFit="1" customWidth="1"/>
    <col min="4" max="16384" width="11.42578125" style="2"/>
  </cols>
  <sheetData>
    <row r="1" spans="1:9" ht="15" x14ac:dyDescent="0.25">
      <c r="A1" s="87" t="s">
        <v>655</v>
      </c>
      <c r="H1" s="58" t="s">
        <v>38</v>
      </c>
      <c r="I1" s="58"/>
    </row>
    <row r="6" spans="1:9" x14ac:dyDescent="0.2">
      <c r="A6" s="2" t="s">
        <v>214</v>
      </c>
      <c r="B6" s="2" t="s">
        <v>524</v>
      </c>
      <c r="C6" s="2" t="s">
        <v>56</v>
      </c>
      <c r="D6" s="2" t="s">
        <v>525</v>
      </c>
      <c r="E6" s="2" t="s">
        <v>526</v>
      </c>
      <c r="F6" s="2" t="s">
        <v>527</v>
      </c>
      <c r="G6" s="2" t="s">
        <v>528</v>
      </c>
    </row>
    <row r="7" spans="1:9" x14ac:dyDescent="0.2">
      <c r="A7" s="2">
        <v>2020</v>
      </c>
      <c r="B7" s="2">
        <v>4</v>
      </c>
      <c r="C7" s="2" t="s">
        <v>9</v>
      </c>
      <c r="D7" s="33">
        <v>122.870312907368</v>
      </c>
      <c r="E7" s="33">
        <v>9.6416112138553195E-2</v>
      </c>
      <c r="F7" s="33">
        <v>-0.59370138242176296</v>
      </c>
      <c r="G7" s="33">
        <v>-0.14875694598380801</v>
      </c>
    </row>
    <row r="8" spans="1:9" x14ac:dyDescent="0.2">
      <c r="A8" s="2">
        <v>2020</v>
      </c>
      <c r="B8" s="2">
        <v>4</v>
      </c>
      <c r="C8" s="2" t="s">
        <v>18</v>
      </c>
      <c r="D8" s="33">
        <v>123.04231399314099</v>
      </c>
      <c r="E8" s="33">
        <v>1.20049373695545</v>
      </c>
      <c r="F8" s="33">
        <v>4.1037013810881504</v>
      </c>
      <c r="G8" s="33">
        <v>1.01050509174312</v>
      </c>
    </row>
    <row r="9" spans="1:9" x14ac:dyDescent="0.2">
      <c r="A9" s="2">
        <v>2020</v>
      </c>
      <c r="B9" s="2">
        <v>4</v>
      </c>
      <c r="C9" s="2" t="s">
        <v>16</v>
      </c>
      <c r="D9" s="33">
        <v>121.912179498196</v>
      </c>
      <c r="E9" s="33">
        <v>0.91721356253382502</v>
      </c>
      <c r="F9" s="33">
        <v>4.16880191821478</v>
      </c>
      <c r="G9" s="33">
        <v>1.0262929469147</v>
      </c>
    </row>
    <row r="10" spans="1:9" x14ac:dyDescent="0.2">
      <c r="A10" s="2">
        <v>2020</v>
      </c>
      <c r="B10" s="2">
        <v>4</v>
      </c>
      <c r="C10" s="2" t="s">
        <v>48</v>
      </c>
      <c r="D10" s="33">
        <v>123.171460173941</v>
      </c>
      <c r="E10" s="33">
        <v>1.02773697930194</v>
      </c>
      <c r="F10" s="33">
        <v>4.1756953724738199</v>
      </c>
      <c r="G10" s="33">
        <v>1.02796427948961</v>
      </c>
    </row>
    <row r="11" spans="1:9" x14ac:dyDescent="0.2">
      <c r="A11" s="2">
        <v>2020</v>
      </c>
      <c r="B11" s="2">
        <v>4</v>
      </c>
      <c r="C11" s="2" t="s">
        <v>15</v>
      </c>
      <c r="D11" s="33">
        <v>123.00324831216901</v>
      </c>
      <c r="E11" s="33">
        <v>1.4510353545946799</v>
      </c>
      <c r="F11" s="33">
        <v>4.5229472719860802</v>
      </c>
      <c r="G11" s="33">
        <v>1.11204911523475</v>
      </c>
    </row>
    <row r="12" spans="1:9" x14ac:dyDescent="0.2">
      <c r="A12" s="2">
        <v>2020</v>
      </c>
      <c r="B12" s="2">
        <v>4</v>
      </c>
      <c r="C12" s="2" t="s">
        <v>23</v>
      </c>
      <c r="D12" s="33">
        <v>125.20056347353</v>
      </c>
      <c r="E12" s="33">
        <v>1.2624129324025899</v>
      </c>
      <c r="F12" s="33">
        <v>4.8956821370416099</v>
      </c>
      <c r="G12" s="33">
        <v>1.2020716712220401</v>
      </c>
    </row>
    <row r="13" spans="1:9" x14ac:dyDescent="0.2">
      <c r="A13" s="2">
        <v>2020</v>
      </c>
      <c r="B13" s="2">
        <v>4</v>
      </c>
      <c r="C13" s="2" t="s">
        <v>17</v>
      </c>
      <c r="D13" s="33">
        <v>126.475813811322</v>
      </c>
      <c r="E13" s="33">
        <v>1.0443959642852101</v>
      </c>
      <c r="F13" s="33">
        <v>5.0261500165177404</v>
      </c>
      <c r="G13" s="33">
        <v>1.2335254580972499</v>
      </c>
    </row>
    <row r="14" spans="1:9" x14ac:dyDescent="0.2">
      <c r="A14" s="2">
        <v>2020</v>
      </c>
      <c r="B14" s="2">
        <v>4</v>
      </c>
      <c r="C14" s="2" t="s">
        <v>33</v>
      </c>
      <c r="D14" s="33">
        <v>125.166327828683</v>
      </c>
      <c r="E14" s="33">
        <v>1.45799521499801</v>
      </c>
      <c r="F14" s="33">
        <v>5.0954963015598498</v>
      </c>
      <c r="G14" s="33">
        <v>1.2502318482699799</v>
      </c>
    </row>
    <row r="15" spans="1:9" x14ac:dyDescent="0.2">
      <c r="A15" s="2">
        <v>2020</v>
      </c>
      <c r="B15" s="2">
        <v>4</v>
      </c>
      <c r="C15" s="2" t="s">
        <v>28</v>
      </c>
      <c r="D15" s="33">
        <v>124.226368921195</v>
      </c>
      <c r="E15" s="33">
        <v>1.32581461821235</v>
      </c>
      <c r="F15" s="33">
        <v>5.3694118785392098</v>
      </c>
      <c r="G15" s="33">
        <v>1.31614083364417</v>
      </c>
    </row>
    <row r="16" spans="1:9" x14ac:dyDescent="0.2">
      <c r="A16" s="2">
        <v>2020</v>
      </c>
      <c r="B16" s="2">
        <v>4</v>
      </c>
      <c r="C16" s="2" t="s">
        <v>30</v>
      </c>
      <c r="D16" s="33">
        <v>121.017923060466</v>
      </c>
      <c r="E16" s="33">
        <v>1.58062507356196</v>
      </c>
      <c r="F16" s="33">
        <v>5.6114148565393798</v>
      </c>
      <c r="G16" s="33">
        <v>1.37426424534004</v>
      </c>
    </row>
    <row r="17" spans="1:7" x14ac:dyDescent="0.2">
      <c r="A17" s="2">
        <v>2020</v>
      </c>
      <c r="B17" s="2">
        <v>4</v>
      </c>
      <c r="C17" s="2" t="s">
        <v>14</v>
      </c>
      <c r="D17" s="33">
        <v>129.28817833090699</v>
      </c>
      <c r="E17" s="33">
        <v>1.33690883285422</v>
      </c>
      <c r="F17" s="33">
        <v>5.7432410309774999</v>
      </c>
      <c r="G17" s="33">
        <v>1.40588376928938</v>
      </c>
    </row>
    <row r="18" spans="1:7" x14ac:dyDescent="0.2">
      <c r="A18" s="2">
        <v>2020</v>
      </c>
      <c r="B18" s="2">
        <v>4</v>
      </c>
      <c r="C18" s="2" t="s">
        <v>31</v>
      </c>
      <c r="D18" s="33">
        <v>121.52595829288801</v>
      </c>
      <c r="E18" s="33">
        <v>1.4607261085804599</v>
      </c>
      <c r="F18" s="33">
        <v>5.7756007952217701</v>
      </c>
      <c r="G18" s="33">
        <v>1.4136409884532199</v>
      </c>
    </row>
    <row r="19" spans="1:7" x14ac:dyDescent="0.2">
      <c r="A19" s="2">
        <v>2020</v>
      </c>
      <c r="B19" s="2">
        <v>4</v>
      </c>
      <c r="C19" s="2" t="s">
        <v>12</v>
      </c>
      <c r="D19" s="33">
        <v>122.448522192231</v>
      </c>
      <c r="E19" s="33">
        <v>1.22993449790747</v>
      </c>
      <c r="F19" s="33">
        <v>5.7796243412942898</v>
      </c>
      <c r="G19" s="33">
        <v>1.4146053806038299</v>
      </c>
    </row>
    <row r="20" spans="1:7" x14ac:dyDescent="0.2">
      <c r="A20" s="2">
        <v>2020</v>
      </c>
      <c r="B20" s="2">
        <v>4</v>
      </c>
      <c r="C20" s="2" t="s">
        <v>3</v>
      </c>
      <c r="D20" s="33">
        <v>127.31978570992599</v>
      </c>
      <c r="E20" s="33">
        <v>1.56623483505687</v>
      </c>
      <c r="F20" s="33">
        <v>5.8526892232089001</v>
      </c>
      <c r="G20" s="33">
        <v>1.4321133072646</v>
      </c>
    </row>
    <row r="21" spans="1:7" x14ac:dyDescent="0.2">
      <c r="A21" s="2">
        <v>2020</v>
      </c>
      <c r="B21" s="2">
        <v>4</v>
      </c>
      <c r="C21" s="2" t="s">
        <v>7</v>
      </c>
      <c r="D21" s="33">
        <v>125.657067642168</v>
      </c>
      <c r="E21" s="33">
        <v>1.7366975211808899</v>
      </c>
      <c r="F21" s="33">
        <v>5.9236958987226602</v>
      </c>
      <c r="G21" s="33">
        <v>1.4491193610247</v>
      </c>
    </row>
    <row r="22" spans="1:7" x14ac:dyDescent="0.2">
      <c r="A22" s="2">
        <v>2020</v>
      </c>
      <c r="B22" s="2">
        <v>4</v>
      </c>
      <c r="C22" s="2" t="s">
        <v>21</v>
      </c>
      <c r="D22" s="33">
        <v>125.313823911573</v>
      </c>
      <c r="E22" s="33">
        <v>1.7426517015656899</v>
      </c>
      <c r="F22" s="33">
        <v>5.9947964352994303</v>
      </c>
      <c r="G22" s="33">
        <v>1.4661393295526</v>
      </c>
    </row>
    <row r="23" spans="1:7" x14ac:dyDescent="0.2">
      <c r="A23" s="2">
        <v>2020</v>
      </c>
      <c r="B23" s="2">
        <v>4</v>
      </c>
      <c r="C23" s="2" t="s">
        <v>11</v>
      </c>
      <c r="D23" s="33">
        <v>128.29550566396</v>
      </c>
      <c r="E23" s="33">
        <v>1.6653722592665701</v>
      </c>
      <c r="F23" s="33">
        <v>6.3520608736302302</v>
      </c>
      <c r="G23" s="33">
        <v>1.5515315261082101</v>
      </c>
    </row>
    <row r="24" spans="1:7" x14ac:dyDescent="0.2">
      <c r="A24" s="2">
        <v>2020</v>
      </c>
      <c r="B24" s="2">
        <v>4</v>
      </c>
      <c r="C24" s="2" t="s">
        <v>29</v>
      </c>
      <c r="D24" s="33">
        <v>124.14119415729201</v>
      </c>
      <c r="E24" s="33">
        <v>1.9573050327155199</v>
      </c>
      <c r="F24" s="33">
        <v>6.5044170465015103</v>
      </c>
      <c r="G24" s="33">
        <v>1.58788178054752</v>
      </c>
    </row>
    <row r="25" spans="1:7" x14ac:dyDescent="0.2">
      <c r="A25" s="2">
        <v>2020</v>
      </c>
      <c r="B25" s="2">
        <v>4</v>
      </c>
      <c r="C25" s="2" t="s">
        <v>10</v>
      </c>
      <c r="D25" s="33">
        <v>126.468944768375</v>
      </c>
      <c r="E25" s="33">
        <v>1.8521091454218701</v>
      </c>
      <c r="F25" s="33">
        <v>6.6215450067041797</v>
      </c>
      <c r="G25" s="33">
        <v>1.61580052262729</v>
      </c>
    </row>
    <row r="26" spans="1:7" x14ac:dyDescent="0.2">
      <c r="A26" s="2">
        <v>2020</v>
      </c>
      <c r="B26" s="2">
        <v>4</v>
      </c>
      <c r="C26" s="2" t="s">
        <v>32</v>
      </c>
      <c r="D26" s="33">
        <v>129.016413716432</v>
      </c>
      <c r="E26" s="33">
        <v>1.93631906890115</v>
      </c>
      <c r="F26" s="33">
        <v>6.6338234053752396</v>
      </c>
      <c r="G26" s="33">
        <v>1.6187258822091899</v>
      </c>
    </row>
    <row r="27" spans="1:7" x14ac:dyDescent="0.2">
      <c r="A27" s="2">
        <v>2020</v>
      </c>
      <c r="B27" s="2">
        <v>4</v>
      </c>
      <c r="C27" s="2" t="s">
        <v>22</v>
      </c>
      <c r="D27" s="33">
        <v>129.835624435418</v>
      </c>
      <c r="E27" s="33">
        <v>1.93102156634901</v>
      </c>
      <c r="F27" s="33">
        <v>6.8478105883264204</v>
      </c>
      <c r="G27" s="33">
        <v>1.66966834931168</v>
      </c>
    </row>
    <row r="28" spans="1:7" x14ac:dyDescent="0.2">
      <c r="A28" s="2">
        <v>2020</v>
      </c>
      <c r="B28" s="2">
        <v>4</v>
      </c>
      <c r="C28" s="2" t="s">
        <v>20</v>
      </c>
      <c r="D28" s="33">
        <v>131.23214029965499</v>
      </c>
      <c r="E28" s="33">
        <v>1.7366020524697501</v>
      </c>
      <c r="F28" s="33">
        <v>7.0862264213427597</v>
      </c>
      <c r="G28" s="33">
        <v>1.72633633841295</v>
      </c>
    </row>
    <row r="29" spans="1:7" x14ac:dyDescent="0.2">
      <c r="A29" s="2">
        <v>2020</v>
      </c>
      <c r="B29" s="2">
        <v>4</v>
      </c>
      <c r="C29" s="2" t="s">
        <v>8</v>
      </c>
      <c r="D29" s="33">
        <v>126.30101397849801</v>
      </c>
      <c r="E29" s="33">
        <v>2.0454868106549302</v>
      </c>
      <c r="F29" s="33">
        <v>7.1237405945367298</v>
      </c>
      <c r="G29" s="33">
        <v>1.7352442958176799</v>
      </c>
    </row>
    <row r="30" spans="1:7" x14ac:dyDescent="0.2">
      <c r="A30" s="2">
        <v>2020</v>
      </c>
      <c r="B30" s="2">
        <v>4</v>
      </c>
      <c r="C30" s="2" t="s">
        <v>6</v>
      </c>
      <c r="D30" s="33">
        <v>130.09651459884699</v>
      </c>
      <c r="E30" s="33">
        <v>2.2828238665116398</v>
      </c>
      <c r="F30" s="33">
        <v>7.3764607980862298</v>
      </c>
      <c r="G30" s="33">
        <v>1.7951932790713201</v>
      </c>
    </row>
    <row r="31" spans="1:7" x14ac:dyDescent="0.2">
      <c r="A31" s="2">
        <v>2020</v>
      </c>
      <c r="B31" s="2">
        <v>4</v>
      </c>
      <c r="C31" s="2" t="s">
        <v>0</v>
      </c>
      <c r="D31" s="33">
        <v>136.58596967181001</v>
      </c>
      <c r="E31" s="33">
        <v>2.0100760244793801</v>
      </c>
      <c r="F31" s="33">
        <v>7.3785117149734099</v>
      </c>
      <c r="G31" s="33">
        <v>1.79567935391498</v>
      </c>
    </row>
    <row r="32" spans="1:7" x14ac:dyDescent="0.2">
      <c r="A32" s="2">
        <v>2020</v>
      </c>
      <c r="B32" s="2">
        <v>4</v>
      </c>
      <c r="C32" s="2" t="s">
        <v>27</v>
      </c>
      <c r="D32" s="33">
        <v>126.08106932779</v>
      </c>
      <c r="E32" s="33">
        <v>1.9559312715544199</v>
      </c>
      <c r="F32" s="33">
        <v>7.5252686512996503</v>
      </c>
      <c r="G32" s="33">
        <v>1.8304432261581101</v>
      </c>
    </row>
    <row r="33" spans="1:7" x14ac:dyDescent="0.2">
      <c r="A33" s="2">
        <v>2020</v>
      </c>
      <c r="B33" s="2">
        <v>4</v>
      </c>
      <c r="C33" s="2" t="s">
        <v>19</v>
      </c>
      <c r="D33" s="33">
        <v>131.79199870611799</v>
      </c>
      <c r="E33" s="33">
        <v>2.3263637082501201</v>
      </c>
      <c r="F33" s="33">
        <v>7.58458047303243</v>
      </c>
      <c r="G33" s="33">
        <v>1.8444829496400399</v>
      </c>
    </row>
    <row r="34" spans="1:7" x14ac:dyDescent="0.2">
      <c r="A34" s="2">
        <v>2020</v>
      </c>
      <c r="B34" s="2">
        <v>4</v>
      </c>
      <c r="C34" s="2" t="s">
        <v>4</v>
      </c>
      <c r="D34" s="33">
        <v>131.78645585129499</v>
      </c>
      <c r="E34" s="33">
        <v>2.3022521232762401</v>
      </c>
      <c r="F34" s="33">
        <v>7.63000486088941</v>
      </c>
      <c r="G34" s="33">
        <v>1.85523144857151</v>
      </c>
    </row>
    <row r="35" spans="1:7" x14ac:dyDescent="0.2">
      <c r="A35" s="2">
        <v>2020</v>
      </c>
      <c r="B35" s="2">
        <v>4</v>
      </c>
      <c r="C35" s="2" t="s">
        <v>26</v>
      </c>
      <c r="D35" s="33">
        <v>132.301977646437</v>
      </c>
      <c r="E35" s="33">
        <v>2.23469910829763</v>
      </c>
      <c r="F35" s="33">
        <v>7.9160074741130302</v>
      </c>
      <c r="G35" s="33">
        <v>1.9228284886348099</v>
      </c>
    </row>
    <row r="36" spans="1:7" x14ac:dyDescent="0.2">
      <c r="A36" s="2">
        <v>2020</v>
      </c>
      <c r="B36" s="2">
        <v>4</v>
      </c>
      <c r="C36" s="2" t="s">
        <v>25</v>
      </c>
      <c r="D36" s="33">
        <v>130.73256967557299</v>
      </c>
      <c r="E36" s="33">
        <v>1.9490421384338299</v>
      </c>
      <c r="F36" s="33">
        <v>7.9547357804601102</v>
      </c>
      <c r="G36" s="33">
        <v>1.93197163502636</v>
      </c>
    </row>
    <row r="37" spans="1:7" x14ac:dyDescent="0.2">
      <c r="A37" s="2">
        <v>2020</v>
      </c>
      <c r="B37" s="2">
        <v>4</v>
      </c>
      <c r="C37" s="2" t="s">
        <v>24</v>
      </c>
      <c r="D37" s="33">
        <v>133.25569644823801</v>
      </c>
      <c r="E37" s="33">
        <v>3.08022318864418</v>
      </c>
      <c r="F37" s="33">
        <v>8.4619386872496705</v>
      </c>
      <c r="G37" s="33">
        <v>2.05148781996636</v>
      </c>
    </row>
    <row r="38" spans="1:7" x14ac:dyDescent="0.2">
      <c r="A38" s="2">
        <v>2020</v>
      </c>
      <c r="B38" s="2">
        <v>4</v>
      </c>
      <c r="C38" s="2" t="s">
        <v>5</v>
      </c>
      <c r="D38" s="33">
        <v>132.965782242046</v>
      </c>
      <c r="E38" s="33">
        <v>2.8259204422441901</v>
      </c>
      <c r="F38" s="33">
        <v>8.87212839504428</v>
      </c>
      <c r="G38" s="33">
        <v>2.1478378262993898</v>
      </c>
    </row>
    <row r="40" spans="1:7" x14ac:dyDescent="0.2">
      <c r="C40" s="33"/>
      <c r="D40" s="33"/>
    </row>
    <row r="41" spans="1:7" x14ac:dyDescent="0.2">
      <c r="C41" s="33"/>
      <c r="D41" s="33"/>
    </row>
    <row r="42" spans="1:7" x14ac:dyDescent="0.2">
      <c r="A42" s="2" t="s">
        <v>529</v>
      </c>
      <c r="C42" s="33">
        <v>0</v>
      </c>
      <c r="D42" s="33">
        <v>5.4</v>
      </c>
    </row>
    <row r="43" spans="1:7" x14ac:dyDescent="0.2">
      <c r="C43" s="33">
        <v>1</v>
      </c>
      <c r="D43" s="33">
        <f>D42</f>
        <v>5.4</v>
      </c>
    </row>
  </sheetData>
  <autoFilter ref="A6:G38" xr:uid="{00000000-0009-0000-0000-000003000000}">
    <sortState ref="A7:G38">
      <sortCondition ref="F6:F38"/>
    </sortState>
  </autoFilter>
  <mergeCells count="1">
    <mergeCell ref="H1:I1"/>
  </mergeCells>
  <hyperlinks>
    <hyperlink ref="H1:I1" location="Index!A1" display="Regresar al Índice" xr:uid="{B8957888-9343-4C97-9C0E-779E9698F494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067FB-BBA2-4FBB-9936-50D884171A97}">
  <sheetPr codeName="Hoja14"/>
  <dimension ref="A1:S80"/>
  <sheetViews>
    <sheetView zoomScaleNormal="100" workbookViewId="0">
      <selection sqref="A1:XFD1048576"/>
    </sheetView>
  </sheetViews>
  <sheetFormatPr baseColWidth="10" defaultRowHeight="12.75" x14ac:dyDescent="0.2"/>
  <cols>
    <col min="1" max="2" width="11.5703125" style="2" bestFit="1" customWidth="1"/>
    <col min="3" max="3" width="11.42578125" style="2"/>
    <col min="4" max="4" width="27" style="2" bestFit="1" customWidth="1"/>
    <col min="5" max="5" width="31" style="2" bestFit="1" customWidth="1"/>
    <col min="6" max="9" width="11.5703125" style="2" bestFit="1" customWidth="1"/>
    <col min="10" max="10" width="11.85546875" style="2" bestFit="1" customWidth="1"/>
    <col min="11" max="12" width="11.5703125" style="2" bestFit="1" customWidth="1"/>
    <col min="13" max="13" width="11.42578125" style="2"/>
    <col min="14" max="14" width="27" style="2" bestFit="1" customWidth="1"/>
    <col min="15" max="18" width="11.5703125" style="2" bestFit="1" customWidth="1"/>
    <col min="19" max="19" width="14.42578125" style="2" bestFit="1" customWidth="1"/>
    <col min="20" max="20" width="11.85546875" style="2" bestFit="1" customWidth="1"/>
    <col min="21" max="16384" width="11.42578125" style="2"/>
  </cols>
  <sheetData>
    <row r="1" spans="1:19" ht="15" x14ac:dyDescent="0.25">
      <c r="A1" s="87" t="s">
        <v>656</v>
      </c>
      <c r="H1" s="58" t="s">
        <v>38</v>
      </c>
      <c r="I1" s="58"/>
    </row>
    <row r="6" spans="1:19" x14ac:dyDescent="0.2">
      <c r="A6" s="2" t="s">
        <v>214</v>
      </c>
      <c r="B6" s="2" t="s">
        <v>524</v>
      </c>
      <c r="C6" s="2" t="s">
        <v>56</v>
      </c>
      <c r="D6" s="2" t="s">
        <v>60</v>
      </c>
      <c r="E6" s="2" t="s">
        <v>530</v>
      </c>
      <c r="F6" s="2" t="s">
        <v>525</v>
      </c>
      <c r="G6" s="2" t="s">
        <v>526</v>
      </c>
      <c r="H6" s="2" t="s">
        <v>527</v>
      </c>
      <c r="I6" s="2" t="s">
        <v>528</v>
      </c>
      <c r="K6" s="2" t="s">
        <v>214</v>
      </c>
      <c r="L6" s="2" t="s">
        <v>524</v>
      </c>
      <c r="M6" s="2" t="s">
        <v>56</v>
      </c>
      <c r="N6" s="2" t="s">
        <v>60</v>
      </c>
      <c r="O6" s="2" t="s">
        <v>525</v>
      </c>
      <c r="P6" s="2" t="s">
        <v>526</v>
      </c>
      <c r="Q6" s="2" t="s">
        <v>527</v>
      </c>
      <c r="R6" s="2" t="s">
        <v>528</v>
      </c>
      <c r="S6" s="2" t="s">
        <v>531</v>
      </c>
    </row>
    <row r="7" spans="1:19" x14ac:dyDescent="0.2">
      <c r="A7" s="2">
        <v>2020</v>
      </c>
      <c r="B7" s="2">
        <v>3</v>
      </c>
      <c r="C7" s="2" t="s">
        <v>9</v>
      </c>
      <c r="D7" s="2" t="s">
        <v>532</v>
      </c>
      <c r="E7" s="2" t="s">
        <v>533</v>
      </c>
      <c r="F7" s="33">
        <v>117.172870926436</v>
      </c>
      <c r="G7" s="33">
        <v>-0.16259375013362201</v>
      </c>
      <c r="H7" s="33">
        <v>-2.0584068709054701</v>
      </c>
      <c r="I7" s="33">
        <v>-0.51862232318536905</v>
      </c>
      <c r="K7" s="2">
        <v>2020</v>
      </c>
      <c r="L7" s="2">
        <v>4</v>
      </c>
      <c r="M7" s="2" t="s">
        <v>9</v>
      </c>
      <c r="N7" s="2" t="s">
        <v>532</v>
      </c>
      <c r="O7" s="2">
        <v>117.172870926436</v>
      </c>
      <c r="P7" s="2">
        <v>-0.16259375013362201</v>
      </c>
      <c r="Q7" s="2">
        <v>-2.0584068709054701</v>
      </c>
      <c r="R7" s="2">
        <v>-0.51862232318536905</v>
      </c>
      <c r="S7" s="2" t="b">
        <f t="shared" ref="S7:S70" si="0">N7=D7</f>
        <v>1</v>
      </c>
    </row>
    <row r="8" spans="1:19" x14ac:dyDescent="0.2">
      <c r="A8" s="2">
        <v>2020</v>
      </c>
      <c r="B8" s="2">
        <v>3</v>
      </c>
      <c r="C8" s="2" t="s">
        <v>9</v>
      </c>
      <c r="D8" s="2" t="s">
        <v>534</v>
      </c>
      <c r="E8" s="2" t="s">
        <v>535</v>
      </c>
      <c r="F8" s="33">
        <v>118.27313362979601</v>
      </c>
      <c r="G8" s="33">
        <v>-0.18352901934941501</v>
      </c>
      <c r="H8" s="33">
        <v>-1.83157426002083</v>
      </c>
      <c r="I8" s="33">
        <v>-0.461072593503697</v>
      </c>
      <c r="K8" s="2">
        <v>2020</v>
      </c>
      <c r="L8" s="2">
        <v>4</v>
      </c>
      <c r="M8" s="2" t="s">
        <v>9</v>
      </c>
      <c r="N8" s="2" t="s">
        <v>534</v>
      </c>
      <c r="O8" s="2">
        <v>118.27313362979601</v>
      </c>
      <c r="P8" s="2">
        <v>-0.18352901934941501</v>
      </c>
      <c r="Q8" s="2">
        <v>-1.83157426002083</v>
      </c>
      <c r="R8" s="2">
        <v>-0.461072593503697</v>
      </c>
      <c r="S8" s="2" t="b">
        <f t="shared" si="0"/>
        <v>1</v>
      </c>
    </row>
    <row r="9" spans="1:19" x14ac:dyDescent="0.2">
      <c r="A9" s="2">
        <v>2020</v>
      </c>
      <c r="B9" s="2">
        <v>3</v>
      </c>
      <c r="C9" s="2" t="s">
        <v>9</v>
      </c>
      <c r="D9" s="2" t="s">
        <v>536</v>
      </c>
      <c r="E9" s="2" t="s">
        <v>537</v>
      </c>
      <c r="F9" s="33">
        <v>125.957907842154</v>
      </c>
      <c r="G9" s="33">
        <v>0.29444523758699298</v>
      </c>
      <c r="H9" s="33">
        <v>0.107464868093832</v>
      </c>
      <c r="I9" s="33">
        <v>2.6855396901348499E-2</v>
      </c>
      <c r="K9" s="2">
        <v>2020</v>
      </c>
      <c r="L9" s="2">
        <v>4</v>
      </c>
      <c r="M9" s="2" t="s">
        <v>9</v>
      </c>
      <c r="N9" s="2" t="s">
        <v>536</v>
      </c>
      <c r="O9" s="2">
        <v>125.957907842154</v>
      </c>
      <c r="P9" s="2">
        <v>0.29444523758699298</v>
      </c>
      <c r="Q9" s="2">
        <v>0.107464868093832</v>
      </c>
      <c r="R9" s="2">
        <v>2.6855396901348499E-2</v>
      </c>
      <c r="S9" s="2" t="b">
        <f t="shared" si="0"/>
        <v>1</v>
      </c>
    </row>
    <row r="10" spans="1:19" x14ac:dyDescent="0.2">
      <c r="A10" s="2">
        <v>2020</v>
      </c>
      <c r="B10" s="2">
        <v>3</v>
      </c>
      <c r="C10" s="2" t="s">
        <v>9</v>
      </c>
      <c r="D10" s="2" t="s">
        <v>538</v>
      </c>
      <c r="E10" s="2" t="s">
        <v>539</v>
      </c>
      <c r="F10" s="33">
        <v>125.535959509458</v>
      </c>
      <c r="G10" s="33">
        <v>0.43527621911141301</v>
      </c>
      <c r="H10" s="33">
        <v>0.31755851927266499</v>
      </c>
      <c r="I10" s="33">
        <v>7.9295263866408006E-2</v>
      </c>
      <c r="K10" s="2">
        <v>2020</v>
      </c>
      <c r="L10" s="2">
        <v>4</v>
      </c>
      <c r="M10" s="2" t="s">
        <v>9</v>
      </c>
      <c r="N10" s="2" t="s">
        <v>538</v>
      </c>
      <c r="O10" s="2">
        <v>125.535959509458</v>
      </c>
      <c r="P10" s="2">
        <v>0.43527621911141301</v>
      </c>
      <c r="Q10" s="2">
        <v>0.31755851927266499</v>
      </c>
      <c r="R10" s="2">
        <v>7.9295263866408006E-2</v>
      </c>
      <c r="S10" s="2" t="b">
        <f t="shared" si="0"/>
        <v>1</v>
      </c>
    </row>
    <row r="11" spans="1:19" x14ac:dyDescent="0.2">
      <c r="A11" s="2">
        <v>2020</v>
      </c>
      <c r="B11" s="2">
        <v>3</v>
      </c>
      <c r="C11" s="2" t="s">
        <v>48</v>
      </c>
      <c r="D11" s="2" t="s">
        <v>540</v>
      </c>
      <c r="E11" s="2" t="s">
        <v>541</v>
      </c>
      <c r="F11" s="33">
        <v>121.67669866155001</v>
      </c>
      <c r="G11" s="33">
        <v>1.1703493168610599</v>
      </c>
      <c r="H11" s="33">
        <v>3.86844891764733</v>
      </c>
      <c r="I11" s="33">
        <v>0.95339104663807495</v>
      </c>
      <c r="K11" s="2">
        <v>2020</v>
      </c>
      <c r="L11" s="2">
        <v>4</v>
      </c>
      <c r="M11" s="2" t="s">
        <v>48</v>
      </c>
      <c r="N11" s="2" t="s">
        <v>540</v>
      </c>
      <c r="O11" s="2">
        <v>121.67669866155001</v>
      </c>
      <c r="P11" s="2">
        <v>1.1703493168610599</v>
      </c>
      <c r="Q11" s="2">
        <v>3.86844891764733</v>
      </c>
      <c r="R11" s="2">
        <v>0.95339104663807495</v>
      </c>
      <c r="S11" s="2" t="b">
        <f t="shared" si="0"/>
        <v>1</v>
      </c>
    </row>
    <row r="12" spans="1:19" x14ac:dyDescent="0.2">
      <c r="A12" s="2">
        <v>2020</v>
      </c>
      <c r="B12" s="2">
        <v>3</v>
      </c>
      <c r="C12" s="2" t="s">
        <v>16</v>
      </c>
      <c r="D12" s="2" t="s">
        <v>542</v>
      </c>
      <c r="E12" s="2" t="s">
        <v>543</v>
      </c>
      <c r="F12" s="33">
        <v>122.25979779199</v>
      </c>
      <c r="G12" s="33">
        <v>1.0572637410555299</v>
      </c>
      <c r="H12" s="33">
        <v>4.0042087976927903</v>
      </c>
      <c r="I12" s="33">
        <v>0.98636233859572497</v>
      </c>
      <c r="K12" s="2">
        <v>2020</v>
      </c>
      <c r="L12" s="2">
        <v>4</v>
      </c>
      <c r="M12" s="2" t="s">
        <v>16</v>
      </c>
      <c r="N12" s="2" t="s">
        <v>542</v>
      </c>
      <c r="O12" s="2">
        <v>122.25979779199</v>
      </c>
      <c r="P12" s="2">
        <v>1.0572637410555299</v>
      </c>
      <c r="Q12" s="2">
        <v>4.0042087976927903</v>
      </c>
      <c r="R12" s="2">
        <v>0.98636233859572497</v>
      </c>
      <c r="S12" s="2" t="b">
        <f t="shared" si="0"/>
        <v>1</v>
      </c>
    </row>
    <row r="13" spans="1:19" x14ac:dyDescent="0.2">
      <c r="A13" s="2">
        <v>2020</v>
      </c>
      <c r="B13" s="2">
        <v>3</v>
      </c>
      <c r="C13" s="2" t="s">
        <v>18</v>
      </c>
      <c r="D13" s="2" t="s">
        <v>544</v>
      </c>
      <c r="E13" s="2" t="s">
        <v>545</v>
      </c>
      <c r="F13" s="33">
        <v>121.70145910020101</v>
      </c>
      <c r="G13" s="33">
        <v>1.1799705242310401</v>
      </c>
      <c r="H13" s="33">
        <v>4.0620163255310002</v>
      </c>
      <c r="I13" s="33">
        <v>1.0003919524799401</v>
      </c>
      <c r="K13" s="2">
        <v>2020</v>
      </c>
      <c r="L13" s="2">
        <v>4</v>
      </c>
      <c r="M13" s="2" t="s">
        <v>18</v>
      </c>
      <c r="N13" s="2" t="s">
        <v>544</v>
      </c>
      <c r="O13" s="2">
        <v>121.70145910020101</v>
      </c>
      <c r="P13" s="2">
        <v>1.1799705242310401</v>
      </c>
      <c r="Q13" s="2">
        <v>4.0620163255310002</v>
      </c>
      <c r="R13" s="2">
        <v>1.0003919524799401</v>
      </c>
      <c r="S13" s="2" t="b">
        <f t="shared" si="0"/>
        <v>1</v>
      </c>
    </row>
    <row r="14" spans="1:19" x14ac:dyDescent="0.2">
      <c r="A14" s="2">
        <v>2020</v>
      </c>
      <c r="B14" s="2">
        <v>3</v>
      </c>
      <c r="C14" s="2" t="s">
        <v>48</v>
      </c>
      <c r="D14" s="2" t="s">
        <v>546</v>
      </c>
      <c r="E14" s="2" t="s">
        <v>547</v>
      </c>
      <c r="F14" s="33">
        <v>121.387978324822</v>
      </c>
      <c r="G14" s="33">
        <v>1.14312232684906</v>
      </c>
      <c r="H14" s="33">
        <v>4.0622996011162096</v>
      </c>
      <c r="I14" s="33">
        <v>1.0004606877325599</v>
      </c>
      <c r="K14" s="2">
        <v>2020</v>
      </c>
      <c r="L14" s="2">
        <v>4</v>
      </c>
      <c r="M14" s="2" t="s">
        <v>48</v>
      </c>
      <c r="N14" s="2" t="s">
        <v>546</v>
      </c>
      <c r="O14" s="2">
        <v>121.387978324822</v>
      </c>
      <c r="P14" s="2">
        <v>1.14312232684906</v>
      </c>
      <c r="Q14" s="2">
        <v>4.0622996011162096</v>
      </c>
      <c r="R14" s="2">
        <v>1.0004606877325599</v>
      </c>
      <c r="S14" s="2" t="b">
        <f t="shared" si="0"/>
        <v>1</v>
      </c>
    </row>
    <row r="15" spans="1:19" x14ac:dyDescent="0.2">
      <c r="A15" s="2">
        <v>2020</v>
      </c>
      <c r="B15" s="2">
        <v>3</v>
      </c>
      <c r="C15" s="2" t="s">
        <v>16</v>
      </c>
      <c r="D15" s="2" t="s">
        <v>548</v>
      </c>
      <c r="E15" s="2" t="s">
        <v>549</v>
      </c>
      <c r="F15" s="33">
        <v>120.444786624797</v>
      </c>
      <c r="G15" s="33">
        <v>0.84461640325932397</v>
      </c>
      <c r="H15" s="33">
        <v>4.1312013681159101</v>
      </c>
      <c r="I15" s="33">
        <v>1.0171751534654001</v>
      </c>
      <c r="K15" s="2">
        <v>2020</v>
      </c>
      <c r="L15" s="2">
        <v>4</v>
      </c>
      <c r="M15" s="2" t="s">
        <v>16</v>
      </c>
      <c r="N15" s="2" t="s">
        <v>548</v>
      </c>
      <c r="O15" s="2">
        <v>120.444786624797</v>
      </c>
      <c r="P15" s="2">
        <v>0.84461640325932397</v>
      </c>
      <c r="Q15" s="2">
        <v>4.1312013681159101</v>
      </c>
      <c r="R15" s="2">
        <v>1.0171751534654001</v>
      </c>
      <c r="S15" s="2" t="b">
        <f t="shared" si="0"/>
        <v>1</v>
      </c>
    </row>
    <row r="16" spans="1:19" x14ac:dyDescent="0.2">
      <c r="A16" s="2">
        <v>2020</v>
      </c>
      <c r="B16" s="2">
        <v>3</v>
      </c>
      <c r="C16" s="2" t="s">
        <v>48</v>
      </c>
      <c r="D16" s="2" t="s">
        <v>522</v>
      </c>
      <c r="E16" s="2" t="s">
        <v>550</v>
      </c>
      <c r="F16" s="33">
        <v>123.569996749022</v>
      </c>
      <c r="G16" s="33">
        <v>1.16594459165607</v>
      </c>
      <c r="H16" s="33">
        <v>4.3572536347492399</v>
      </c>
      <c r="I16" s="33">
        <v>1.0719536331730699</v>
      </c>
      <c r="K16" s="2">
        <v>2020</v>
      </c>
      <c r="L16" s="2">
        <v>4</v>
      </c>
      <c r="M16" s="2" t="s">
        <v>48</v>
      </c>
      <c r="N16" s="2" t="s">
        <v>522</v>
      </c>
      <c r="O16" s="2">
        <v>123.569996749022</v>
      </c>
      <c r="P16" s="2">
        <v>1.16594459165607</v>
      </c>
      <c r="Q16" s="2">
        <v>4.3572536347492399</v>
      </c>
      <c r="R16" s="2">
        <v>1.0719536331730699</v>
      </c>
      <c r="S16" s="2" t="b">
        <f t="shared" si="0"/>
        <v>1</v>
      </c>
    </row>
    <row r="17" spans="1:19" x14ac:dyDescent="0.2">
      <c r="A17" s="2">
        <v>2020</v>
      </c>
      <c r="B17" s="2">
        <v>3</v>
      </c>
      <c r="C17" s="2" t="s">
        <v>18</v>
      </c>
      <c r="D17" s="2" t="s">
        <v>551</v>
      </c>
      <c r="E17" s="2" t="s">
        <v>552</v>
      </c>
      <c r="F17" s="33">
        <v>123.220072908985</v>
      </c>
      <c r="G17" s="33">
        <v>1.30615315863913</v>
      </c>
      <c r="H17" s="33">
        <v>4.5595469582762496</v>
      </c>
      <c r="I17" s="33">
        <v>1.12089928531609</v>
      </c>
      <c r="K17" s="2">
        <v>2020</v>
      </c>
      <c r="L17" s="2">
        <v>4</v>
      </c>
      <c r="M17" s="2" t="s">
        <v>18</v>
      </c>
      <c r="N17" s="2" t="s">
        <v>551</v>
      </c>
      <c r="O17" s="2">
        <v>123.220072908985</v>
      </c>
      <c r="P17" s="2">
        <v>1.30615315863913</v>
      </c>
      <c r="Q17" s="2">
        <v>4.5595469582762496</v>
      </c>
      <c r="R17" s="2">
        <v>1.12089928531609</v>
      </c>
      <c r="S17" s="2" t="b">
        <f t="shared" si="0"/>
        <v>1</v>
      </c>
    </row>
    <row r="18" spans="1:19" x14ac:dyDescent="0.2">
      <c r="A18" s="2">
        <v>2020</v>
      </c>
      <c r="B18" s="2">
        <v>3</v>
      </c>
      <c r="C18" s="2" t="s">
        <v>304</v>
      </c>
      <c r="D18" s="2" t="s">
        <v>553</v>
      </c>
      <c r="E18" s="2" t="s">
        <v>554</v>
      </c>
      <c r="F18" s="33">
        <v>124.81346018454801</v>
      </c>
      <c r="G18" s="33">
        <v>0.99891547825385896</v>
      </c>
      <c r="H18" s="33">
        <v>4.6442356744167403</v>
      </c>
      <c r="I18" s="33">
        <v>1.1413689590511</v>
      </c>
      <c r="K18" s="2">
        <v>2020</v>
      </c>
      <c r="L18" s="2">
        <v>4</v>
      </c>
      <c r="M18" s="2" t="s">
        <v>304</v>
      </c>
      <c r="N18" s="2" t="s">
        <v>553</v>
      </c>
      <c r="O18" s="2">
        <v>124.81346018454801</v>
      </c>
      <c r="P18" s="2">
        <v>0.99891547825385896</v>
      </c>
      <c r="Q18" s="2">
        <v>4.6442356744167403</v>
      </c>
      <c r="R18" s="2">
        <v>1.1413689590511</v>
      </c>
      <c r="S18" s="2" t="b">
        <f t="shared" si="0"/>
        <v>1</v>
      </c>
    </row>
    <row r="19" spans="1:19" x14ac:dyDescent="0.2">
      <c r="A19" s="2">
        <v>2020</v>
      </c>
      <c r="B19" s="2">
        <v>3</v>
      </c>
      <c r="C19" s="2" t="s">
        <v>23</v>
      </c>
      <c r="D19" s="2" t="s">
        <v>555</v>
      </c>
      <c r="E19" s="2" t="s">
        <v>556</v>
      </c>
      <c r="F19" s="33">
        <v>123.81120036257001</v>
      </c>
      <c r="G19" s="33">
        <v>1.13083753822809</v>
      </c>
      <c r="H19" s="33">
        <v>4.6598644992995197</v>
      </c>
      <c r="I19" s="33">
        <v>1.1451451637554799</v>
      </c>
      <c r="K19" s="2">
        <v>2020</v>
      </c>
      <c r="L19" s="2">
        <v>4</v>
      </c>
      <c r="M19" s="2" t="s">
        <v>23</v>
      </c>
      <c r="N19" s="2" t="s">
        <v>555</v>
      </c>
      <c r="O19" s="2">
        <v>123.81120036257001</v>
      </c>
      <c r="P19" s="2">
        <v>1.13083753822809</v>
      </c>
      <c r="Q19" s="2">
        <v>4.6598644992995197</v>
      </c>
      <c r="R19" s="2">
        <v>1.1451451637554799</v>
      </c>
      <c r="S19" s="2" t="b">
        <f t="shared" si="0"/>
        <v>1</v>
      </c>
    </row>
    <row r="20" spans="1:19" x14ac:dyDescent="0.2">
      <c r="A20" s="2">
        <v>2020</v>
      </c>
      <c r="B20" s="2">
        <v>3</v>
      </c>
      <c r="C20" s="2" t="s">
        <v>15</v>
      </c>
      <c r="D20" s="2" t="s">
        <v>557</v>
      </c>
      <c r="E20" s="2" t="s">
        <v>558</v>
      </c>
      <c r="F20" s="33">
        <v>122.882762444335</v>
      </c>
      <c r="G20" s="33">
        <v>1.4554135854461001</v>
      </c>
      <c r="H20" s="33">
        <v>4.6969832199676098</v>
      </c>
      <c r="I20" s="33">
        <v>1.1541120184037399</v>
      </c>
      <c r="K20" s="2">
        <v>2020</v>
      </c>
      <c r="L20" s="2">
        <v>4</v>
      </c>
      <c r="M20" s="2" t="s">
        <v>15</v>
      </c>
      <c r="N20" s="2" t="s">
        <v>557</v>
      </c>
      <c r="O20" s="2">
        <v>122.882762444335</v>
      </c>
      <c r="P20" s="2">
        <v>1.4554135854461001</v>
      </c>
      <c r="Q20" s="2">
        <v>4.6969832199676098</v>
      </c>
      <c r="R20" s="2">
        <v>1.1541120184037399</v>
      </c>
      <c r="S20" s="2" t="b">
        <f t="shared" si="0"/>
        <v>1</v>
      </c>
    </row>
    <row r="21" spans="1:19" x14ac:dyDescent="0.2">
      <c r="A21" s="2">
        <v>2020</v>
      </c>
      <c r="B21" s="2">
        <v>3</v>
      </c>
      <c r="C21" s="2" t="s">
        <v>15</v>
      </c>
      <c r="D21" s="2" t="s">
        <v>559</v>
      </c>
      <c r="E21" s="2" t="s">
        <v>560</v>
      </c>
      <c r="F21" s="33">
        <v>124.535381101935</v>
      </c>
      <c r="G21" s="33">
        <v>1.5014797625456699</v>
      </c>
      <c r="H21" s="33">
        <v>4.8744153420167997</v>
      </c>
      <c r="I21" s="33">
        <v>1.1969417952314201</v>
      </c>
      <c r="K21" s="2">
        <v>2020</v>
      </c>
      <c r="L21" s="2">
        <v>4</v>
      </c>
      <c r="M21" s="2" t="s">
        <v>15</v>
      </c>
      <c r="N21" s="2" t="s">
        <v>559</v>
      </c>
      <c r="O21" s="2">
        <v>124.535381101935</v>
      </c>
      <c r="P21" s="2">
        <v>1.5014797625456699</v>
      </c>
      <c r="Q21" s="2">
        <v>4.8744153420167997</v>
      </c>
      <c r="R21" s="2">
        <v>1.1969417952314201</v>
      </c>
      <c r="S21" s="2" t="b">
        <f t="shared" si="0"/>
        <v>1</v>
      </c>
    </row>
    <row r="22" spans="1:19" x14ac:dyDescent="0.2">
      <c r="A22" s="2">
        <v>2020</v>
      </c>
      <c r="B22" s="2">
        <v>3</v>
      </c>
      <c r="C22" s="2" t="s">
        <v>33</v>
      </c>
      <c r="D22" s="2" t="s">
        <v>33</v>
      </c>
      <c r="E22" s="2" t="s">
        <v>561</v>
      </c>
      <c r="F22" s="33">
        <v>125.843247095141</v>
      </c>
      <c r="G22" s="33">
        <v>1.41567914548575</v>
      </c>
      <c r="H22" s="33">
        <v>4.8904283192191498</v>
      </c>
      <c r="I22" s="33">
        <v>1.2008044426198501</v>
      </c>
      <c r="K22" s="2">
        <v>2020</v>
      </c>
      <c r="L22" s="2">
        <v>4</v>
      </c>
      <c r="M22" s="2" t="s">
        <v>33</v>
      </c>
      <c r="N22" s="2" t="s">
        <v>33</v>
      </c>
      <c r="O22" s="2">
        <v>125.843247095141</v>
      </c>
      <c r="P22" s="2">
        <v>1.41567914548575</v>
      </c>
      <c r="Q22" s="2">
        <v>4.8904283192191498</v>
      </c>
      <c r="R22" s="2">
        <v>1.2008044426198501</v>
      </c>
      <c r="S22" s="2" t="b">
        <f t="shared" si="0"/>
        <v>1</v>
      </c>
    </row>
    <row r="23" spans="1:19" x14ac:dyDescent="0.2">
      <c r="A23" s="2">
        <v>2020</v>
      </c>
      <c r="B23" s="2">
        <v>3</v>
      </c>
      <c r="C23" s="2" t="s">
        <v>23</v>
      </c>
      <c r="D23" s="2" t="s">
        <v>23</v>
      </c>
      <c r="E23" s="2" t="s">
        <v>562</v>
      </c>
      <c r="F23" s="33">
        <v>126.804018893275</v>
      </c>
      <c r="G23" s="33">
        <v>1.36109813992269</v>
      </c>
      <c r="H23" s="33">
        <v>5.2391473186212503</v>
      </c>
      <c r="I23" s="33">
        <v>1.28481289600919</v>
      </c>
      <c r="K23" s="2">
        <v>2020</v>
      </c>
      <c r="L23" s="2">
        <v>4</v>
      </c>
      <c r="M23" s="2" t="s">
        <v>23</v>
      </c>
      <c r="N23" s="2" t="s">
        <v>23</v>
      </c>
      <c r="O23" s="2">
        <v>126.804018893275</v>
      </c>
      <c r="P23" s="2">
        <v>1.36109813992269</v>
      </c>
      <c r="Q23" s="2">
        <v>5.2391473186212503</v>
      </c>
      <c r="R23" s="2">
        <v>1.28481289600919</v>
      </c>
      <c r="S23" s="2" t="b">
        <f t="shared" si="0"/>
        <v>1</v>
      </c>
    </row>
    <row r="24" spans="1:19" x14ac:dyDescent="0.2">
      <c r="A24" s="2">
        <v>2020</v>
      </c>
      <c r="B24" s="2">
        <v>3</v>
      </c>
      <c r="C24" s="2" t="s">
        <v>14</v>
      </c>
      <c r="D24" s="2" t="s">
        <v>563</v>
      </c>
      <c r="E24" s="2" t="s">
        <v>564</v>
      </c>
      <c r="F24" s="33">
        <v>127.814799121664</v>
      </c>
      <c r="G24" s="33">
        <v>1.2973608983737299</v>
      </c>
      <c r="H24" s="33">
        <v>5.2598215271437301</v>
      </c>
      <c r="I24" s="33">
        <v>1.28978687468544</v>
      </c>
      <c r="K24" s="2">
        <v>2020</v>
      </c>
      <c r="L24" s="2">
        <v>4</v>
      </c>
      <c r="M24" s="2" t="s">
        <v>14</v>
      </c>
      <c r="N24" s="2" t="s">
        <v>563</v>
      </c>
      <c r="O24" s="2">
        <v>127.814799121664</v>
      </c>
      <c r="P24" s="2">
        <v>1.2973608983737299</v>
      </c>
      <c r="Q24" s="2">
        <v>5.2598215271437301</v>
      </c>
      <c r="R24" s="2">
        <v>1.28978687468544</v>
      </c>
      <c r="S24" s="2" t="b">
        <f t="shared" si="0"/>
        <v>1</v>
      </c>
    </row>
    <row r="25" spans="1:19" x14ac:dyDescent="0.2">
      <c r="A25" s="2">
        <v>2020</v>
      </c>
      <c r="B25" s="2">
        <v>3</v>
      </c>
      <c r="C25" s="2" t="s">
        <v>33</v>
      </c>
      <c r="D25" s="2" t="s">
        <v>565</v>
      </c>
      <c r="E25" s="2" t="s">
        <v>566</v>
      </c>
      <c r="F25" s="33">
        <v>125.77287342748301</v>
      </c>
      <c r="G25" s="33">
        <v>1.47393011809971</v>
      </c>
      <c r="H25" s="33">
        <v>5.3041731665493197</v>
      </c>
      <c r="I25" s="33">
        <v>1.3004549016289799</v>
      </c>
      <c r="K25" s="2">
        <v>2020</v>
      </c>
      <c r="L25" s="2">
        <v>4</v>
      </c>
      <c r="M25" s="2" t="s">
        <v>33</v>
      </c>
      <c r="N25" s="2" t="s">
        <v>565</v>
      </c>
      <c r="O25" s="2">
        <v>125.77287342748301</v>
      </c>
      <c r="P25" s="2">
        <v>1.47393011809971</v>
      </c>
      <c r="Q25" s="2">
        <v>5.3041731665493197</v>
      </c>
      <c r="R25" s="2">
        <v>1.3004549016289799</v>
      </c>
      <c r="S25" s="2" t="b">
        <f t="shared" si="0"/>
        <v>1</v>
      </c>
    </row>
    <row r="26" spans="1:19" x14ac:dyDescent="0.2">
      <c r="A26" s="2">
        <v>2020</v>
      </c>
      <c r="B26" s="2">
        <v>3</v>
      </c>
      <c r="C26" s="2" t="s">
        <v>3</v>
      </c>
      <c r="D26" s="2" t="s">
        <v>172</v>
      </c>
      <c r="E26" s="2" t="s">
        <v>567</v>
      </c>
      <c r="F26" s="33">
        <v>127.171064647815</v>
      </c>
      <c r="G26" s="33">
        <v>1.4688652215473199</v>
      </c>
      <c r="H26" s="33">
        <v>5.3418170771937197</v>
      </c>
      <c r="I26" s="33">
        <v>1.30950685576701</v>
      </c>
      <c r="K26" s="2">
        <v>2020</v>
      </c>
      <c r="L26" s="2">
        <v>4</v>
      </c>
      <c r="M26" s="2" t="s">
        <v>3</v>
      </c>
      <c r="N26" s="2" t="s">
        <v>172</v>
      </c>
      <c r="O26" s="2">
        <v>127.171064647815</v>
      </c>
      <c r="P26" s="2">
        <v>1.4688652215473199</v>
      </c>
      <c r="Q26" s="2">
        <v>5.3418170771937197</v>
      </c>
      <c r="R26" s="2">
        <v>1.30950685576701</v>
      </c>
      <c r="S26" s="2" t="b">
        <f t="shared" si="0"/>
        <v>1</v>
      </c>
    </row>
    <row r="27" spans="1:19" x14ac:dyDescent="0.2">
      <c r="A27" s="2">
        <v>2020</v>
      </c>
      <c r="B27" s="2">
        <v>3</v>
      </c>
      <c r="C27" s="2" t="s">
        <v>304</v>
      </c>
      <c r="D27" s="2" t="s">
        <v>568</v>
      </c>
      <c r="E27" s="2" t="s">
        <v>53</v>
      </c>
      <c r="F27" s="33">
        <v>128.54382323590701</v>
      </c>
      <c r="G27" s="33">
        <v>1.1302082203835899</v>
      </c>
      <c r="H27" s="33">
        <v>5.45872280066102</v>
      </c>
      <c r="I27" s="33">
        <v>1.3376028573951899</v>
      </c>
      <c r="K27" s="2">
        <v>2020</v>
      </c>
      <c r="L27" s="2">
        <v>4</v>
      </c>
      <c r="M27" s="2" t="s">
        <v>304</v>
      </c>
      <c r="N27" s="2" t="s">
        <v>568</v>
      </c>
      <c r="O27" s="2">
        <v>128.54382323590701</v>
      </c>
      <c r="P27" s="2">
        <v>1.1302082203835899</v>
      </c>
      <c r="Q27" s="2">
        <v>5.45872280066102</v>
      </c>
      <c r="R27" s="2">
        <v>1.3376028573951899</v>
      </c>
      <c r="S27" s="2" t="b">
        <f t="shared" si="0"/>
        <v>1</v>
      </c>
    </row>
    <row r="28" spans="1:19" x14ac:dyDescent="0.2">
      <c r="A28" s="2">
        <v>2020</v>
      </c>
      <c r="B28" s="2">
        <v>3</v>
      </c>
      <c r="C28" s="2" t="s">
        <v>28</v>
      </c>
      <c r="D28" s="2" t="s">
        <v>569</v>
      </c>
      <c r="E28" s="2" t="s">
        <v>570</v>
      </c>
      <c r="F28" s="33">
        <v>124.91947848632</v>
      </c>
      <c r="G28" s="33">
        <v>1.3605663429047601</v>
      </c>
      <c r="H28" s="33">
        <v>5.4761621725406302</v>
      </c>
      <c r="I28" s="33">
        <v>1.3417920664826599</v>
      </c>
      <c r="K28" s="2">
        <v>2020</v>
      </c>
      <c r="L28" s="2">
        <v>4</v>
      </c>
      <c r="M28" s="2" t="s">
        <v>28</v>
      </c>
      <c r="N28" s="2" t="s">
        <v>569</v>
      </c>
      <c r="O28" s="2">
        <v>124.91947848632</v>
      </c>
      <c r="P28" s="2">
        <v>1.3605663429047601</v>
      </c>
      <c r="Q28" s="2">
        <v>5.4761621725406302</v>
      </c>
      <c r="R28" s="2">
        <v>1.3417920664826599</v>
      </c>
      <c r="S28" s="2" t="b">
        <f t="shared" si="0"/>
        <v>1</v>
      </c>
    </row>
    <row r="29" spans="1:19" x14ac:dyDescent="0.2">
      <c r="A29" s="2">
        <v>2020</v>
      </c>
      <c r="B29" s="2">
        <v>3</v>
      </c>
      <c r="C29" s="2" t="s">
        <v>28</v>
      </c>
      <c r="D29" s="2" t="s">
        <v>571</v>
      </c>
      <c r="E29" s="2" t="s">
        <v>572</v>
      </c>
      <c r="F29" s="33">
        <v>126.098313617182</v>
      </c>
      <c r="G29" s="33">
        <v>1.1861763228484099</v>
      </c>
      <c r="H29" s="33">
        <v>5.6333863480285</v>
      </c>
      <c r="I29" s="33">
        <v>1.37953633179309</v>
      </c>
      <c r="K29" s="2">
        <v>2020</v>
      </c>
      <c r="L29" s="2">
        <v>4</v>
      </c>
      <c r="M29" s="2" t="s">
        <v>28</v>
      </c>
      <c r="N29" s="2" t="s">
        <v>571</v>
      </c>
      <c r="O29" s="2">
        <v>126.098313617182</v>
      </c>
      <c r="P29" s="2">
        <v>1.1861763228484099</v>
      </c>
      <c r="Q29" s="2">
        <v>5.6333863480285</v>
      </c>
      <c r="R29" s="2">
        <v>1.37953633179309</v>
      </c>
      <c r="S29" s="2" t="b">
        <f t="shared" si="0"/>
        <v>1</v>
      </c>
    </row>
    <row r="30" spans="1:19" x14ac:dyDescent="0.2">
      <c r="A30" s="2">
        <v>2020</v>
      </c>
      <c r="B30" s="2">
        <v>3</v>
      </c>
      <c r="C30" s="2" t="s">
        <v>30</v>
      </c>
      <c r="D30" s="2" t="s">
        <v>573</v>
      </c>
      <c r="E30" s="2" t="s">
        <v>574</v>
      </c>
      <c r="F30" s="33">
        <v>122.03381672606</v>
      </c>
      <c r="G30" s="33">
        <v>1.5917942052318299</v>
      </c>
      <c r="H30" s="33">
        <v>5.6705605677187298</v>
      </c>
      <c r="I30" s="33">
        <v>1.38845445899649</v>
      </c>
      <c r="K30" s="2">
        <v>2020</v>
      </c>
      <c r="L30" s="2">
        <v>4</v>
      </c>
      <c r="M30" s="2" t="s">
        <v>30</v>
      </c>
      <c r="N30" s="2" t="s">
        <v>573</v>
      </c>
      <c r="O30" s="2">
        <v>122.03381672606</v>
      </c>
      <c r="P30" s="2">
        <v>1.5917942052318299</v>
      </c>
      <c r="Q30" s="2">
        <v>5.6705605677187298</v>
      </c>
      <c r="R30" s="2">
        <v>1.38845445899649</v>
      </c>
      <c r="S30" s="2" t="b">
        <f t="shared" si="0"/>
        <v>1</v>
      </c>
    </row>
    <row r="31" spans="1:19" x14ac:dyDescent="0.2">
      <c r="A31" s="2">
        <v>2020</v>
      </c>
      <c r="B31" s="2">
        <v>3</v>
      </c>
      <c r="C31" s="2" t="s">
        <v>302</v>
      </c>
      <c r="D31" s="2" t="s">
        <v>575</v>
      </c>
      <c r="E31" s="2" t="s">
        <v>576</v>
      </c>
      <c r="F31" s="33">
        <v>122.042980372852</v>
      </c>
      <c r="G31" s="33">
        <v>1.57247166370671</v>
      </c>
      <c r="H31" s="33">
        <v>5.6769857190476403</v>
      </c>
      <c r="I31" s="33">
        <v>1.38999561981343</v>
      </c>
      <c r="K31" s="2">
        <v>2020</v>
      </c>
      <c r="L31" s="2">
        <v>4</v>
      </c>
      <c r="M31" s="2" t="s">
        <v>302</v>
      </c>
      <c r="N31" s="2" t="s">
        <v>575</v>
      </c>
      <c r="O31" s="2">
        <v>122.042980372852</v>
      </c>
      <c r="P31" s="2">
        <v>1.57247166370671</v>
      </c>
      <c r="Q31" s="2">
        <v>5.6769857190476403</v>
      </c>
      <c r="R31" s="2">
        <v>1.38999561981343</v>
      </c>
      <c r="S31" s="2" t="b">
        <f t="shared" si="0"/>
        <v>1</v>
      </c>
    </row>
    <row r="32" spans="1:19" x14ac:dyDescent="0.2">
      <c r="A32" s="2">
        <v>2020</v>
      </c>
      <c r="B32" s="2">
        <v>3</v>
      </c>
      <c r="C32" s="2" t="s">
        <v>30</v>
      </c>
      <c r="D32" s="2" t="s">
        <v>30</v>
      </c>
      <c r="E32" s="2" t="s">
        <v>577</v>
      </c>
      <c r="F32" s="33">
        <v>121.888006028943</v>
      </c>
      <c r="G32" s="33">
        <v>1.66720019647895</v>
      </c>
      <c r="H32" s="33">
        <v>5.6985989075915899</v>
      </c>
      <c r="I32" s="33">
        <v>1.3951793242631001</v>
      </c>
      <c r="K32" s="2">
        <v>2020</v>
      </c>
      <c r="L32" s="2">
        <v>4</v>
      </c>
      <c r="M32" s="2" t="s">
        <v>30</v>
      </c>
      <c r="N32" s="2" t="s">
        <v>30</v>
      </c>
      <c r="O32" s="2">
        <v>121.888006028943</v>
      </c>
      <c r="P32" s="2">
        <v>1.66720019647895</v>
      </c>
      <c r="Q32" s="2">
        <v>5.6985989075915899</v>
      </c>
      <c r="R32" s="2">
        <v>1.3951793242631001</v>
      </c>
      <c r="S32" s="2" t="b">
        <f t="shared" si="0"/>
        <v>1</v>
      </c>
    </row>
    <row r="33" spans="1:19" x14ac:dyDescent="0.2">
      <c r="A33" s="2">
        <v>2020</v>
      </c>
      <c r="B33" s="2">
        <v>3</v>
      </c>
      <c r="C33" s="2" t="s">
        <v>12</v>
      </c>
      <c r="D33" s="2" t="s">
        <v>12</v>
      </c>
      <c r="E33" s="2" t="s">
        <v>578</v>
      </c>
      <c r="F33" s="33">
        <v>124.25966843379599</v>
      </c>
      <c r="G33" s="33">
        <v>1.2694497858342799</v>
      </c>
      <c r="H33" s="33">
        <v>5.7900904159741398</v>
      </c>
      <c r="I33" s="33">
        <v>1.4171138349976999</v>
      </c>
      <c r="K33" s="2">
        <v>2020</v>
      </c>
      <c r="L33" s="2">
        <v>4</v>
      </c>
      <c r="M33" s="2" t="s">
        <v>12</v>
      </c>
      <c r="N33" s="2" t="s">
        <v>12</v>
      </c>
      <c r="O33" s="2">
        <v>124.25966843379599</v>
      </c>
      <c r="P33" s="2">
        <v>1.2694497858342799</v>
      </c>
      <c r="Q33" s="2">
        <v>5.7900904159741398</v>
      </c>
      <c r="R33" s="2">
        <v>1.4171138349976999</v>
      </c>
      <c r="S33" s="2" t="b">
        <f t="shared" si="0"/>
        <v>1</v>
      </c>
    </row>
    <row r="34" spans="1:19" x14ac:dyDescent="0.2">
      <c r="A34" s="2">
        <v>2020</v>
      </c>
      <c r="B34" s="2">
        <v>3</v>
      </c>
      <c r="C34" s="2" t="s">
        <v>7</v>
      </c>
      <c r="D34" s="2" t="s">
        <v>579</v>
      </c>
      <c r="E34" s="2" t="s">
        <v>580</v>
      </c>
      <c r="F34" s="33">
        <v>125.10487259523801</v>
      </c>
      <c r="G34" s="33">
        <v>1.7778979676267499</v>
      </c>
      <c r="H34" s="33">
        <v>5.8534251360903298</v>
      </c>
      <c r="I34" s="33">
        <v>1.43228960180355</v>
      </c>
      <c r="K34" s="2">
        <v>2020</v>
      </c>
      <c r="L34" s="2">
        <v>4</v>
      </c>
      <c r="M34" s="2" t="s">
        <v>7</v>
      </c>
      <c r="N34" s="2" t="s">
        <v>579</v>
      </c>
      <c r="O34" s="2">
        <v>125.10487259523801</v>
      </c>
      <c r="P34" s="2">
        <v>1.7778979676267499</v>
      </c>
      <c r="Q34" s="2">
        <v>5.8534251360903298</v>
      </c>
      <c r="R34" s="2">
        <v>1.43228960180355</v>
      </c>
      <c r="S34" s="2" t="b">
        <f t="shared" si="0"/>
        <v>1</v>
      </c>
    </row>
    <row r="35" spans="1:19" x14ac:dyDescent="0.2">
      <c r="A35" s="2">
        <v>2020</v>
      </c>
      <c r="B35" s="2">
        <v>3</v>
      </c>
      <c r="C35" s="2" t="s">
        <v>3</v>
      </c>
      <c r="D35" s="2" t="s">
        <v>3</v>
      </c>
      <c r="E35" s="2" t="s">
        <v>581</v>
      </c>
      <c r="F35" s="33">
        <v>127.71947607945501</v>
      </c>
      <c r="G35" s="33">
        <v>1.6052449009504599</v>
      </c>
      <c r="H35" s="33">
        <v>5.9844196073342699</v>
      </c>
      <c r="I35" s="33">
        <v>1.46365586959993</v>
      </c>
      <c r="K35" s="2">
        <v>2020</v>
      </c>
      <c r="L35" s="2">
        <v>4</v>
      </c>
      <c r="M35" s="2" t="s">
        <v>3</v>
      </c>
      <c r="N35" s="2" t="s">
        <v>3</v>
      </c>
      <c r="O35" s="2">
        <v>127.71947607945501</v>
      </c>
      <c r="P35" s="2">
        <v>1.6052449009504599</v>
      </c>
      <c r="Q35" s="2">
        <v>5.9844196073342699</v>
      </c>
      <c r="R35" s="2">
        <v>1.46365586959993</v>
      </c>
      <c r="S35" s="2" t="b">
        <f t="shared" si="0"/>
        <v>1</v>
      </c>
    </row>
    <row r="36" spans="1:19" x14ac:dyDescent="0.2">
      <c r="A36" s="2">
        <v>2020</v>
      </c>
      <c r="B36" s="2">
        <v>3</v>
      </c>
      <c r="C36" s="2" t="s">
        <v>12</v>
      </c>
      <c r="D36" s="2" t="s">
        <v>582</v>
      </c>
      <c r="E36" s="2" t="s">
        <v>583</v>
      </c>
      <c r="F36" s="33">
        <v>121.12316645022899</v>
      </c>
      <c r="G36" s="33">
        <v>1.2293747512895701</v>
      </c>
      <c r="H36" s="33">
        <v>6.0800789953619798</v>
      </c>
      <c r="I36" s="33">
        <v>1.4865428841347701</v>
      </c>
      <c r="K36" s="2">
        <v>2020</v>
      </c>
      <c r="L36" s="2">
        <v>4</v>
      </c>
      <c r="M36" s="2" t="s">
        <v>12</v>
      </c>
      <c r="N36" s="2" t="s">
        <v>582</v>
      </c>
      <c r="O36" s="2">
        <v>121.12316645022899</v>
      </c>
      <c r="P36" s="2">
        <v>1.2293747512895701</v>
      </c>
      <c r="Q36" s="2">
        <v>6.0800789953619798</v>
      </c>
      <c r="R36" s="2">
        <v>1.4865428841347701</v>
      </c>
      <c r="S36" s="2" t="b">
        <f t="shared" si="0"/>
        <v>1</v>
      </c>
    </row>
    <row r="37" spans="1:19" x14ac:dyDescent="0.2">
      <c r="A37" s="2">
        <v>2020</v>
      </c>
      <c r="B37" s="2">
        <v>3</v>
      </c>
      <c r="C37" s="2" t="s">
        <v>14</v>
      </c>
      <c r="D37" s="2" t="s">
        <v>584</v>
      </c>
      <c r="E37" s="2" t="s">
        <v>585</v>
      </c>
      <c r="F37" s="33">
        <v>131.40548093532601</v>
      </c>
      <c r="G37" s="33">
        <v>1.4291775300316201</v>
      </c>
      <c r="H37" s="33">
        <v>6.2206221229780496</v>
      </c>
      <c r="I37" s="33">
        <v>1.52014051001197</v>
      </c>
      <c r="K37" s="2">
        <v>2020</v>
      </c>
      <c r="L37" s="2">
        <v>4</v>
      </c>
      <c r="M37" s="2" t="s">
        <v>14</v>
      </c>
      <c r="N37" s="2" t="s">
        <v>584</v>
      </c>
      <c r="O37" s="2">
        <v>131.40548093532601</v>
      </c>
      <c r="P37" s="2">
        <v>1.4291775300316201</v>
      </c>
      <c r="Q37" s="2">
        <v>6.2206221229780496</v>
      </c>
      <c r="R37" s="2">
        <v>1.52014051001197</v>
      </c>
      <c r="S37" s="2" t="b">
        <f t="shared" si="0"/>
        <v>1</v>
      </c>
    </row>
    <row r="38" spans="1:19" x14ac:dyDescent="0.2">
      <c r="A38" s="2">
        <v>2020</v>
      </c>
      <c r="B38" s="2">
        <v>3</v>
      </c>
      <c r="C38" s="2" t="s">
        <v>7</v>
      </c>
      <c r="D38" s="2" t="s">
        <v>586</v>
      </c>
      <c r="E38" s="2" t="s">
        <v>587</v>
      </c>
      <c r="F38" s="33">
        <v>127.514423399078</v>
      </c>
      <c r="G38" s="33">
        <v>1.78699788186254</v>
      </c>
      <c r="H38" s="33">
        <v>6.2279385092721897</v>
      </c>
      <c r="I38" s="33">
        <v>1.52188862013707</v>
      </c>
      <c r="K38" s="2">
        <v>2020</v>
      </c>
      <c r="L38" s="2">
        <v>4</v>
      </c>
      <c r="M38" s="2" t="s">
        <v>7</v>
      </c>
      <c r="N38" s="2" t="s">
        <v>586</v>
      </c>
      <c r="O38" s="2">
        <v>127.514423399078</v>
      </c>
      <c r="P38" s="2">
        <v>1.78699788186254</v>
      </c>
      <c r="Q38" s="2">
        <v>6.2279385092721897</v>
      </c>
      <c r="R38" s="2">
        <v>1.52188862013707</v>
      </c>
      <c r="S38" s="2" t="b">
        <f t="shared" si="0"/>
        <v>1</v>
      </c>
    </row>
    <row r="39" spans="1:19" x14ac:dyDescent="0.2">
      <c r="A39" s="2">
        <v>2020</v>
      </c>
      <c r="B39" s="2">
        <v>3</v>
      </c>
      <c r="C39" s="2" t="s">
        <v>11</v>
      </c>
      <c r="D39" s="2" t="s">
        <v>588</v>
      </c>
      <c r="E39" s="2" t="s">
        <v>589</v>
      </c>
      <c r="F39" s="33">
        <v>126.918515684621</v>
      </c>
      <c r="G39" s="33">
        <v>1.56102344077842</v>
      </c>
      <c r="H39" s="33">
        <v>6.2685347371995004</v>
      </c>
      <c r="I39" s="33">
        <v>1.5315866696297999</v>
      </c>
      <c r="K39" s="2">
        <v>2020</v>
      </c>
      <c r="L39" s="2">
        <v>4</v>
      </c>
      <c r="M39" s="2" t="s">
        <v>11</v>
      </c>
      <c r="N39" s="2" t="s">
        <v>588</v>
      </c>
      <c r="O39" s="2">
        <v>126.918515684621</v>
      </c>
      <c r="P39" s="2">
        <v>1.56102344077842</v>
      </c>
      <c r="Q39" s="2">
        <v>6.2685347371995004</v>
      </c>
      <c r="R39" s="2">
        <v>1.5315866696297999</v>
      </c>
      <c r="S39" s="2" t="b">
        <f t="shared" si="0"/>
        <v>1</v>
      </c>
    </row>
    <row r="40" spans="1:19" x14ac:dyDescent="0.2">
      <c r="A40" s="2">
        <v>2020</v>
      </c>
      <c r="B40" s="2">
        <v>3</v>
      </c>
      <c r="C40" s="2" t="s">
        <v>29</v>
      </c>
      <c r="D40" s="2" t="s">
        <v>590</v>
      </c>
      <c r="E40" s="2" t="s">
        <v>591</v>
      </c>
      <c r="F40" s="33">
        <v>123.181267274672</v>
      </c>
      <c r="G40" s="33">
        <v>1.92441945212416</v>
      </c>
      <c r="H40" s="33">
        <v>6.2963266673679898</v>
      </c>
      <c r="I40" s="33">
        <v>1.5382242930809</v>
      </c>
      <c r="K40" s="2">
        <v>2020</v>
      </c>
      <c r="L40" s="2">
        <v>4</v>
      </c>
      <c r="M40" s="2" t="s">
        <v>29</v>
      </c>
      <c r="N40" s="2" t="s">
        <v>590</v>
      </c>
      <c r="O40" s="2">
        <v>123.181267274672</v>
      </c>
      <c r="P40" s="2">
        <v>1.92441945212416</v>
      </c>
      <c r="Q40" s="2">
        <v>6.2963266673679898</v>
      </c>
      <c r="R40" s="2">
        <v>1.5382242930809</v>
      </c>
      <c r="S40" s="2" t="b">
        <f t="shared" si="0"/>
        <v>1</v>
      </c>
    </row>
    <row r="41" spans="1:19" x14ac:dyDescent="0.2">
      <c r="A41" s="2">
        <v>2020</v>
      </c>
      <c r="B41" s="2">
        <v>3</v>
      </c>
      <c r="C41" s="2" t="s">
        <v>32</v>
      </c>
      <c r="D41" s="2" t="s">
        <v>592</v>
      </c>
      <c r="E41" s="2" t="s">
        <v>593</v>
      </c>
      <c r="F41" s="33">
        <v>125.45767288663301</v>
      </c>
      <c r="G41" s="33">
        <v>1.8975628936495299</v>
      </c>
      <c r="H41" s="33">
        <v>6.3267598681653103</v>
      </c>
      <c r="I41" s="33">
        <v>1.54549124564227</v>
      </c>
      <c r="K41" s="2">
        <v>2020</v>
      </c>
      <c r="L41" s="2">
        <v>4</v>
      </c>
      <c r="M41" s="2" t="s">
        <v>32</v>
      </c>
      <c r="N41" s="2" t="s">
        <v>592</v>
      </c>
      <c r="O41" s="2">
        <v>125.45767288663301</v>
      </c>
      <c r="P41" s="2">
        <v>1.8975628936495299</v>
      </c>
      <c r="Q41" s="2">
        <v>6.3267598681653103</v>
      </c>
      <c r="R41" s="2">
        <v>1.54549124564227</v>
      </c>
      <c r="S41" s="2" t="b">
        <f t="shared" si="0"/>
        <v>1</v>
      </c>
    </row>
    <row r="42" spans="1:19" x14ac:dyDescent="0.2">
      <c r="A42" s="2">
        <v>2020</v>
      </c>
      <c r="B42" s="2">
        <v>3</v>
      </c>
      <c r="C42" s="2" t="s">
        <v>11</v>
      </c>
      <c r="D42" s="2" t="s">
        <v>594</v>
      </c>
      <c r="E42" s="2" t="s">
        <v>595</v>
      </c>
      <c r="F42" s="33">
        <v>128.63918692709299</v>
      </c>
      <c r="G42" s="33">
        <v>1.73024966147703</v>
      </c>
      <c r="H42" s="33">
        <v>6.3477675330257703</v>
      </c>
      <c r="I42" s="33">
        <v>1.55050662374479</v>
      </c>
      <c r="K42" s="2">
        <v>2020</v>
      </c>
      <c r="L42" s="2">
        <v>4</v>
      </c>
      <c r="M42" s="2" t="s">
        <v>11</v>
      </c>
      <c r="N42" s="2" t="s">
        <v>594</v>
      </c>
      <c r="O42" s="2">
        <v>128.63918692709299</v>
      </c>
      <c r="P42" s="2">
        <v>1.73024966147703</v>
      </c>
      <c r="Q42" s="2">
        <v>6.3477675330257703</v>
      </c>
      <c r="R42" s="2">
        <v>1.55050662374479</v>
      </c>
      <c r="S42" s="2" t="b">
        <f t="shared" si="0"/>
        <v>1</v>
      </c>
    </row>
    <row r="43" spans="1:19" x14ac:dyDescent="0.2">
      <c r="A43" s="2">
        <v>2020</v>
      </c>
      <c r="B43" s="2">
        <v>3</v>
      </c>
      <c r="C43" s="2" t="s">
        <v>302</v>
      </c>
      <c r="D43" s="2" t="s">
        <v>31</v>
      </c>
      <c r="E43" s="2" t="s">
        <v>596</v>
      </c>
      <c r="F43" s="33">
        <v>122.803269946192</v>
      </c>
      <c r="G43" s="33">
        <v>1.5637189975014301</v>
      </c>
      <c r="H43" s="33">
        <v>6.4216212497449003</v>
      </c>
      <c r="I43" s="33">
        <v>1.5681325932178001</v>
      </c>
      <c r="K43" s="2">
        <v>2020</v>
      </c>
      <c r="L43" s="2">
        <v>4</v>
      </c>
      <c r="M43" s="2" t="s">
        <v>302</v>
      </c>
      <c r="N43" s="2" t="s">
        <v>31</v>
      </c>
      <c r="O43" s="2">
        <v>122.803269946192</v>
      </c>
      <c r="P43" s="2">
        <v>1.5637189975014301</v>
      </c>
      <c r="Q43" s="2">
        <v>6.4216212497449003</v>
      </c>
      <c r="R43" s="2">
        <v>1.5681325932178001</v>
      </c>
      <c r="S43" s="2" t="b">
        <f t="shared" si="0"/>
        <v>1</v>
      </c>
    </row>
    <row r="44" spans="1:19" x14ac:dyDescent="0.2">
      <c r="A44" s="2">
        <v>2020</v>
      </c>
      <c r="B44" s="2">
        <v>3</v>
      </c>
      <c r="C44" s="2" t="s">
        <v>21</v>
      </c>
      <c r="D44" s="2" t="s">
        <v>597</v>
      </c>
      <c r="E44" s="2" t="s">
        <v>598</v>
      </c>
      <c r="F44" s="33">
        <v>129.93188997731701</v>
      </c>
      <c r="G44" s="33">
        <v>2.3600412840283802</v>
      </c>
      <c r="H44" s="33">
        <v>6.5440591649982096</v>
      </c>
      <c r="I44" s="33">
        <v>1.59733349385129</v>
      </c>
      <c r="K44" s="2">
        <v>2020</v>
      </c>
      <c r="L44" s="2">
        <v>4</v>
      </c>
      <c r="M44" s="2" t="s">
        <v>21</v>
      </c>
      <c r="N44" s="2" t="s">
        <v>597</v>
      </c>
      <c r="O44" s="2">
        <v>129.93188997731701</v>
      </c>
      <c r="P44" s="2">
        <v>2.3600412840283802</v>
      </c>
      <c r="Q44" s="2">
        <v>6.5440591649982096</v>
      </c>
      <c r="R44" s="2">
        <v>1.59733349385129</v>
      </c>
      <c r="S44" s="2" t="b">
        <f t="shared" si="0"/>
        <v>1</v>
      </c>
    </row>
    <row r="45" spans="1:19" x14ac:dyDescent="0.2">
      <c r="A45" s="2">
        <v>2020</v>
      </c>
      <c r="B45" s="2">
        <v>3</v>
      </c>
      <c r="C45" s="2" t="s">
        <v>20</v>
      </c>
      <c r="D45" s="2" t="s">
        <v>599</v>
      </c>
      <c r="E45" s="2" t="s">
        <v>600</v>
      </c>
      <c r="F45" s="33">
        <v>127.18332983553999</v>
      </c>
      <c r="G45" s="33">
        <v>1.6574528959082799</v>
      </c>
      <c r="H45" s="33">
        <v>6.5840149736082099</v>
      </c>
      <c r="I45" s="33">
        <v>1.60685733049191</v>
      </c>
      <c r="K45" s="2">
        <v>2020</v>
      </c>
      <c r="L45" s="2">
        <v>4</v>
      </c>
      <c r="M45" s="2" t="s">
        <v>20</v>
      </c>
      <c r="N45" s="2" t="s">
        <v>599</v>
      </c>
      <c r="O45" s="2">
        <v>127.18332983553999</v>
      </c>
      <c r="P45" s="2">
        <v>1.6574528959082799</v>
      </c>
      <c r="Q45" s="2">
        <v>6.5840149736082099</v>
      </c>
      <c r="R45" s="2">
        <v>1.60685733049191</v>
      </c>
      <c r="S45" s="2" t="b">
        <f t="shared" si="0"/>
        <v>1</v>
      </c>
    </row>
    <row r="46" spans="1:19" x14ac:dyDescent="0.2">
      <c r="A46" s="2">
        <v>2020</v>
      </c>
      <c r="B46" s="2">
        <v>3</v>
      </c>
      <c r="C46" s="2" t="s">
        <v>303</v>
      </c>
      <c r="D46" s="2" t="s">
        <v>601</v>
      </c>
      <c r="E46" s="2" t="s">
        <v>602</v>
      </c>
      <c r="F46" s="33">
        <v>127.088973574563</v>
      </c>
      <c r="G46" s="33">
        <v>1.8514291421194</v>
      </c>
      <c r="H46" s="33">
        <v>6.6749464372824097</v>
      </c>
      <c r="I46" s="33">
        <v>1.62852170911187</v>
      </c>
      <c r="K46" s="2">
        <v>2020</v>
      </c>
      <c r="L46" s="2">
        <v>4</v>
      </c>
      <c r="M46" s="2" t="s">
        <v>303</v>
      </c>
      <c r="N46" s="2" t="s">
        <v>601</v>
      </c>
      <c r="O46" s="2">
        <v>127.088973574563</v>
      </c>
      <c r="P46" s="2">
        <v>1.8514291421194</v>
      </c>
      <c r="Q46" s="2">
        <v>6.6749464372824097</v>
      </c>
      <c r="R46" s="2">
        <v>1.62852170911187</v>
      </c>
      <c r="S46" s="2" t="b">
        <f t="shared" si="0"/>
        <v>1</v>
      </c>
    </row>
    <row r="47" spans="1:19" x14ac:dyDescent="0.2">
      <c r="A47" s="2">
        <v>2020</v>
      </c>
      <c r="B47" s="2">
        <v>3</v>
      </c>
      <c r="C47" s="2" t="s">
        <v>32</v>
      </c>
      <c r="D47" s="2" t="s">
        <v>603</v>
      </c>
      <c r="E47" s="2" t="s">
        <v>604</v>
      </c>
      <c r="F47" s="33">
        <v>129.84880088142501</v>
      </c>
      <c r="G47" s="33">
        <v>1.95629339164898</v>
      </c>
      <c r="H47" s="33">
        <v>6.7538623262075603</v>
      </c>
      <c r="I47" s="33">
        <v>1.6473121595494999</v>
      </c>
      <c r="K47" s="2">
        <v>2020</v>
      </c>
      <c r="L47" s="2">
        <v>4</v>
      </c>
      <c r="M47" s="2" t="s">
        <v>32</v>
      </c>
      <c r="N47" s="2" t="s">
        <v>603</v>
      </c>
      <c r="O47" s="2">
        <v>129.84880088142501</v>
      </c>
      <c r="P47" s="2">
        <v>1.95629339164898</v>
      </c>
      <c r="Q47" s="2">
        <v>6.7538623262075603</v>
      </c>
      <c r="R47" s="2">
        <v>1.6473121595494999</v>
      </c>
      <c r="S47" s="2" t="b">
        <f t="shared" si="0"/>
        <v>1</v>
      </c>
    </row>
    <row r="48" spans="1:19" x14ac:dyDescent="0.2">
      <c r="A48" s="2">
        <v>2020</v>
      </c>
      <c r="B48" s="2">
        <v>3</v>
      </c>
      <c r="C48" s="2" t="s">
        <v>21</v>
      </c>
      <c r="D48" s="2" t="s">
        <v>605</v>
      </c>
      <c r="E48" s="2" t="s">
        <v>606</v>
      </c>
      <c r="F48" s="33">
        <v>127.113390849103</v>
      </c>
      <c r="G48" s="33">
        <v>2.2810541259256998</v>
      </c>
      <c r="H48" s="33">
        <v>6.7994808252693604</v>
      </c>
      <c r="I48" s="33">
        <v>1.65816950661795</v>
      </c>
      <c r="K48" s="2">
        <v>2020</v>
      </c>
      <c r="L48" s="2">
        <v>4</v>
      </c>
      <c r="M48" s="2" t="s">
        <v>21</v>
      </c>
      <c r="N48" s="2" t="s">
        <v>605</v>
      </c>
      <c r="O48" s="2">
        <v>127.113390849103</v>
      </c>
      <c r="P48" s="2">
        <v>2.2810541259256998</v>
      </c>
      <c r="Q48" s="2">
        <v>6.7994808252693604</v>
      </c>
      <c r="R48" s="2">
        <v>1.65816950661795</v>
      </c>
      <c r="S48" s="2" t="b">
        <f t="shared" si="0"/>
        <v>1</v>
      </c>
    </row>
    <row r="49" spans="1:19" x14ac:dyDescent="0.2">
      <c r="A49" s="2">
        <v>2020</v>
      </c>
      <c r="B49" s="2">
        <v>3</v>
      </c>
      <c r="C49" s="2" t="s">
        <v>29</v>
      </c>
      <c r="D49" s="2" t="s">
        <v>607</v>
      </c>
      <c r="E49" s="2" t="s">
        <v>608</v>
      </c>
      <c r="F49" s="33">
        <v>124.479592928212</v>
      </c>
      <c r="G49" s="33">
        <v>1.85832949940239</v>
      </c>
      <c r="H49" s="33">
        <v>6.8091119627990704</v>
      </c>
      <c r="I49" s="33">
        <v>1.6604613031128399</v>
      </c>
      <c r="K49" s="2">
        <v>2020</v>
      </c>
      <c r="L49" s="2">
        <v>4</v>
      </c>
      <c r="M49" s="2" t="s">
        <v>29</v>
      </c>
      <c r="N49" s="2" t="s">
        <v>607</v>
      </c>
      <c r="O49" s="2">
        <v>124.479592928212</v>
      </c>
      <c r="P49" s="2">
        <v>1.85832949940239</v>
      </c>
      <c r="Q49" s="2">
        <v>6.8091119627990704</v>
      </c>
      <c r="R49" s="2">
        <v>1.6604613031128399</v>
      </c>
      <c r="S49" s="2" t="b">
        <f t="shared" si="0"/>
        <v>1</v>
      </c>
    </row>
    <row r="50" spans="1:19" x14ac:dyDescent="0.2">
      <c r="A50" s="2">
        <v>2020</v>
      </c>
      <c r="B50" s="2">
        <v>3</v>
      </c>
      <c r="C50" s="2" t="s">
        <v>22</v>
      </c>
      <c r="D50" s="2" t="s">
        <v>609</v>
      </c>
      <c r="E50" s="2" t="s">
        <v>610</v>
      </c>
      <c r="F50" s="33">
        <v>127.489984485676</v>
      </c>
      <c r="G50" s="33">
        <v>1.8960677139359099</v>
      </c>
      <c r="H50" s="33">
        <v>6.86082837909865</v>
      </c>
      <c r="I50" s="33">
        <v>1.67276493593949</v>
      </c>
      <c r="K50" s="2">
        <v>2020</v>
      </c>
      <c r="L50" s="2">
        <v>4</v>
      </c>
      <c r="M50" s="2" t="s">
        <v>22</v>
      </c>
      <c r="N50" s="2" t="s">
        <v>609</v>
      </c>
      <c r="O50" s="2">
        <v>127.489984485676</v>
      </c>
      <c r="P50" s="2">
        <v>1.8960677139359099</v>
      </c>
      <c r="Q50" s="2">
        <v>6.86082837909865</v>
      </c>
      <c r="R50" s="2">
        <v>1.67276493593949</v>
      </c>
      <c r="S50" s="2" t="b">
        <f t="shared" si="0"/>
        <v>1</v>
      </c>
    </row>
    <row r="51" spans="1:19" x14ac:dyDescent="0.2">
      <c r="A51" s="2">
        <v>2020</v>
      </c>
      <c r="B51" s="2">
        <v>3</v>
      </c>
      <c r="C51" s="2" t="s">
        <v>22</v>
      </c>
      <c r="D51" s="2" t="s">
        <v>22</v>
      </c>
      <c r="E51" s="2" t="s">
        <v>611</v>
      </c>
      <c r="F51" s="33">
        <v>129.83533312649899</v>
      </c>
      <c r="G51" s="33">
        <v>2.03940097792383</v>
      </c>
      <c r="H51" s="33">
        <v>6.8842334150278601</v>
      </c>
      <c r="I51" s="33">
        <v>1.6783316607329899</v>
      </c>
      <c r="K51" s="2">
        <v>2020</v>
      </c>
      <c r="L51" s="2">
        <v>4</v>
      </c>
      <c r="M51" s="2" t="s">
        <v>22</v>
      </c>
      <c r="N51" s="2" t="s">
        <v>22</v>
      </c>
      <c r="O51" s="2">
        <v>129.83533312649899</v>
      </c>
      <c r="P51" s="2">
        <v>2.03940097792383</v>
      </c>
      <c r="Q51" s="2">
        <v>6.8842334150278601</v>
      </c>
      <c r="R51" s="2">
        <v>1.6783316607329899</v>
      </c>
      <c r="S51" s="2" t="b">
        <f t="shared" si="0"/>
        <v>1</v>
      </c>
    </row>
    <row r="52" spans="1:19" x14ac:dyDescent="0.2">
      <c r="A52" s="2">
        <v>2020</v>
      </c>
      <c r="B52" s="2">
        <v>3</v>
      </c>
      <c r="C52" s="2" t="s">
        <v>20</v>
      </c>
      <c r="D52" s="2" t="s">
        <v>612</v>
      </c>
      <c r="E52" s="2" t="s">
        <v>613</v>
      </c>
      <c r="F52" s="33">
        <v>129.40617819948301</v>
      </c>
      <c r="G52" s="33">
        <v>1.63719974800607</v>
      </c>
      <c r="H52" s="33">
        <v>6.8932528688687897</v>
      </c>
      <c r="I52" s="33">
        <v>1.68047663097453</v>
      </c>
      <c r="K52" s="2">
        <v>2020</v>
      </c>
      <c r="L52" s="2">
        <v>4</v>
      </c>
      <c r="M52" s="2" t="s">
        <v>20</v>
      </c>
      <c r="N52" s="2" t="s">
        <v>612</v>
      </c>
      <c r="O52" s="2">
        <v>129.40617819948301</v>
      </c>
      <c r="P52" s="2">
        <v>1.63719974800607</v>
      </c>
      <c r="Q52" s="2">
        <v>6.8932528688687897</v>
      </c>
      <c r="R52" s="2">
        <v>1.68047663097453</v>
      </c>
      <c r="S52" s="2" t="b">
        <f t="shared" si="0"/>
        <v>1</v>
      </c>
    </row>
    <row r="53" spans="1:19" x14ac:dyDescent="0.2">
      <c r="A53" s="2">
        <v>2020</v>
      </c>
      <c r="B53" s="2">
        <v>3</v>
      </c>
      <c r="C53" s="2" t="s">
        <v>303</v>
      </c>
      <c r="D53" s="2" t="s">
        <v>614</v>
      </c>
      <c r="E53" s="2" t="s">
        <v>615</v>
      </c>
      <c r="F53" s="33">
        <v>128.585732792752</v>
      </c>
      <c r="G53" s="33">
        <v>1.9164888937887501</v>
      </c>
      <c r="H53" s="33">
        <v>6.9646262129170902</v>
      </c>
      <c r="I53" s="33">
        <v>1.6974455672845501</v>
      </c>
      <c r="K53" s="2">
        <v>2020</v>
      </c>
      <c r="L53" s="2">
        <v>4</v>
      </c>
      <c r="M53" s="2" t="s">
        <v>303</v>
      </c>
      <c r="N53" s="2" t="s">
        <v>614</v>
      </c>
      <c r="O53" s="2">
        <v>128.585732792752</v>
      </c>
      <c r="P53" s="2">
        <v>1.9164888937887501</v>
      </c>
      <c r="Q53" s="2">
        <v>6.9646262129170902</v>
      </c>
      <c r="R53" s="2">
        <v>1.6974455672845501</v>
      </c>
      <c r="S53" s="2" t="b">
        <f t="shared" si="0"/>
        <v>1</v>
      </c>
    </row>
    <row r="54" spans="1:19" x14ac:dyDescent="0.2">
      <c r="A54" s="2">
        <v>2020</v>
      </c>
      <c r="B54" s="2">
        <v>3</v>
      </c>
      <c r="C54" s="2" t="s">
        <v>20</v>
      </c>
      <c r="D54" s="2" t="s">
        <v>616</v>
      </c>
      <c r="E54" s="2" t="s">
        <v>617</v>
      </c>
      <c r="F54" s="33">
        <v>129.64171329226599</v>
      </c>
      <c r="G54" s="33">
        <v>1.65368483478798</v>
      </c>
      <c r="H54" s="33">
        <v>7.0126967043235</v>
      </c>
      <c r="I54" s="33">
        <v>1.70886949008731</v>
      </c>
      <c r="K54" s="2">
        <v>2020</v>
      </c>
      <c r="L54" s="2">
        <v>4</v>
      </c>
      <c r="M54" s="2" t="s">
        <v>20</v>
      </c>
      <c r="N54" s="2" t="s">
        <v>616</v>
      </c>
      <c r="O54" s="2">
        <v>129.64171329226599</v>
      </c>
      <c r="P54" s="2">
        <v>1.65368483478798</v>
      </c>
      <c r="Q54" s="2">
        <v>7.0126967043235</v>
      </c>
      <c r="R54" s="2">
        <v>1.70886949008731</v>
      </c>
      <c r="S54" s="2" t="b">
        <f t="shared" si="0"/>
        <v>1</v>
      </c>
    </row>
    <row r="55" spans="1:19" x14ac:dyDescent="0.2">
      <c r="A55" s="2">
        <v>2020</v>
      </c>
      <c r="B55" s="2">
        <v>3</v>
      </c>
      <c r="C55" s="2" t="s">
        <v>6</v>
      </c>
      <c r="D55" s="2" t="s">
        <v>6</v>
      </c>
      <c r="E55" s="2" t="s">
        <v>618</v>
      </c>
      <c r="F55" s="33">
        <v>128.54336574399699</v>
      </c>
      <c r="G55" s="33">
        <v>2.3344843368735799</v>
      </c>
      <c r="H55" s="33">
        <v>7.0824440225516501</v>
      </c>
      <c r="I55" s="33">
        <v>1.7254380560638201</v>
      </c>
      <c r="K55" s="2">
        <v>2020</v>
      </c>
      <c r="L55" s="2">
        <v>4</v>
      </c>
      <c r="M55" s="2" t="s">
        <v>6</v>
      </c>
      <c r="N55" s="2" t="s">
        <v>6</v>
      </c>
      <c r="O55" s="2">
        <v>128.54336574399699</v>
      </c>
      <c r="P55" s="2">
        <v>2.3344843368735799</v>
      </c>
      <c r="Q55" s="2">
        <v>7.0824440225516501</v>
      </c>
      <c r="R55" s="2">
        <v>1.7254380560638201</v>
      </c>
      <c r="S55" s="2" t="b">
        <f t="shared" si="0"/>
        <v>1</v>
      </c>
    </row>
    <row r="56" spans="1:19" x14ac:dyDescent="0.2">
      <c r="A56" s="2">
        <v>2020</v>
      </c>
      <c r="B56" s="2">
        <v>3</v>
      </c>
      <c r="C56" s="2" t="s">
        <v>27</v>
      </c>
      <c r="D56" s="2" t="s">
        <v>619</v>
      </c>
      <c r="E56" s="2" t="s">
        <v>620</v>
      </c>
      <c r="F56" s="33">
        <v>123.97913065653999</v>
      </c>
      <c r="G56" s="33">
        <v>1.86386915179568</v>
      </c>
      <c r="H56" s="33">
        <v>7.1164467605168102</v>
      </c>
      <c r="I56" s="33">
        <v>1.7335125159876801</v>
      </c>
      <c r="K56" s="2">
        <v>2020</v>
      </c>
      <c r="L56" s="2">
        <v>4</v>
      </c>
      <c r="M56" s="2" t="s">
        <v>27</v>
      </c>
      <c r="N56" s="2" t="s">
        <v>619</v>
      </c>
      <c r="O56" s="2">
        <v>123.97913065653999</v>
      </c>
      <c r="P56" s="2">
        <v>1.86386915179568</v>
      </c>
      <c r="Q56" s="2">
        <v>7.1164467605168102</v>
      </c>
      <c r="R56" s="2">
        <v>1.7335125159876801</v>
      </c>
      <c r="S56" s="2" t="b">
        <f t="shared" si="0"/>
        <v>1</v>
      </c>
    </row>
    <row r="57" spans="1:19" x14ac:dyDescent="0.2">
      <c r="A57" s="2">
        <v>2020</v>
      </c>
      <c r="B57" s="2">
        <v>3</v>
      </c>
      <c r="C57" s="2" t="s">
        <v>0</v>
      </c>
      <c r="D57" s="2" t="s">
        <v>621</v>
      </c>
      <c r="E57" s="2" t="s">
        <v>622</v>
      </c>
      <c r="F57" s="33">
        <v>135.665709174277</v>
      </c>
      <c r="G57" s="33">
        <v>2.0505305089916699</v>
      </c>
      <c r="H57" s="33">
        <v>7.1635834410040697</v>
      </c>
      <c r="I57" s="33">
        <v>1.7447026485333299</v>
      </c>
      <c r="K57" s="2">
        <v>2020</v>
      </c>
      <c r="L57" s="2">
        <v>4</v>
      </c>
      <c r="M57" s="2" t="s">
        <v>0</v>
      </c>
      <c r="N57" s="2" t="s">
        <v>621</v>
      </c>
      <c r="O57" s="2">
        <v>135.665709174277</v>
      </c>
      <c r="P57" s="2">
        <v>2.0505305089916699</v>
      </c>
      <c r="Q57" s="2">
        <v>7.1635834410040697</v>
      </c>
      <c r="R57" s="2">
        <v>1.7447026485333299</v>
      </c>
      <c r="S57" s="2" t="b">
        <f t="shared" si="0"/>
        <v>1</v>
      </c>
    </row>
    <row r="58" spans="1:19" x14ac:dyDescent="0.2">
      <c r="A58" s="2">
        <v>2020</v>
      </c>
      <c r="B58" s="2">
        <v>3</v>
      </c>
      <c r="C58" s="2" t="s">
        <v>8</v>
      </c>
      <c r="D58" s="2" t="s">
        <v>8</v>
      </c>
      <c r="E58" s="2" t="s">
        <v>623</v>
      </c>
      <c r="F58" s="33">
        <v>127.62839886058801</v>
      </c>
      <c r="G58" s="33">
        <v>2.0189939965065098</v>
      </c>
      <c r="H58" s="33">
        <v>7.2211787478363201</v>
      </c>
      <c r="I58" s="33">
        <v>1.7583706234526999</v>
      </c>
      <c r="K58" s="2">
        <v>2020</v>
      </c>
      <c r="L58" s="2">
        <v>4</v>
      </c>
      <c r="M58" s="2" t="s">
        <v>8</v>
      </c>
      <c r="N58" s="2" t="s">
        <v>8</v>
      </c>
      <c r="O58" s="2">
        <v>127.62839886058801</v>
      </c>
      <c r="P58" s="2">
        <v>2.0189939965065098</v>
      </c>
      <c r="Q58" s="2">
        <v>7.2211787478363201</v>
      </c>
      <c r="R58" s="2">
        <v>1.7583706234526999</v>
      </c>
      <c r="S58" s="2" t="b">
        <f t="shared" si="0"/>
        <v>1</v>
      </c>
    </row>
    <row r="59" spans="1:19" x14ac:dyDescent="0.2">
      <c r="A59" s="2">
        <v>2020</v>
      </c>
      <c r="B59" s="2">
        <v>3</v>
      </c>
      <c r="C59" s="2" t="s">
        <v>8</v>
      </c>
      <c r="D59" s="2" t="s">
        <v>599</v>
      </c>
      <c r="E59" s="2" t="s">
        <v>624</v>
      </c>
      <c r="F59" s="33">
        <v>126.59159996263</v>
      </c>
      <c r="G59" s="33">
        <v>2.1053403000740101</v>
      </c>
      <c r="H59" s="33">
        <v>7.4638089647201902</v>
      </c>
      <c r="I59" s="33">
        <v>1.81588895181177</v>
      </c>
      <c r="K59" s="2">
        <v>2020</v>
      </c>
      <c r="L59" s="2">
        <v>4</v>
      </c>
      <c r="M59" s="2" t="s">
        <v>8</v>
      </c>
      <c r="N59" s="2" t="s">
        <v>599</v>
      </c>
      <c r="O59" s="2">
        <v>126.59159996263</v>
      </c>
      <c r="P59" s="2">
        <v>2.1053403000740101</v>
      </c>
      <c r="Q59" s="2">
        <v>7.4638089647201902</v>
      </c>
      <c r="R59" s="2">
        <v>1.81588895181177</v>
      </c>
      <c r="S59" s="2" t="b">
        <f t="shared" si="0"/>
        <v>1</v>
      </c>
    </row>
    <row r="60" spans="1:19" x14ac:dyDescent="0.2">
      <c r="A60" s="2">
        <v>2020</v>
      </c>
      <c r="B60" s="2">
        <v>3</v>
      </c>
      <c r="C60" s="2" t="s">
        <v>4</v>
      </c>
      <c r="D60" s="2" t="s">
        <v>625</v>
      </c>
      <c r="E60" s="2" t="s">
        <v>626</v>
      </c>
      <c r="F60" s="33">
        <v>129.57133864410901</v>
      </c>
      <c r="G60" s="33">
        <v>2.1377072890907098</v>
      </c>
      <c r="H60" s="33">
        <v>7.4868073357043698</v>
      </c>
      <c r="I60" s="33">
        <v>1.8213359290539799</v>
      </c>
      <c r="K60" s="2">
        <v>2020</v>
      </c>
      <c r="L60" s="2">
        <v>4</v>
      </c>
      <c r="M60" s="2" t="s">
        <v>4</v>
      </c>
      <c r="N60" s="2" t="s">
        <v>625</v>
      </c>
      <c r="O60" s="2">
        <v>129.57133864410901</v>
      </c>
      <c r="P60" s="2">
        <v>2.1377072890907098</v>
      </c>
      <c r="Q60" s="2">
        <v>7.4868073357043698</v>
      </c>
      <c r="R60" s="2">
        <v>1.8213359290539799</v>
      </c>
      <c r="S60" s="2" t="b">
        <f t="shared" si="0"/>
        <v>1</v>
      </c>
    </row>
    <row r="61" spans="1:19" x14ac:dyDescent="0.2">
      <c r="A61" s="2">
        <v>2020</v>
      </c>
      <c r="B61" s="2">
        <v>3</v>
      </c>
      <c r="C61" s="2" t="s">
        <v>0</v>
      </c>
      <c r="D61" s="2" t="s">
        <v>63</v>
      </c>
      <c r="E61" s="2" t="s">
        <v>627</v>
      </c>
      <c r="F61" s="33">
        <v>136.148555323002</v>
      </c>
      <c r="G61" s="33">
        <v>1.97781900811114</v>
      </c>
      <c r="H61" s="33">
        <v>7.5346024113717798</v>
      </c>
      <c r="I61" s="33">
        <v>1.8326530090287301</v>
      </c>
      <c r="K61" s="2">
        <v>2020</v>
      </c>
      <c r="L61" s="2">
        <v>4</v>
      </c>
      <c r="M61" s="2" t="s">
        <v>0</v>
      </c>
      <c r="N61" s="2" t="s">
        <v>63</v>
      </c>
      <c r="O61" s="2">
        <v>136.148555323002</v>
      </c>
      <c r="P61" s="2">
        <v>1.97781900811114</v>
      </c>
      <c r="Q61" s="2">
        <v>7.5346024113717798</v>
      </c>
      <c r="R61" s="2">
        <v>1.8326530090287301</v>
      </c>
      <c r="S61" s="2" t="b">
        <f t="shared" si="0"/>
        <v>1</v>
      </c>
    </row>
    <row r="62" spans="1:19" x14ac:dyDescent="0.2">
      <c r="A62" s="2">
        <v>2020</v>
      </c>
      <c r="B62" s="2">
        <v>3</v>
      </c>
      <c r="C62" s="2" t="s">
        <v>25</v>
      </c>
      <c r="D62" s="2" t="s">
        <v>628</v>
      </c>
      <c r="E62" s="2" t="s">
        <v>629</v>
      </c>
      <c r="F62" s="33">
        <v>126.975564551169</v>
      </c>
      <c r="G62" s="33">
        <v>1.85373933861042</v>
      </c>
      <c r="H62" s="33">
        <v>7.5529416718027402</v>
      </c>
      <c r="I62" s="33">
        <v>1.8369944397829601</v>
      </c>
      <c r="K62" s="2">
        <v>2020</v>
      </c>
      <c r="L62" s="2">
        <v>4</v>
      </c>
      <c r="M62" s="2" t="s">
        <v>25</v>
      </c>
      <c r="N62" s="2" t="s">
        <v>628</v>
      </c>
      <c r="O62" s="2">
        <v>126.975564551169</v>
      </c>
      <c r="P62" s="2">
        <v>1.85373933861042</v>
      </c>
      <c r="Q62" s="2">
        <v>7.5529416718027402</v>
      </c>
      <c r="R62" s="2">
        <v>1.8369944397829601</v>
      </c>
      <c r="S62" s="2" t="b">
        <f t="shared" si="0"/>
        <v>1</v>
      </c>
    </row>
    <row r="63" spans="1:19" x14ac:dyDescent="0.2">
      <c r="A63" s="2">
        <v>2020</v>
      </c>
      <c r="B63" s="2">
        <v>3</v>
      </c>
      <c r="C63" s="2" t="s">
        <v>19</v>
      </c>
      <c r="D63" s="2" t="s">
        <v>630</v>
      </c>
      <c r="E63" s="2" t="s">
        <v>631</v>
      </c>
      <c r="F63" s="33">
        <v>131.73311600220899</v>
      </c>
      <c r="G63" s="33">
        <v>2.3504012529160101</v>
      </c>
      <c r="H63" s="33">
        <v>7.5649942958571499</v>
      </c>
      <c r="I63" s="33">
        <v>1.8398473404417599</v>
      </c>
      <c r="K63" s="2">
        <v>2020</v>
      </c>
      <c r="L63" s="2">
        <v>4</v>
      </c>
      <c r="M63" s="2" t="s">
        <v>19</v>
      </c>
      <c r="N63" s="2" t="s">
        <v>630</v>
      </c>
      <c r="O63" s="2">
        <v>131.73311600220899</v>
      </c>
      <c r="P63" s="2">
        <v>2.3504012529160101</v>
      </c>
      <c r="Q63" s="2">
        <v>7.5649942958571499</v>
      </c>
      <c r="R63" s="2">
        <v>1.8398473404417599</v>
      </c>
      <c r="S63" s="2" t="b">
        <f t="shared" si="0"/>
        <v>1</v>
      </c>
    </row>
    <row r="64" spans="1:19" x14ac:dyDescent="0.2">
      <c r="A64" s="2">
        <v>2020</v>
      </c>
      <c r="B64" s="2">
        <v>3</v>
      </c>
      <c r="C64" s="2" t="s">
        <v>0</v>
      </c>
      <c r="D64" s="2" t="s">
        <v>62</v>
      </c>
      <c r="E64" s="2" t="s">
        <v>632</v>
      </c>
      <c r="F64" s="33">
        <v>139.20088459385701</v>
      </c>
      <c r="G64" s="33">
        <v>2.0902780122839002</v>
      </c>
      <c r="H64" s="33">
        <v>7.6244559185826297</v>
      </c>
      <c r="I64" s="33">
        <v>1.8539186182621801</v>
      </c>
      <c r="K64" s="2">
        <v>2020</v>
      </c>
      <c r="L64" s="2">
        <v>4</v>
      </c>
      <c r="M64" s="2" t="s">
        <v>0</v>
      </c>
      <c r="N64" s="2" t="s">
        <v>62</v>
      </c>
      <c r="O64" s="2">
        <v>139.20088459385701</v>
      </c>
      <c r="P64" s="2">
        <v>2.0902780122839002</v>
      </c>
      <c r="Q64" s="2">
        <v>7.6244559185826297</v>
      </c>
      <c r="R64" s="2">
        <v>1.8539186182621801</v>
      </c>
      <c r="S64" s="2" t="b">
        <f t="shared" si="0"/>
        <v>1</v>
      </c>
    </row>
    <row r="65" spans="1:19" x14ac:dyDescent="0.2">
      <c r="A65" s="2">
        <v>2020</v>
      </c>
      <c r="B65" s="2">
        <v>3</v>
      </c>
      <c r="C65" s="2" t="s">
        <v>27</v>
      </c>
      <c r="D65" s="2" t="s">
        <v>633</v>
      </c>
      <c r="E65" s="2" t="s">
        <v>634</v>
      </c>
      <c r="F65" s="33">
        <v>127.789565624064</v>
      </c>
      <c r="G65" s="33">
        <v>1.9689883205274801</v>
      </c>
      <c r="H65" s="33">
        <v>7.8700219044525204</v>
      </c>
      <c r="I65" s="33">
        <v>1.91196881964828</v>
      </c>
      <c r="K65" s="2">
        <v>2020</v>
      </c>
      <c r="L65" s="2">
        <v>4</v>
      </c>
      <c r="M65" s="2" t="s">
        <v>27</v>
      </c>
      <c r="N65" s="2" t="s">
        <v>633</v>
      </c>
      <c r="O65" s="2">
        <v>127.789565624064</v>
      </c>
      <c r="P65" s="2">
        <v>1.9689883205274801</v>
      </c>
      <c r="Q65" s="2">
        <v>7.8700219044525204</v>
      </c>
      <c r="R65" s="2">
        <v>1.91196881964828</v>
      </c>
      <c r="S65" s="2" t="b">
        <f t="shared" si="0"/>
        <v>1</v>
      </c>
    </row>
    <row r="66" spans="1:19" x14ac:dyDescent="0.2">
      <c r="A66" s="2">
        <v>2020</v>
      </c>
      <c r="B66" s="2">
        <v>3</v>
      </c>
      <c r="C66" s="2" t="s">
        <v>19</v>
      </c>
      <c r="D66" s="2" t="s">
        <v>635</v>
      </c>
      <c r="E66" s="2" t="s">
        <v>636</v>
      </c>
      <c r="F66" s="33">
        <v>133.16214905001601</v>
      </c>
      <c r="G66" s="33">
        <v>2.3629088791143702</v>
      </c>
      <c r="H66" s="33">
        <v>7.8945447717095698</v>
      </c>
      <c r="I66" s="33">
        <v>1.91776042098761</v>
      </c>
      <c r="K66" s="2">
        <v>2020</v>
      </c>
      <c r="L66" s="2">
        <v>4</v>
      </c>
      <c r="M66" s="2" t="s">
        <v>19</v>
      </c>
      <c r="N66" s="2" t="s">
        <v>635</v>
      </c>
      <c r="O66" s="2">
        <v>133.16214905001601</v>
      </c>
      <c r="P66" s="2">
        <v>2.3629088791143702</v>
      </c>
      <c r="Q66" s="2">
        <v>7.8945447717095698</v>
      </c>
      <c r="R66" s="2">
        <v>1.91776042098761</v>
      </c>
      <c r="S66" s="2" t="b">
        <f t="shared" si="0"/>
        <v>1</v>
      </c>
    </row>
    <row r="67" spans="1:19" x14ac:dyDescent="0.2">
      <c r="A67" s="2">
        <v>2020</v>
      </c>
      <c r="B67" s="2">
        <v>3</v>
      </c>
      <c r="C67" s="2" t="s">
        <v>4</v>
      </c>
      <c r="D67" s="2" t="s">
        <v>637</v>
      </c>
      <c r="E67" s="2" t="s">
        <v>638</v>
      </c>
      <c r="F67" s="33">
        <v>133.81084251209899</v>
      </c>
      <c r="G67" s="33">
        <v>2.42212477257933</v>
      </c>
      <c r="H67" s="33">
        <v>7.8977194673875104</v>
      </c>
      <c r="I67" s="33">
        <v>1.9185101213179601</v>
      </c>
      <c r="K67" s="2">
        <v>2020</v>
      </c>
      <c r="L67" s="2">
        <v>4</v>
      </c>
      <c r="M67" s="2" t="s">
        <v>4</v>
      </c>
      <c r="N67" s="2" t="s">
        <v>637</v>
      </c>
      <c r="O67" s="2">
        <v>133.81084251209899</v>
      </c>
      <c r="P67" s="2">
        <v>2.42212477257933</v>
      </c>
      <c r="Q67" s="2">
        <v>7.8977194673875104</v>
      </c>
      <c r="R67" s="2">
        <v>1.9185101213179601</v>
      </c>
      <c r="S67" s="2" t="b">
        <f t="shared" si="0"/>
        <v>1</v>
      </c>
    </row>
    <row r="68" spans="1:19" x14ac:dyDescent="0.2">
      <c r="A68" s="2">
        <v>2020</v>
      </c>
      <c r="B68" s="2">
        <v>3</v>
      </c>
      <c r="C68" s="2" t="s">
        <v>24</v>
      </c>
      <c r="D68" s="2" t="s">
        <v>639</v>
      </c>
      <c r="E68" s="2" t="s">
        <v>640</v>
      </c>
      <c r="F68" s="33">
        <v>132.625863064833</v>
      </c>
      <c r="G68" s="33">
        <v>3.0245104168558101</v>
      </c>
      <c r="H68" s="33">
        <v>8.0812992283662393</v>
      </c>
      <c r="I68" s="33">
        <v>1.96183413670563</v>
      </c>
      <c r="K68" s="2">
        <v>2020</v>
      </c>
      <c r="L68" s="2">
        <v>4</v>
      </c>
      <c r="M68" s="2" t="s">
        <v>24</v>
      </c>
      <c r="N68" s="2" t="s">
        <v>639</v>
      </c>
      <c r="O68" s="2">
        <v>132.625863064833</v>
      </c>
      <c r="P68" s="2">
        <v>3.0245104168558101</v>
      </c>
      <c r="Q68" s="2">
        <v>8.0812992283662393</v>
      </c>
      <c r="R68" s="2">
        <v>1.96183413670563</v>
      </c>
      <c r="S68" s="2" t="b">
        <f t="shared" si="0"/>
        <v>1</v>
      </c>
    </row>
    <row r="69" spans="1:19" x14ac:dyDescent="0.2">
      <c r="A69" s="2">
        <v>2020</v>
      </c>
      <c r="B69" s="2">
        <v>3</v>
      </c>
      <c r="C69" s="2" t="s">
        <v>26</v>
      </c>
      <c r="D69" s="2" t="s">
        <v>641</v>
      </c>
      <c r="E69" s="2" t="s">
        <v>642</v>
      </c>
      <c r="F69" s="33">
        <v>133.403062506601</v>
      </c>
      <c r="G69" s="33">
        <v>2.2548062859437001</v>
      </c>
      <c r="H69" s="33">
        <v>8.1299695105552896</v>
      </c>
      <c r="I69" s="33">
        <v>1.9733108525932199</v>
      </c>
      <c r="K69" s="2">
        <v>2020</v>
      </c>
      <c r="L69" s="2">
        <v>4</v>
      </c>
      <c r="M69" s="2" t="s">
        <v>26</v>
      </c>
      <c r="N69" s="2" t="s">
        <v>641</v>
      </c>
      <c r="O69" s="2">
        <v>133.403062506601</v>
      </c>
      <c r="P69" s="2">
        <v>2.2548062859437001</v>
      </c>
      <c r="Q69" s="2">
        <v>8.1299695105552896</v>
      </c>
      <c r="R69" s="2">
        <v>1.9733108525932199</v>
      </c>
      <c r="S69" s="2" t="b">
        <f t="shared" si="0"/>
        <v>1</v>
      </c>
    </row>
    <row r="70" spans="1:19" x14ac:dyDescent="0.2">
      <c r="A70" s="2">
        <v>2020</v>
      </c>
      <c r="B70" s="2">
        <v>3</v>
      </c>
      <c r="C70" s="2" t="s">
        <v>6</v>
      </c>
      <c r="D70" s="2" t="s">
        <v>643</v>
      </c>
      <c r="E70" s="2" t="s">
        <v>644</v>
      </c>
      <c r="F70" s="33">
        <v>133.81756040088001</v>
      </c>
      <c r="G70" s="33">
        <v>2.27555266217407</v>
      </c>
      <c r="H70" s="33">
        <v>8.1531806965714892</v>
      </c>
      <c r="I70" s="33">
        <v>1.9787828114547199</v>
      </c>
      <c r="K70" s="2">
        <v>2020</v>
      </c>
      <c r="L70" s="2">
        <v>4</v>
      </c>
      <c r="M70" s="2" t="s">
        <v>6</v>
      </c>
      <c r="N70" s="2" t="s">
        <v>643</v>
      </c>
      <c r="O70" s="2">
        <v>133.81756040088001</v>
      </c>
      <c r="P70" s="2">
        <v>2.27555266217407</v>
      </c>
      <c r="Q70" s="2">
        <v>8.1531806965714892</v>
      </c>
      <c r="R70" s="2">
        <v>1.9787828114547199</v>
      </c>
      <c r="S70" s="2" t="b">
        <f t="shared" si="0"/>
        <v>1</v>
      </c>
    </row>
    <row r="71" spans="1:19" x14ac:dyDescent="0.2">
      <c r="A71" s="2">
        <v>2020</v>
      </c>
      <c r="B71" s="2">
        <v>3</v>
      </c>
      <c r="C71" s="2" t="s">
        <v>25</v>
      </c>
      <c r="D71" s="2" t="s">
        <v>25</v>
      </c>
      <c r="E71" s="2" t="s">
        <v>645</v>
      </c>
      <c r="F71" s="33">
        <v>132.44327694009399</v>
      </c>
      <c r="G71" s="33">
        <v>1.9754281771648099</v>
      </c>
      <c r="H71" s="33">
        <v>8.2123844822807204</v>
      </c>
      <c r="I71" s="33">
        <v>1.99273591711431</v>
      </c>
      <c r="K71" s="2">
        <v>2020</v>
      </c>
      <c r="L71" s="2">
        <v>4</v>
      </c>
      <c r="M71" s="2" t="s">
        <v>25</v>
      </c>
      <c r="N71" s="2" t="s">
        <v>25</v>
      </c>
      <c r="O71" s="2">
        <v>132.44327694009399</v>
      </c>
      <c r="P71" s="2">
        <v>1.9754281771648099</v>
      </c>
      <c r="Q71" s="2">
        <v>8.2123844822807204</v>
      </c>
      <c r="R71" s="2">
        <v>1.99273591711431</v>
      </c>
      <c r="S71" s="2" t="b">
        <f t="shared" ref="S71:S75" si="1">N71=D71</f>
        <v>1</v>
      </c>
    </row>
    <row r="72" spans="1:19" x14ac:dyDescent="0.2">
      <c r="A72" s="2">
        <v>2020</v>
      </c>
      <c r="B72" s="2">
        <v>3</v>
      </c>
      <c r="C72" s="2" t="s">
        <v>26</v>
      </c>
      <c r="D72" s="2" t="s">
        <v>646</v>
      </c>
      <c r="E72" s="2" t="s">
        <v>647</v>
      </c>
      <c r="F72" s="33">
        <v>133.88691637248499</v>
      </c>
      <c r="G72" s="33">
        <v>2.33786137171847</v>
      </c>
      <c r="H72" s="33">
        <v>8.2670692275691504</v>
      </c>
      <c r="I72" s="33">
        <v>2.0056188929618002</v>
      </c>
      <c r="K72" s="2">
        <v>2020</v>
      </c>
      <c r="L72" s="2">
        <v>4</v>
      </c>
      <c r="M72" s="2" t="s">
        <v>26</v>
      </c>
      <c r="N72" s="2" t="s">
        <v>646</v>
      </c>
      <c r="O72" s="2">
        <v>133.88691637248499</v>
      </c>
      <c r="P72" s="2">
        <v>2.33786137171847</v>
      </c>
      <c r="Q72" s="2">
        <v>8.2670692275691504</v>
      </c>
      <c r="R72" s="2">
        <v>2.0056188929618002</v>
      </c>
      <c r="S72" s="2" t="b">
        <f t="shared" si="1"/>
        <v>1</v>
      </c>
    </row>
    <row r="73" spans="1:19" x14ac:dyDescent="0.2">
      <c r="A73" s="2">
        <v>2020</v>
      </c>
      <c r="B73" s="2">
        <v>3</v>
      </c>
      <c r="C73" s="2" t="s">
        <v>24</v>
      </c>
      <c r="D73" s="2" t="s">
        <v>536</v>
      </c>
      <c r="E73" s="2" t="s">
        <v>648</v>
      </c>
      <c r="F73" s="33">
        <v>134.06034960668299</v>
      </c>
      <c r="G73" s="33">
        <v>3.1322445521448299</v>
      </c>
      <c r="H73" s="33">
        <v>8.7449601992785908</v>
      </c>
      <c r="I73" s="33">
        <v>2.1179962815477</v>
      </c>
      <c r="K73" s="2">
        <v>2020</v>
      </c>
      <c r="L73" s="2">
        <v>4</v>
      </c>
      <c r="M73" s="2" t="s">
        <v>24</v>
      </c>
      <c r="N73" s="2" t="s">
        <v>536</v>
      </c>
      <c r="O73" s="2">
        <v>134.06034960668299</v>
      </c>
      <c r="P73" s="2">
        <v>3.1322445521448299</v>
      </c>
      <c r="Q73" s="2">
        <v>8.7449601992785908</v>
      </c>
      <c r="R73" s="2">
        <v>2.1179962815477</v>
      </c>
      <c r="S73" s="2" t="b">
        <f t="shared" si="1"/>
        <v>1</v>
      </c>
    </row>
    <row r="74" spans="1:19" x14ac:dyDescent="0.2">
      <c r="A74" s="2">
        <v>2020</v>
      </c>
      <c r="B74" s="2">
        <v>3</v>
      </c>
      <c r="C74" s="2" t="s">
        <v>5</v>
      </c>
      <c r="D74" s="2" t="s">
        <v>649</v>
      </c>
      <c r="E74" s="2" t="s">
        <v>650</v>
      </c>
      <c r="F74" s="33">
        <v>133.30018303967</v>
      </c>
      <c r="G74" s="33">
        <v>2.8616732921497201</v>
      </c>
      <c r="H74" s="33">
        <v>8.8283763605293508</v>
      </c>
      <c r="I74" s="33">
        <v>2.1375738371266899</v>
      </c>
      <c r="K74" s="2">
        <v>2020</v>
      </c>
      <c r="L74" s="2">
        <v>4</v>
      </c>
      <c r="M74" s="2" t="s">
        <v>5</v>
      </c>
      <c r="N74" s="2" t="s">
        <v>649</v>
      </c>
      <c r="O74" s="2">
        <v>133.30018303967</v>
      </c>
      <c r="P74" s="2">
        <v>2.8616732921497201</v>
      </c>
      <c r="Q74" s="2">
        <v>8.8283763605293508</v>
      </c>
      <c r="R74" s="2">
        <v>2.1375738371266899</v>
      </c>
      <c r="S74" s="2" t="b">
        <f t="shared" si="1"/>
        <v>1</v>
      </c>
    </row>
    <row r="75" spans="1:19" x14ac:dyDescent="0.2">
      <c r="A75" s="2">
        <v>2020</v>
      </c>
      <c r="B75" s="2">
        <v>3</v>
      </c>
      <c r="C75" s="2" t="s">
        <v>5</v>
      </c>
      <c r="D75" s="2" t="s">
        <v>651</v>
      </c>
      <c r="E75" s="2" t="s">
        <v>652</v>
      </c>
      <c r="F75" s="33">
        <v>133.26482937394999</v>
      </c>
      <c r="G75" s="33">
        <v>2.8035237944881399</v>
      </c>
      <c r="H75" s="33">
        <v>8.9695753019972901</v>
      </c>
      <c r="I75" s="33">
        <v>2.1706872270417499</v>
      </c>
      <c r="K75" s="2">
        <v>2020</v>
      </c>
      <c r="L75" s="2">
        <v>4</v>
      </c>
      <c r="M75" s="2" t="s">
        <v>5</v>
      </c>
      <c r="N75" s="2" t="s">
        <v>651</v>
      </c>
      <c r="O75" s="2">
        <v>133.26482937394999</v>
      </c>
      <c r="P75" s="2">
        <v>2.8035237944881399</v>
      </c>
      <c r="Q75" s="2">
        <v>8.9695753019972901</v>
      </c>
      <c r="R75" s="2">
        <v>2.1706872270417499</v>
      </c>
      <c r="S75" s="2" t="b">
        <f t="shared" si="1"/>
        <v>1</v>
      </c>
    </row>
    <row r="77" spans="1:19" x14ac:dyDescent="0.2">
      <c r="E77" s="2" t="s">
        <v>653</v>
      </c>
      <c r="G77" s="33">
        <v>0</v>
      </c>
      <c r="H77" s="33">
        <f>AVERAGE(H46:H75)</f>
        <v>7.5504467950813243</v>
      </c>
    </row>
    <row r="78" spans="1:19" x14ac:dyDescent="0.2">
      <c r="G78" s="33">
        <v>1</v>
      </c>
      <c r="H78" s="33">
        <f>AVERAGE(H46:H75)</f>
        <v>7.5504467950813243</v>
      </c>
    </row>
    <row r="79" spans="1:19" x14ac:dyDescent="0.2">
      <c r="E79" s="2" t="s">
        <v>1</v>
      </c>
      <c r="G79" s="33">
        <v>0</v>
      </c>
      <c r="H79" s="33">
        <v>5.4</v>
      </c>
    </row>
    <row r="80" spans="1:19" x14ac:dyDescent="0.2">
      <c r="G80" s="33">
        <v>1</v>
      </c>
      <c r="H80" s="33">
        <f>H79</f>
        <v>5.4</v>
      </c>
    </row>
  </sheetData>
  <autoFilter ref="A6:S6" xr:uid="{8E4D00BC-D3BA-44B0-BFF8-DC36C0CCF28B}">
    <sortState ref="A7:S75">
      <sortCondition ref="H6"/>
    </sortState>
  </autoFilter>
  <mergeCells count="1">
    <mergeCell ref="H1:I1"/>
  </mergeCells>
  <hyperlinks>
    <hyperlink ref="H1:I1" location="Index!A1" display="Regresar al Índice" xr:uid="{4D59B560-B7AD-4D66-A1B3-8038B78E1172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1BC84-05D1-4FF9-9C23-0CE9355E7AB6}">
  <sheetPr codeName="Hoja49"/>
  <dimension ref="A1:O13"/>
  <sheetViews>
    <sheetView zoomScale="90" zoomScaleNormal="90" workbookViewId="0">
      <selection sqref="A1:XFD1048576"/>
    </sheetView>
  </sheetViews>
  <sheetFormatPr baseColWidth="10" defaultColWidth="11.42578125" defaultRowHeight="12.75" x14ac:dyDescent="0.2"/>
  <cols>
    <col min="1" max="1" width="35.7109375" style="40" customWidth="1"/>
    <col min="2" max="6" width="9.28515625" style="40" customWidth="1"/>
    <col min="7" max="7" width="13.28515625" style="40" customWidth="1"/>
    <col min="8" max="8" width="9" style="40" bestFit="1" customWidth="1"/>
    <col min="9" max="9" width="13" style="40" customWidth="1"/>
    <col min="10" max="10" width="11.7109375" style="40" customWidth="1"/>
    <col min="11" max="11" width="9.7109375" style="40" customWidth="1"/>
    <col min="12" max="12" width="10.85546875" style="40" customWidth="1"/>
    <col min="13" max="16384" width="11.42578125" style="40"/>
  </cols>
  <sheetData>
    <row r="1" spans="1:15" ht="15" x14ac:dyDescent="0.25">
      <c r="A1" s="3" t="s">
        <v>657</v>
      </c>
      <c r="H1" s="58" t="s">
        <v>38</v>
      </c>
      <c r="I1" s="58"/>
    </row>
    <row r="3" spans="1:15" x14ac:dyDescent="0.2">
      <c r="A3" s="41" t="s">
        <v>306</v>
      </c>
    </row>
    <row r="6" spans="1:15" ht="31.9" customHeight="1" x14ac:dyDescent="0.2">
      <c r="A6" s="112" t="s">
        <v>35</v>
      </c>
      <c r="B6" s="113">
        <v>43862</v>
      </c>
      <c r="C6" s="114">
        <v>43952</v>
      </c>
      <c r="D6" s="114">
        <v>43983</v>
      </c>
      <c r="E6" s="114">
        <v>44013</v>
      </c>
      <c r="F6" s="114">
        <v>44044</v>
      </c>
      <c r="G6" s="114">
        <v>44075</v>
      </c>
      <c r="H6" s="114">
        <v>44105</v>
      </c>
      <c r="I6" s="114">
        <v>44136</v>
      </c>
      <c r="J6" s="114">
        <v>44166</v>
      </c>
      <c r="K6" s="62"/>
      <c r="L6" s="62"/>
    </row>
    <row r="7" spans="1:15" x14ac:dyDescent="0.2">
      <c r="A7" s="112"/>
      <c r="B7" s="115"/>
      <c r="C7" s="115"/>
      <c r="D7" s="115"/>
      <c r="E7" s="115"/>
      <c r="F7" s="115"/>
      <c r="G7" s="115"/>
      <c r="H7" s="115"/>
      <c r="I7" s="115"/>
      <c r="J7" s="115"/>
      <c r="K7" s="42"/>
      <c r="L7" s="42"/>
    </row>
    <row r="8" spans="1:15" ht="30" customHeight="1" x14ac:dyDescent="0.2">
      <c r="A8" s="116" t="s">
        <v>36</v>
      </c>
      <c r="B8" s="43">
        <v>41.838602329450907</v>
      </c>
      <c r="C8" s="43">
        <v>31.339434276206322</v>
      </c>
      <c r="D8" s="43">
        <v>35.235715067593461</v>
      </c>
      <c r="E8" s="43">
        <v>32.712146422628948</v>
      </c>
      <c r="F8" s="43">
        <v>33.68552412645591</v>
      </c>
      <c r="G8" s="43">
        <v>33.815609090054785</v>
      </c>
      <c r="H8" s="43">
        <v>32.251655629139073</v>
      </c>
      <c r="I8" s="43">
        <v>32.138103161397666</v>
      </c>
      <c r="J8" s="43">
        <v>32.371048252911812</v>
      </c>
      <c r="K8" s="45"/>
      <c r="L8" s="44"/>
      <c r="N8" s="46"/>
      <c r="O8" s="46"/>
    </row>
    <row r="9" spans="1:15" ht="51" x14ac:dyDescent="0.2">
      <c r="A9" s="117" t="s">
        <v>296</v>
      </c>
      <c r="B9" s="47">
        <v>40.557404326123127</v>
      </c>
      <c r="C9" s="47">
        <v>27.662229617304494</v>
      </c>
      <c r="D9" s="47">
        <v>30.504966887417218</v>
      </c>
      <c r="E9" s="47">
        <v>28.868552412645592</v>
      </c>
      <c r="F9" s="47">
        <v>29.118136439267886</v>
      </c>
      <c r="G9" s="47">
        <v>30.897009966777407</v>
      </c>
      <c r="H9" s="47">
        <v>31.125827814569536</v>
      </c>
      <c r="I9" s="47">
        <v>30.199667221297837</v>
      </c>
      <c r="J9" s="47">
        <v>29.700499168053245</v>
      </c>
      <c r="K9" s="49"/>
      <c r="L9" s="48"/>
      <c r="N9" s="46"/>
      <c r="O9" s="46"/>
    </row>
    <row r="10" spans="1:15" ht="38.25" x14ac:dyDescent="0.2">
      <c r="A10" s="118" t="s">
        <v>297</v>
      </c>
      <c r="B10" s="50">
        <v>48.211314475873543</v>
      </c>
      <c r="C10" s="50">
        <v>46.880199667221298</v>
      </c>
      <c r="D10" s="50">
        <v>50.703642384105962</v>
      </c>
      <c r="E10" s="50">
        <v>49.667221297836939</v>
      </c>
      <c r="F10" s="50">
        <v>53.078202995008319</v>
      </c>
      <c r="G10" s="50">
        <v>50.166112956810629</v>
      </c>
      <c r="H10" s="50">
        <v>47.226821192052981</v>
      </c>
      <c r="I10" s="50">
        <v>46.339434276206326</v>
      </c>
      <c r="J10" s="50">
        <v>48.336106489184694</v>
      </c>
      <c r="K10" s="52"/>
      <c r="L10" s="51"/>
      <c r="N10" s="46"/>
      <c r="O10" s="46"/>
    </row>
    <row r="11" spans="1:15" ht="38.25" x14ac:dyDescent="0.2">
      <c r="A11" s="117" t="s">
        <v>298</v>
      </c>
      <c r="B11" s="47">
        <v>40.806988352745421</v>
      </c>
      <c r="C11" s="47">
        <v>25.74875207986689</v>
      </c>
      <c r="D11" s="47">
        <v>28.766556291390728</v>
      </c>
      <c r="E11" s="47">
        <v>24.292845257903494</v>
      </c>
      <c r="F11" s="47">
        <v>22.795341098169718</v>
      </c>
      <c r="G11" s="47">
        <v>25.498338870431894</v>
      </c>
      <c r="H11" s="47">
        <v>25.082781456953644</v>
      </c>
      <c r="I11" s="47">
        <v>25.623960066555739</v>
      </c>
      <c r="J11" s="47">
        <v>24.916805324459233</v>
      </c>
      <c r="K11" s="49"/>
      <c r="L11" s="48"/>
      <c r="N11" s="46"/>
      <c r="O11" s="46"/>
    </row>
    <row r="12" spans="1:15" ht="38.25" x14ac:dyDescent="0.2">
      <c r="A12" s="118" t="s">
        <v>299</v>
      </c>
      <c r="B12" s="50">
        <v>52.163061564059902</v>
      </c>
      <c r="C12" s="50">
        <v>47.004991680532449</v>
      </c>
      <c r="D12" s="50">
        <v>53.062913907284766</v>
      </c>
      <c r="E12" s="50">
        <v>49.500831946755405</v>
      </c>
      <c r="F12" s="50">
        <v>53.785357737104825</v>
      </c>
      <c r="G12" s="50">
        <v>52.533222591362126</v>
      </c>
      <c r="H12" s="50">
        <v>47.309602649006621</v>
      </c>
      <c r="I12" s="50">
        <v>47.712146422628955</v>
      </c>
      <c r="J12" s="50">
        <v>48.336106489184694</v>
      </c>
      <c r="K12" s="52"/>
      <c r="L12" s="51"/>
      <c r="N12" s="46"/>
      <c r="O12" s="46"/>
    </row>
    <row r="13" spans="1:15" ht="63.75" x14ac:dyDescent="0.2">
      <c r="A13" s="117" t="s">
        <v>37</v>
      </c>
      <c r="B13" s="47">
        <v>27.45424292845258</v>
      </c>
      <c r="C13" s="47">
        <v>9.4009983361064897</v>
      </c>
      <c r="D13" s="47">
        <v>13.16225165562914</v>
      </c>
      <c r="E13" s="47">
        <v>11.231281198003328</v>
      </c>
      <c r="F13" s="47">
        <v>9.6505823627287857</v>
      </c>
      <c r="G13" s="47">
        <v>9.9833610648918469</v>
      </c>
      <c r="H13" s="47">
        <v>10.513245033112582</v>
      </c>
      <c r="I13" s="47">
        <v>10.8153078202995</v>
      </c>
      <c r="J13" s="47">
        <v>10.565723793677204</v>
      </c>
      <c r="K13" s="49"/>
      <c r="L13" s="48"/>
      <c r="N13" s="46"/>
      <c r="O13" s="46"/>
    </row>
  </sheetData>
  <mergeCells count="12">
    <mergeCell ref="F6:F7"/>
    <mergeCell ref="J6:J7"/>
    <mergeCell ref="A6:A7"/>
    <mergeCell ref="B6:B7"/>
    <mergeCell ref="C6:C7"/>
    <mergeCell ref="D6:D7"/>
    <mergeCell ref="E6:E7"/>
    <mergeCell ref="G6:G7"/>
    <mergeCell ref="H6:H7"/>
    <mergeCell ref="I6:I7"/>
    <mergeCell ref="K6:L6"/>
    <mergeCell ref="H1:I1"/>
  </mergeCells>
  <hyperlinks>
    <hyperlink ref="H1:I1" location="Index!A1" display="Regresar al Índice" xr:uid="{ACC5BD2C-AD3C-46F1-8CE1-0D532655A6B5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30"/>
  <dimension ref="A1:N11"/>
  <sheetViews>
    <sheetView workbookViewId="0">
      <selection sqref="A1:XFD1048576"/>
    </sheetView>
  </sheetViews>
  <sheetFormatPr baseColWidth="10" defaultRowHeight="12.75" x14ac:dyDescent="0.2"/>
  <cols>
    <col min="1" max="1" width="34.42578125" style="3" customWidth="1"/>
    <col min="2" max="6" width="11.42578125" style="3"/>
    <col min="7" max="7" width="12.5703125" style="3" customWidth="1"/>
    <col min="8" max="8" width="13.85546875" style="3" customWidth="1"/>
    <col min="9" max="9" width="14.28515625" style="3" customWidth="1"/>
    <col min="10" max="16384" width="11.42578125" style="3"/>
  </cols>
  <sheetData>
    <row r="1" spans="1:14" ht="15" x14ac:dyDescent="0.25">
      <c r="A1" s="3" t="s">
        <v>658</v>
      </c>
      <c r="H1" s="60" t="s">
        <v>38</v>
      </c>
      <c r="I1" s="60"/>
    </row>
    <row r="2" spans="1:14" x14ac:dyDescent="0.2">
      <c r="A2" s="1" t="s">
        <v>287</v>
      </c>
    </row>
    <row r="4" spans="1:14" ht="32.25" customHeight="1" x14ac:dyDescent="0.2">
      <c r="A4" s="112" t="s">
        <v>35</v>
      </c>
      <c r="B4" s="115">
        <v>2020</v>
      </c>
      <c r="C4" s="115"/>
      <c r="D4" s="115"/>
      <c r="E4" s="115"/>
      <c r="F4" s="115"/>
      <c r="G4" s="115"/>
      <c r="H4" s="115"/>
      <c r="I4" s="115"/>
      <c r="J4" s="115"/>
      <c r="K4" s="115" t="s">
        <v>474</v>
      </c>
      <c r="L4" s="115"/>
      <c r="M4" s="115" t="s">
        <v>475</v>
      </c>
      <c r="N4" s="115"/>
    </row>
    <row r="5" spans="1:14" ht="24" customHeight="1" x14ac:dyDescent="0.2">
      <c r="A5" s="112"/>
      <c r="B5" s="119" t="s">
        <v>39</v>
      </c>
      <c r="C5" s="119" t="s">
        <v>40</v>
      </c>
      <c r="D5" s="119" t="s">
        <v>41</v>
      </c>
      <c r="E5" s="119" t="s">
        <v>42</v>
      </c>
      <c r="F5" s="119" t="s">
        <v>43</v>
      </c>
      <c r="G5" s="119" t="s">
        <v>44</v>
      </c>
      <c r="H5" s="119" t="s">
        <v>45</v>
      </c>
      <c r="I5" s="119" t="s">
        <v>46</v>
      </c>
      <c r="J5" s="119" t="s">
        <v>47</v>
      </c>
      <c r="K5" s="119" t="s">
        <v>203</v>
      </c>
      <c r="L5" s="119" t="s">
        <v>286</v>
      </c>
      <c r="M5" s="119" t="s">
        <v>203</v>
      </c>
      <c r="N5" s="119" t="s">
        <v>286</v>
      </c>
    </row>
    <row r="6" spans="1:14" ht="25.5" x14ac:dyDescent="0.2">
      <c r="A6" s="116" t="s">
        <v>36</v>
      </c>
      <c r="B6" s="43">
        <v>41.838602329450907</v>
      </c>
      <c r="C6" s="43">
        <v>31.339434276206322</v>
      </c>
      <c r="D6" s="43">
        <v>35.235715067593461</v>
      </c>
      <c r="E6" s="43">
        <v>32.712146422628948</v>
      </c>
      <c r="F6" s="43">
        <v>33.68552412645591</v>
      </c>
      <c r="G6" s="43">
        <v>33.815609090054785</v>
      </c>
      <c r="H6" s="43">
        <v>32.251655629139073</v>
      </c>
      <c r="I6" s="43">
        <v>32.138103161397666</v>
      </c>
      <c r="J6" s="43">
        <v>32.371048252911812</v>
      </c>
      <c r="K6" s="120">
        <f>J6/I6-1</f>
        <v>7.248252653378362E-3</v>
      </c>
      <c r="L6" s="43">
        <f>J6-I6</f>
        <v>0.23294509151414644</v>
      </c>
      <c r="M6" s="120">
        <f>J6/B6-1</f>
        <v>-0.22628753231258691</v>
      </c>
      <c r="N6" s="43">
        <f>J6-B6</f>
        <v>-9.4675540765390949</v>
      </c>
    </row>
    <row r="7" spans="1:14" ht="51" x14ac:dyDescent="0.2">
      <c r="A7" s="117" t="s">
        <v>296</v>
      </c>
      <c r="B7" s="47">
        <v>40.557404326123127</v>
      </c>
      <c r="C7" s="47">
        <v>27.662229617304494</v>
      </c>
      <c r="D7" s="47">
        <v>30.504966887417218</v>
      </c>
      <c r="E7" s="47">
        <v>28.868552412645592</v>
      </c>
      <c r="F7" s="47">
        <v>29.118136439267886</v>
      </c>
      <c r="G7" s="47">
        <v>30.897009966777407</v>
      </c>
      <c r="H7" s="47">
        <v>31.125827814569536</v>
      </c>
      <c r="I7" s="47">
        <v>30.199667221297837</v>
      </c>
      <c r="J7" s="47">
        <v>29.700499168053245</v>
      </c>
      <c r="K7" s="121">
        <f t="shared" ref="K7:K11" si="0">J7/I7-1</f>
        <v>-1.6528925619834656E-2</v>
      </c>
      <c r="L7" s="47">
        <f t="shared" ref="L7:L11" si="1">J7-I7</f>
        <v>-0.4991680532445919</v>
      </c>
      <c r="M7" s="121">
        <f>J7/B7-1</f>
        <v>-0.26769230769230767</v>
      </c>
      <c r="N7" s="47">
        <f>J7-B7</f>
        <v>-10.856905158069882</v>
      </c>
    </row>
    <row r="8" spans="1:14" ht="38.25" x14ac:dyDescent="0.2">
      <c r="A8" s="118" t="s">
        <v>297</v>
      </c>
      <c r="B8" s="50">
        <v>48.211314475873543</v>
      </c>
      <c r="C8" s="50">
        <v>46.880199667221298</v>
      </c>
      <c r="D8" s="50">
        <v>50.703642384105962</v>
      </c>
      <c r="E8" s="50">
        <v>49.667221297836939</v>
      </c>
      <c r="F8" s="50">
        <v>53.078202995008319</v>
      </c>
      <c r="G8" s="50">
        <v>50.166112956810629</v>
      </c>
      <c r="H8" s="50">
        <v>47.226821192052981</v>
      </c>
      <c r="I8" s="50">
        <v>46.339434276206326</v>
      </c>
      <c r="J8" s="50">
        <v>48.336106489184694</v>
      </c>
      <c r="K8" s="122">
        <f t="shared" si="0"/>
        <v>4.3087971274685666E-2</v>
      </c>
      <c r="L8" s="50">
        <f t="shared" si="1"/>
        <v>1.9966722129783676</v>
      </c>
      <c r="M8" s="122">
        <f>J8/B8-1</f>
        <v>2.5884383088869978E-3</v>
      </c>
      <c r="N8" s="50">
        <f>J8-B8</f>
        <v>0.12479201331115064</v>
      </c>
    </row>
    <row r="9" spans="1:14" ht="38.25" x14ac:dyDescent="0.2">
      <c r="A9" s="117" t="s">
        <v>298</v>
      </c>
      <c r="B9" s="47">
        <v>40.806988352745421</v>
      </c>
      <c r="C9" s="47">
        <v>25.74875207986689</v>
      </c>
      <c r="D9" s="47">
        <v>28.766556291390728</v>
      </c>
      <c r="E9" s="47">
        <v>24.292845257903494</v>
      </c>
      <c r="F9" s="47">
        <v>22.795341098169718</v>
      </c>
      <c r="G9" s="47">
        <v>25.498338870431894</v>
      </c>
      <c r="H9" s="47">
        <v>25.082781456953644</v>
      </c>
      <c r="I9" s="47">
        <v>25.623960066555739</v>
      </c>
      <c r="J9" s="47">
        <v>24.916805324459233</v>
      </c>
      <c r="K9" s="121">
        <f t="shared" si="0"/>
        <v>-2.759740259740262E-2</v>
      </c>
      <c r="L9" s="47">
        <f t="shared" si="1"/>
        <v>-0.70715474209650608</v>
      </c>
      <c r="M9" s="121">
        <f>J9/B9-1</f>
        <v>-0.38939857288481139</v>
      </c>
      <c r="N9" s="47">
        <f>J9-B9</f>
        <v>-15.890183028286188</v>
      </c>
    </row>
    <row r="10" spans="1:14" ht="38.25" x14ac:dyDescent="0.2">
      <c r="A10" s="118" t="s">
        <v>299</v>
      </c>
      <c r="B10" s="50">
        <v>52.163061564059902</v>
      </c>
      <c r="C10" s="50">
        <v>47.004991680532449</v>
      </c>
      <c r="D10" s="50">
        <v>53.062913907284766</v>
      </c>
      <c r="E10" s="50">
        <v>49.500831946755405</v>
      </c>
      <c r="F10" s="50">
        <v>53.785357737104825</v>
      </c>
      <c r="G10" s="50">
        <v>52.533222591362126</v>
      </c>
      <c r="H10" s="50">
        <v>47.309602649006621</v>
      </c>
      <c r="I10" s="50">
        <v>47.712146422628955</v>
      </c>
      <c r="J10" s="50">
        <v>48.336106489184694</v>
      </c>
      <c r="K10" s="122">
        <f t="shared" si="0"/>
        <v>1.3077593722754965E-2</v>
      </c>
      <c r="L10" s="50">
        <f t="shared" si="1"/>
        <v>0.62396006655573899</v>
      </c>
      <c r="M10" s="122">
        <f>J10/B10-1</f>
        <v>-7.3365231259968078E-2</v>
      </c>
      <c r="N10" s="50">
        <f>J10-B10</f>
        <v>-3.8269550748752081</v>
      </c>
    </row>
    <row r="11" spans="1:14" ht="76.5" x14ac:dyDescent="0.2">
      <c r="A11" s="117" t="s">
        <v>37</v>
      </c>
      <c r="B11" s="47">
        <v>27.45424292845258</v>
      </c>
      <c r="C11" s="47">
        <v>9.4009983361064897</v>
      </c>
      <c r="D11" s="47">
        <v>13.16225165562914</v>
      </c>
      <c r="E11" s="47">
        <v>11.231281198003328</v>
      </c>
      <c r="F11" s="47">
        <v>9.6505823627287857</v>
      </c>
      <c r="G11" s="47">
        <v>9.9833610648918469</v>
      </c>
      <c r="H11" s="47">
        <v>10.513245033112582</v>
      </c>
      <c r="I11" s="47">
        <v>10.8153078202995</v>
      </c>
      <c r="J11" s="47">
        <v>10.565723793677204</v>
      </c>
      <c r="K11" s="121">
        <f t="shared" si="0"/>
        <v>-2.3076923076923106E-2</v>
      </c>
      <c r="L11" s="47">
        <f t="shared" si="1"/>
        <v>-0.24958402662229595</v>
      </c>
      <c r="M11" s="121">
        <f>J11/B11-1</f>
        <v>-0.61515151515151523</v>
      </c>
      <c r="N11" s="47">
        <f>J11-B11</f>
        <v>-16.888519134775375</v>
      </c>
    </row>
  </sheetData>
  <mergeCells count="5">
    <mergeCell ref="K4:L4"/>
    <mergeCell ref="M4:N4"/>
    <mergeCell ref="H1:I1"/>
    <mergeCell ref="A4:A5"/>
    <mergeCell ref="B4:J4"/>
  </mergeCells>
  <hyperlinks>
    <hyperlink ref="H1:I1" location="Index!A1" display="Regresar al Índice" xr:uid="{00000000-0004-0000-0F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B8FA4-E006-427A-B00A-07144F9DD03D}">
  <sheetPr codeName="Hoja15"/>
  <dimension ref="A1:I27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60.7109375" style="2" customWidth="1"/>
    <col min="2" max="2" width="5.7109375" style="2" customWidth="1"/>
    <col min="3" max="3" width="7.7109375" style="2" customWidth="1"/>
    <col min="4" max="4" width="10.7109375" style="2" customWidth="1"/>
    <col min="5" max="8" width="3.7109375" style="2" customWidth="1"/>
    <col min="9" max="21" width="9.28515625" style="2" customWidth="1"/>
    <col min="22" max="16384" width="9.140625" style="2"/>
  </cols>
  <sheetData>
    <row r="1" spans="1:9" ht="15" x14ac:dyDescent="0.25">
      <c r="A1" s="87" t="s">
        <v>659</v>
      </c>
      <c r="B1" s="2" t="s">
        <v>51</v>
      </c>
      <c r="C1" s="2" t="s">
        <v>51</v>
      </c>
      <c r="D1" s="2" t="s">
        <v>51</v>
      </c>
      <c r="E1" s="2" t="s">
        <v>51</v>
      </c>
      <c r="F1" s="2" t="s">
        <v>51</v>
      </c>
      <c r="G1" s="2" t="s">
        <v>51</v>
      </c>
      <c r="H1" s="58" t="s">
        <v>38</v>
      </c>
      <c r="I1" s="58"/>
    </row>
    <row r="2" spans="1:9" x14ac:dyDescent="0.2">
      <c r="A2" s="2" t="s">
        <v>57</v>
      </c>
      <c r="B2" s="2" t="s">
        <v>51</v>
      </c>
      <c r="C2" s="2" t="s">
        <v>51</v>
      </c>
      <c r="D2" s="2" t="s">
        <v>51</v>
      </c>
      <c r="E2" s="2" t="s">
        <v>51</v>
      </c>
      <c r="F2" s="2" t="s">
        <v>51</v>
      </c>
      <c r="G2" s="2" t="s">
        <v>51</v>
      </c>
      <c r="H2" s="2" t="s">
        <v>51</v>
      </c>
    </row>
    <row r="6" spans="1:9" x14ac:dyDescent="0.2">
      <c r="A6" s="2" t="s">
        <v>274</v>
      </c>
      <c r="B6" s="2" t="s">
        <v>275</v>
      </c>
      <c r="C6" s="2" t="s">
        <v>0</v>
      </c>
      <c r="D6" s="2" t="s">
        <v>276</v>
      </c>
    </row>
    <row r="7" spans="1:9" x14ac:dyDescent="0.2">
      <c r="A7" s="2">
        <v>2000</v>
      </c>
      <c r="B7" s="37">
        <v>36861</v>
      </c>
      <c r="C7" s="2">
        <v>1034215</v>
      </c>
      <c r="D7" s="34">
        <v>48094</v>
      </c>
      <c r="E7" s="38"/>
    </row>
    <row r="8" spans="1:9" x14ac:dyDescent="0.2">
      <c r="A8" s="2">
        <v>2001</v>
      </c>
      <c r="B8" s="37">
        <v>37226</v>
      </c>
      <c r="C8" s="2">
        <v>1011723</v>
      </c>
      <c r="D8" s="34">
        <v>-22492</v>
      </c>
      <c r="E8" s="38"/>
    </row>
    <row r="9" spans="1:9" x14ac:dyDescent="0.2">
      <c r="A9" s="2">
        <v>2002</v>
      </c>
      <c r="B9" s="37">
        <v>37591</v>
      </c>
      <c r="C9" s="2">
        <v>1029691</v>
      </c>
      <c r="D9" s="34">
        <v>17968</v>
      </c>
      <c r="E9" s="38"/>
    </row>
    <row r="10" spans="1:9" x14ac:dyDescent="0.2">
      <c r="A10" s="2">
        <v>2003</v>
      </c>
      <c r="B10" s="37">
        <v>37956</v>
      </c>
      <c r="C10" s="2">
        <v>1041281</v>
      </c>
      <c r="D10" s="34">
        <v>11590</v>
      </c>
      <c r="E10" s="38"/>
    </row>
    <row r="11" spans="1:9" x14ac:dyDescent="0.2">
      <c r="A11" s="2">
        <v>2004</v>
      </c>
      <c r="B11" s="37">
        <v>38322</v>
      </c>
      <c r="C11" s="2">
        <v>1062895</v>
      </c>
      <c r="D11" s="34">
        <v>21614</v>
      </c>
      <c r="E11" s="38"/>
    </row>
    <row r="12" spans="1:9" x14ac:dyDescent="0.2">
      <c r="A12" s="2">
        <v>2005</v>
      </c>
      <c r="B12" s="37">
        <v>38687</v>
      </c>
      <c r="C12" s="2">
        <v>1095746</v>
      </c>
      <c r="D12" s="34">
        <v>32851</v>
      </c>
      <c r="E12" s="38"/>
    </row>
    <row r="13" spans="1:9" x14ac:dyDescent="0.2">
      <c r="A13" s="2">
        <v>2006</v>
      </c>
      <c r="B13" s="37">
        <v>39052</v>
      </c>
      <c r="C13" s="2">
        <v>1147143</v>
      </c>
      <c r="D13" s="34">
        <v>51397</v>
      </c>
      <c r="E13" s="38"/>
    </row>
    <row r="14" spans="1:9" x14ac:dyDescent="0.2">
      <c r="A14" s="2">
        <v>2007</v>
      </c>
      <c r="B14" s="37">
        <v>39417</v>
      </c>
      <c r="C14" s="2">
        <v>1194386</v>
      </c>
      <c r="D14" s="34">
        <v>47243</v>
      </c>
      <c r="E14" s="38"/>
    </row>
    <row r="15" spans="1:9" x14ac:dyDescent="0.2">
      <c r="A15" s="2">
        <v>2008</v>
      </c>
      <c r="B15" s="37">
        <v>39783</v>
      </c>
      <c r="C15" s="2">
        <v>1204590</v>
      </c>
      <c r="D15" s="34">
        <v>10204</v>
      </c>
      <c r="E15" s="38"/>
    </row>
    <row r="16" spans="1:9" x14ac:dyDescent="0.2">
      <c r="A16" s="2">
        <v>2009</v>
      </c>
      <c r="B16" s="37">
        <v>40148</v>
      </c>
      <c r="C16" s="2">
        <v>1208019</v>
      </c>
      <c r="D16" s="34">
        <v>3429</v>
      </c>
      <c r="E16" s="38"/>
    </row>
    <row r="17" spans="1:5" x14ac:dyDescent="0.2">
      <c r="A17" s="2">
        <v>2010</v>
      </c>
      <c r="B17" s="37">
        <v>40513</v>
      </c>
      <c r="C17" s="2">
        <v>1263487</v>
      </c>
      <c r="D17" s="34">
        <v>55468</v>
      </c>
      <c r="E17" s="38"/>
    </row>
    <row r="18" spans="1:5" x14ac:dyDescent="0.2">
      <c r="A18" s="2">
        <v>2011</v>
      </c>
      <c r="B18" s="37">
        <v>40878</v>
      </c>
      <c r="C18" s="2">
        <v>1308282</v>
      </c>
      <c r="D18" s="34">
        <v>44795</v>
      </c>
      <c r="E18" s="38"/>
    </row>
    <row r="19" spans="1:5" x14ac:dyDescent="0.2">
      <c r="A19" s="2">
        <v>2012</v>
      </c>
      <c r="B19" s="37">
        <v>41244</v>
      </c>
      <c r="C19" s="2">
        <v>1349657</v>
      </c>
      <c r="D19" s="34">
        <v>41375</v>
      </c>
      <c r="E19" s="38"/>
    </row>
    <row r="20" spans="1:5" x14ac:dyDescent="0.2">
      <c r="A20" s="2">
        <v>2013</v>
      </c>
      <c r="B20" s="37">
        <v>41609</v>
      </c>
      <c r="C20" s="2">
        <v>1397248</v>
      </c>
      <c r="D20" s="34">
        <v>47591</v>
      </c>
      <c r="E20" s="38"/>
    </row>
    <row r="21" spans="1:5" x14ac:dyDescent="0.2">
      <c r="A21" s="2">
        <v>2014</v>
      </c>
      <c r="B21" s="37">
        <v>41974</v>
      </c>
      <c r="C21" s="2">
        <v>1463340</v>
      </c>
      <c r="D21" s="34">
        <v>66092</v>
      </c>
      <c r="E21" s="38"/>
    </row>
    <row r="22" spans="1:5" x14ac:dyDescent="0.2">
      <c r="A22" s="2">
        <v>2015</v>
      </c>
      <c r="B22" s="37">
        <v>42339</v>
      </c>
      <c r="C22" s="2">
        <v>1535255</v>
      </c>
      <c r="D22" s="34">
        <v>71915</v>
      </c>
      <c r="E22" s="38"/>
    </row>
    <row r="23" spans="1:5" x14ac:dyDescent="0.2">
      <c r="A23" s="2">
        <v>2016</v>
      </c>
      <c r="B23" s="37">
        <v>42705</v>
      </c>
      <c r="C23" s="2">
        <v>1624237</v>
      </c>
      <c r="D23" s="34">
        <v>88982</v>
      </c>
      <c r="E23" s="38"/>
    </row>
    <row r="24" spans="1:5" x14ac:dyDescent="0.2">
      <c r="A24" s="2">
        <v>2017</v>
      </c>
      <c r="B24" s="37">
        <v>43070</v>
      </c>
      <c r="C24" s="2">
        <v>1717868</v>
      </c>
      <c r="D24" s="34">
        <v>93631</v>
      </c>
      <c r="E24" s="38"/>
    </row>
    <row r="25" spans="1:5" x14ac:dyDescent="0.2">
      <c r="A25" s="2">
        <v>2018</v>
      </c>
      <c r="B25" s="37">
        <v>43435</v>
      </c>
      <c r="C25" s="2">
        <v>1761000</v>
      </c>
      <c r="D25" s="34">
        <v>43132</v>
      </c>
      <c r="E25" s="38"/>
    </row>
    <row r="26" spans="1:5" x14ac:dyDescent="0.2">
      <c r="A26" s="2">
        <v>2019</v>
      </c>
      <c r="B26" s="37">
        <v>43800</v>
      </c>
      <c r="C26" s="2">
        <v>1812699</v>
      </c>
      <c r="D26" s="34">
        <v>51699</v>
      </c>
      <c r="E26" s="38"/>
    </row>
    <row r="27" spans="1:5" x14ac:dyDescent="0.2">
      <c r="A27" s="2">
        <v>2020</v>
      </c>
      <c r="B27" s="37">
        <v>44166</v>
      </c>
      <c r="C27" s="2">
        <v>1780367</v>
      </c>
      <c r="D27" s="34">
        <v>-32332</v>
      </c>
      <c r="E27" s="38"/>
    </row>
  </sheetData>
  <mergeCells count="1">
    <mergeCell ref="H1:I1"/>
  </mergeCells>
  <hyperlinks>
    <hyperlink ref="H1:I1" location="Index!A1" display="Regresar al Índice" xr:uid="{087EB36C-5D30-41FE-99CD-9E47B7312DEE}"/>
  </hyperlinks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96F31-A180-46B0-AA95-9335AAAA7F56}">
  <sheetPr codeName="Hoja1"/>
  <dimension ref="A1:P26"/>
  <sheetViews>
    <sheetView zoomScaleNormal="100" workbookViewId="0">
      <selection sqref="A1:XFD1048576"/>
    </sheetView>
  </sheetViews>
  <sheetFormatPr baseColWidth="10" defaultColWidth="11.42578125" defaultRowHeight="12.75" x14ac:dyDescent="0.2"/>
  <cols>
    <col min="1" max="1" width="107.5703125" style="88" customWidth="1"/>
    <col min="2" max="4" width="10" style="88" customWidth="1"/>
    <col min="5" max="5" width="12.5703125" style="88" customWidth="1"/>
    <col min="6" max="6" width="12.28515625" style="88" customWidth="1"/>
    <col min="7" max="9" width="12.7109375" style="63" bestFit="1" customWidth="1"/>
    <col min="10" max="10" width="11.42578125" style="88"/>
    <col min="11" max="11" width="12.7109375" style="88" bestFit="1" customWidth="1"/>
    <col min="12" max="15" width="11.42578125" style="88"/>
    <col min="16" max="16" width="12.7109375" style="88" bestFit="1" customWidth="1"/>
    <col min="17" max="16384" width="11.42578125" style="88"/>
  </cols>
  <sheetData>
    <row r="1" spans="1:16" ht="15" x14ac:dyDescent="0.25">
      <c r="A1" s="87" t="s">
        <v>516</v>
      </c>
      <c r="H1" s="58" t="s">
        <v>38</v>
      </c>
      <c r="I1" s="58"/>
    </row>
    <row r="2" spans="1:16" x14ac:dyDescent="0.2">
      <c r="A2" s="89" t="s">
        <v>452</v>
      </c>
    </row>
    <row r="5" spans="1:16" ht="13.5" thickBot="1" x14ac:dyDescent="0.25"/>
    <row r="6" spans="1:16" x14ac:dyDescent="0.2">
      <c r="A6" s="90" t="s">
        <v>453</v>
      </c>
      <c r="B6" s="90" t="s">
        <v>394</v>
      </c>
      <c r="C6" s="91" t="s">
        <v>395</v>
      </c>
      <c r="D6" s="90" t="s">
        <v>454</v>
      </c>
      <c r="E6" s="91" t="s">
        <v>455</v>
      </c>
      <c r="F6" s="89"/>
      <c r="J6" s="89"/>
      <c r="K6" s="63"/>
      <c r="L6" s="63"/>
      <c r="M6" s="63"/>
      <c r="N6" s="63"/>
      <c r="O6" s="63"/>
      <c r="P6" s="63"/>
    </row>
    <row r="7" spans="1:16" ht="13.5" thickBot="1" x14ac:dyDescent="0.25">
      <c r="A7" s="92"/>
      <c r="B7" s="92"/>
      <c r="C7" s="93"/>
      <c r="D7" s="92"/>
      <c r="E7" s="94"/>
      <c r="F7" s="89"/>
      <c r="J7" s="89"/>
      <c r="K7" s="63"/>
      <c r="L7" s="63"/>
      <c r="M7" s="63"/>
      <c r="N7" s="63"/>
      <c r="O7" s="63"/>
      <c r="P7" s="63"/>
    </row>
    <row r="8" spans="1:16" x14ac:dyDescent="0.2">
      <c r="A8" s="95" t="s">
        <v>456</v>
      </c>
      <c r="B8" s="96">
        <v>31.442007889999999</v>
      </c>
      <c r="C8" s="97">
        <v>6.1566284399999969</v>
      </c>
      <c r="D8" s="98">
        <f t="shared" ref="D8:D24" si="0">IFERROR(IF(AND(B8&gt;0, C8&gt;0),C8/B8-1,""),"")</f>
        <v>-0.80419098991581617</v>
      </c>
      <c r="E8" s="99">
        <v>-25.285379450000001</v>
      </c>
      <c r="K8" s="63"/>
      <c r="L8" s="63"/>
      <c r="M8" s="63"/>
      <c r="N8" s="63"/>
      <c r="O8" s="63"/>
      <c r="P8" s="63"/>
    </row>
    <row r="9" spans="1:16" x14ac:dyDescent="0.2">
      <c r="A9" s="100" t="s">
        <v>457</v>
      </c>
      <c r="B9" s="96">
        <v>-21.934225169999998</v>
      </c>
      <c r="C9" s="101">
        <v>49.600495799999997</v>
      </c>
      <c r="D9" s="98" t="str">
        <f t="shared" si="0"/>
        <v/>
      </c>
      <c r="E9" s="99">
        <v>71.534720969999995</v>
      </c>
      <c r="K9" s="63"/>
      <c r="L9" s="63"/>
      <c r="M9" s="63"/>
      <c r="N9" s="63"/>
      <c r="O9" s="63"/>
      <c r="P9" s="63"/>
    </row>
    <row r="10" spans="1:16" x14ac:dyDescent="0.2">
      <c r="A10" s="102" t="s">
        <v>458</v>
      </c>
      <c r="B10" s="96">
        <v>95.97633153999999</v>
      </c>
      <c r="C10" s="103">
        <v>151.75047196</v>
      </c>
      <c r="D10" s="98">
        <f t="shared" si="0"/>
        <v>0.58112390341524001</v>
      </c>
      <c r="E10" s="99">
        <v>55.774140420000009</v>
      </c>
      <c r="K10" s="63"/>
      <c r="L10" s="63"/>
      <c r="M10" s="63"/>
      <c r="N10" s="63"/>
      <c r="O10" s="63"/>
      <c r="P10" s="63"/>
    </row>
    <row r="11" spans="1:16" x14ac:dyDescent="0.2">
      <c r="A11" s="102" t="s">
        <v>459</v>
      </c>
      <c r="B11" s="96">
        <v>-106.96745120999998</v>
      </c>
      <c r="C11" s="103">
        <v>12.282033199999997</v>
      </c>
      <c r="D11" s="98" t="str">
        <f t="shared" si="0"/>
        <v/>
      </c>
      <c r="E11" s="99">
        <v>119.24948440999998</v>
      </c>
      <c r="K11" s="63"/>
      <c r="L11" s="63"/>
      <c r="M11" s="63"/>
      <c r="N11" s="63"/>
      <c r="O11" s="63"/>
      <c r="P11" s="63"/>
    </row>
    <row r="12" spans="1:16" x14ac:dyDescent="0.2">
      <c r="A12" s="102" t="s">
        <v>460</v>
      </c>
      <c r="B12" s="104">
        <v>718.52642058000004</v>
      </c>
      <c r="C12" s="103">
        <v>861.0640368899999</v>
      </c>
      <c r="D12" s="98">
        <f t="shared" si="0"/>
        <v>0.19837491319378686</v>
      </c>
      <c r="E12" s="99">
        <v>142.53761630999986</v>
      </c>
      <c r="K12" s="63"/>
      <c r="L12" s="63"/>
      <c r="M12" s="63"/>
      <c r="N12" s="63"/>
      <c r="O12" s="63"/>
      <c r="P12" s="63"/>
    </row>
    <row r="13" spans="1:16" x14ac:dyDescent="0.2">
      <c r="A13" s="100" t="s">
        <v>461</v>
      </c>
      <c r="B13" s="96">
        <v>258.93660287000012</v>
      </c>
      <c r="C13" s="101">
        <v>266.20058321999988</v>
      </c>
      <c r="D13" s="98">
        <f t="shared" si="0"/>
        <v>2.8053122924635909E-2</v>
      </c>
      <c r="E13" s="99">
        <v>7.2639803499997697</v>
      </c>
      <c r="K13" s="63"/>
      <c r="L13" s="63"/>
      <c r="M13" s="63"/>
      <c r="N13" s="63"/>
      <c r="O13" s="63"/>
      <c r="P13" s="63"/>
    </row>
    <row r="14" spans="1:16" x14ac:dyDescent="0.2">
      <c r="A14" s="102" t="s">
        <v>462</v>
      </c>
      <c r="B14" s="96">
        <v>48.295604160000018</v>
      </c>
      <c r="C14" s="103">
        <v>233.84424995000003</v>
      </c>
      <c r="D14" s="98">
        <f t="shared" si="0"/>
        <v>3.8419365285356015</v>
      </c>
      <c r="E14" s="99">
        <v>185.54864579000002</v>
      </c>
      <c r="K14" s="63"/>
      <c r="L14" s="63"/>
      <c r="M14" s="63"/>
      <c r="N14" s="63"/>
      <c r="O14" s="63"/>
      <c r="P14" s="63"/>
    </row>
    <row r="15" spans="1:16" x14ac:dyDescent="0.2">
      <c r="A15" s="102" t="s">
        <v>463</v>
      </c>
      <c r="B15" s="96">
        <v>52.288145010000001</v>
      </c>
      <c r="C15" s="103">
        <v>37.429056279999969</v>
      </c>
      <c r="D15" s="98">
        <f t="shared" si="0"/>
        <v>-0.28417701043244625</v>
      </c>
      <c r="E15" s="99">
        <v>-14.859088730000032</v>
      </c>
      <c r="K15" s="63"/>
      <c r="L15" s="63"/>
      <c r="M15" s="63"/>
      <c r="N15" s="63"/>
      <c r="O15" s="63"/>
      <c r="P15" s="63"/>
    </row>
    <row r="16" spans="1:16" x14ac:dyDescent="0.2">
      <c r="A16" s="102" t="s">
        <v>464</v>
      </c>
      <c r="B16" s="96">
        <v>363.28205478048699</v>
      </c>
      <c r="C16" s="103">
        <v>454.62716830000016</v>
      </c>
      <c r="D16" s="98">
        <f t="shared" si="0"/>
        <v>0.25144405653262569</v>
      </c>
      <c r="E16" s="99">
        <v>91.345113519513177</v>
      </c>
      <c r="K16" s="63"/>
      <c r="L16" s="63"/>
      <c r="M16" s="63"/>
      <c r="N16" s="63"/>
      <c r="O16" s="63"/>
      <c r="P16" s="63"/>
    </row>
    <row r="17" spans="1:16" x14ac:dyDescent="0.2">
      <c r="A17" s="102" t="s">
        <v>465</v>
      </c>
      <c r="B17" s="96">
        <v>36.549222370000003</v>
      </c>
      <c r="C17" s="103">
        <v>-50.742152769999997</v>
      </c>
      <c r="D17" s="98" t="str">
        <f t="shared" si="0"/>
        <v/>
      </c>
      <c r="E17" s="99">
        <v>-87.29137514</v>
      </c>
      <c r="K17" s="63"/>
      <c r="L17" s="63"/>
      <c r="M17" s="63"/>
      <c r="N17" s="63"/>
      <c r="O17" s="63"/>
      <c r="P17" s="63"/>
    </row>
    <row r="18" spans="1:16" x14ac:dyDescent="0.2">
      <c r="A18" s="100" t="s">
        <v>466</v>
      </c>
      <c r="B18" s="104">
        <v>-20.644573629999982</v>
      </c>
      <c r="C18" s="101">
        <v>17.085323180000003</v>
      </c>
      <c r="D18" s="98" t="str">
        <f t="shared" si="0"/>
        <v/>
      </c>
      <c r="E18" s="99">
        <v>37.729896809999985</v>
      </c>
      <c r="K18" s="63"/>
      <c r="L18" s="63"/>
      <c r="M18" s="63"/>
      <c r="N18" s="63"/>
      <c r="O18" s="63"/>
      <c r="P18" s="63"/>
    </row>
    <row r="19" spans="1:16" x14ac:dyDescent="0.2">
      <c r="A19" s="102" t="s">
        <v>467</v>
      </c>
      <c r="B19" s="96">
        <v>2.74447536</v>
      </c>
      <c r="C19" s="103">
        <v>0.35156577000000022</v>
      </c>
      <c r="D19" s="98">
        <f t="shared" si="0"/>
        <v>-0.87190055515747089</v>
      </c>
      <c r="E19" s="99">
        <v>-2.3929095899999999</v>
      </c>
      <c r="K19" s="63"/>
      <c r="L19" s="63"/>
      <c r="M19" s="63"/>
      <c r="N19" s="63"/>
      <c r="O19" s="63"/>
      <c r="P19" s="63"/>
    </row>
    <row r="20" spans="1:16" x14ac:dyDescent="0.2">
      <c r="A20" s="102" t="s">
        <v>468</v>
      </c>
      <c r="B20" s="96">
        <v>0</v>
      </c>
      <c r="C20" s="103">
        <v>0</v>
      </c>
      <c r="D20" s="98" t="str">
        <f t="shared" si="0"/>
        <v/>
      </c>
      <c r="E20" s="99">
        <v>0</v>
      </c>
      <c r="K20" s="63"/>
      <c r="L20" s="63"/>
      <c r="M20" s="63"/>
      <c r="N20" s="63"/>
      <c r="O20" s="63"/>
      <c r="P20" s="63"/>
    </row>
    <row r="21" spans="1:16" x14ac:dyDescent="0.2">
      <c r="A21" s="102" t="s">
        <v>469</v>
      </c>
      <c r="B21" s="96" t="s">
        <v>305</v>
      </c>
      <c r="C21" s="103">
        <v>0</v>
      </c>
      <c r="D21" s="98" t="str">
        <f t="shared" si="0"/>
        <v/>
      </c>
      <c r="E21" s="99"/>
      <c r="K21" s="63"/>
      <c r="L21" s="63"/>
      <c r="M21" s="63"/>
      <c r="N21" s="63"/>
      <c r="O21" s="63"/>
      <c r="P21" s="63"/>
    </row>
    <row r="22" spans="1:16" x14ac:dyDescent="0.2">
      <c r="A22" s="102" t="s">
        <v>470</v>
      </c>
      <c r="B22" s="96">
        <v>0</v>
      </c>
      <c r="C22" s="103">
        <v>0</v>
      </c>
      <c r="D22" s="98" t="str">
        <f t="shared" si="0"/>
        <v/>
      </c>
      <c r="E22" s="99">
        <v>0</v>
      </c>
    </row>
    <row r="23" spans="1:16" x14ac:dyDescent="0.2">
      <c r="A23" s="100" t="s">
        <v>471</v>
      </c>
      <c r="B23" s="96">
        <v>67.554169340000001</v>
      </c>
      <c r="C23" s="101">
        <v>92.578747909999976</v>
      </c>
      <c r="D23" s="98">
        <f t="shared" si="0"/>
        <v>0.37043721822780951</v>
      </c>
      <c r="E23" s="99">
        <v>25.024578569999974</v>
      </c>
    </row>
    <row r="24" spans="1:16" ht="13.5" thickBot="1" x14ac:dyDescent="0.25">
      <c r="A24" s="102" t="s">
        <v>472</v>
      </c>
      <c r="B24" s="96">
        <v>28.182336259999996</v>
      </c>
      <c r="C24" s="105">
        <v>19.736738350000003</v>
      </c>
      <c r="D24" s="98">
        <f t="shared" si="0"/>
        <v>-0.29967699739595666</v>
      </c>
      <c r="E24" s="99">
        <v>-8.4455979099999929</v>
      </c>
    </row>
    <row r="25" spans="1:16" ht="13.5" thickBot="1" x14ac:dyDescent="0.25">
      <c r="A25" s="106" t="s">
        <v>200</v>
      </c>
      <c r="B25" s="107">
        <v>1554.8525435804863</v>
      </c>
      <c r="C25" s="108">
        <v>2151.9649464799995</v>
      </c>
      <c r="D25" s="109">
        <f>IFERROR(IF(AND(B25&gt;0, C25&gt;0),C25/B25-1,""),"")</f>
        <v>0.38403153107013832</v>
      </c>
      <c r="E25" s="110">
        <f>IF(AND(B25&gt;0,C25&gt;0),IFERROR(C25-B25,""),IFERROR(C25+B25,""))</f>
        <v>597.1124028995132</v>
      </c>
    </row>
    <row r="26" spans="1:16" ht="63" customHeight="1" x14ac:dyDescent="0.2">
      <c r="A26" s="111" t="s">
        <v>473</v>
      </c>
      <c r="B26" s="111"/>
      <c r="C26" s="111"/>
      <c r="D26" s="111"/>
      <c r="E26" s="111"/>
      <c r="F26" s="111"/>
    </row>
  </sheetData>
  <mergeCells count="7">
    <mergeCell ref="A26:F26"/>
    <mergeCell ref="H1:I1"/>
    <mergeCell ref="A6:A7"/>
    <mergeCell ref="B6:B7"/>
    <mergeCell ref="C6:C7"/>
    <mergeCell ref="D6:D7"/>
    <mergeCell ref="E6:E7"/>
  </mergeCells>
  <hyperlinks>
    <hyperlink ref="H1:I1" location="Index!A1" display="Regresar al Índice" xr:uid="{0C0F0AAD-8FFF-4E1E-8FA4-F48BE21A8863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6E5CA-0223-46C5-B60A-7F15ADB62EE0}">
  <sheetPr codeName="Hoja16"/>
  <dimension ref="A1:I39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60.7109375" style="2" customWidth="1"/>
    <col min="2" max="3" width="20.7109375" style="2" customWidth="1"/>
    <col min="4" max="4" width="9.140625" style="2" bestFit="1" customWidth="1"/>
    <col min="5" max="5" width="4.7109375" style="2" customWidth="1"/>
    <col min="6" max="8" width="3.7109375" style="2" customWidth="1"/>
    <col min="9" max="10" width="9.140625" style="2" customWidth="1"/>
    <col min="11" max="16384" width="9.140625" style="2"/>
  </cols>
  <sheetData>
    <row r="1" spans="1:9" ht="15" x14ac:dyDescent="0.25">
      <c r="A1" s="87" t="s">
        <v>660</v>
      </c>
      <c r="B1" s="2" t="s">
        <v>51</v>
      </c>
      <c r="C1" s="2" t="s">
        <v>51</v>
      </c>
      <c r="D1" s="2" t="s">
        <v>51</v>
      </c>
      <c r="E1" s="2" t="s">
        <v>51</v>
      </c>
      <c r="F1" s="2" t="s">
        <v>51</v>
      </c>
      <c r="G1" s="2" t="s">
        <v>51</v>
      </c>
      <c r="H1" s="58" t="s">
        <v>38</v>
      </c>
      <c r="I1" s="58"/>
    </row>
    <row r="2" spans="1:9" x14ac:dyDescent="0.2">
      <c r="A2" s="2" t="s">
        <v>57</v>
      </c>
      <c r="B2" s="2" t="s">
        <v>51</v>
      </c>
      <c r="C2" s="2" t="s">
        <v>51</v>
      </c>
      <c r="D2" s="2" t="s">
        <v>51</v>
      </c>
      <c r="E2" s="2" t="s">
        <v>51</v>
      </c>
      <c r="F2" s="2" t="s">
        <v>51</v>
      </c>
      <c r="G2" s="2" t="s">
        <v>51</v>
      </c>
      <c r="H2" s="2" t="s">
        <v>51</v>
      </c>
    </row>
    <row r="6" spans="1:9" x14ac:dyDescent="0.2">
      <c r="A6" s="2" t="s">
        <v>51</v>
      </c>
      <c r="B6" s="2" t="s">
        <v>293</v>
      </c>
      <c r="C6" s="2" t="s">
        <v>476</v>
      </c>
      <c r="D6" s="2" t="s">
        <v>277</v>
      </c>
    </row>
    <row r="7" spans="1:9" x14ac:dyDescent="0.2">
      <c r="A7" s="2" t="s">
        <v>1</v>
      </c>
      <c r="B7" s="2">
        <v>20421442</v>
      </c>
      <c r="C7" s="2">
        <v>19773732</v>
      </c>
      <c r="D7" s="34">
        <v>-647710</v>
      </c>
    </row>
    <row r="8" spans="1:9" x14ac:dyDescent="0.2">
      <c r="A8" s="2" t="s">
        <v>9</v>
      </c>
      <c r="B8" s="2">
        <v>3470048</v>
      </c>
      <c r="C8" s="2">
        <v>3246669</v>
      </c>
      <c r="D8" s="34">
        <v>-223379</v>
      </c>
      <c r="E8" s="2">
        <f>_xlfn.RANK.EQ(D8,$D$8:$D$39,0)</f>
        <v>32</v>
      </c>
    </row>
    <row r="9" spans="1:9" x14ac:dyDescent="0.2">
      <c r="A9" s="2" t="s">
        <v>24</v>
      </c>
      <c r="B9" s="2">
        <v>463164</v>
      </c>
      <c r="C9" s="2">
        <v>365783</v>
      </c>
      <c r="D9" s="34">
        <v>-97381</v>
      </c>
      <c r="E9" s="2">
        <f t="shared" ref="E9:E39" si="0">_xlfn.RANK.EQ(D9,$D$8:$D$39,0)</f>
        <v>31</v>
      </c>
    </row>
    <row r="10" spans="1:9" x14ac:dyDescent="0.2">
      <c r="A10" s="2" t="s">
        <v>22</v>
      </c>
      <c r="B10" s="2">
        <v>629401</v>
      </c>
      <c r="C10" s="2">
        <v>590229</v>
      </c>
      <c r="D10" s="34">
        <v>-39172</v>
      </c>
      <c r="E10" s="2">
        <f t="shared" si="0"/>
        <v>30</v>
      </c>
    </row>
    <row r="11" spans="1:9" x14ac:dyDescent="0.2">
      <c r="A11" s="2" t="s">
        <v>14</v>
      </c>
      <c r="B11" s="2">
        <v>1007762</v>
      </c>
      <c r="C11" s="2">
        <v>973396</v>
      </c>
      <c r="D11" s="34">
        <v>-34366</v>
      </c>
      <c r="E11" s="2">
        <f t="shared" si="0"/>
        <v>29</v>
      </c>
    </row>
    <row r="12" spans="1:9" x14ac:dyDescent="0.2">
      <c r="A12" s="2" t="s">
        <v>13</v>
      </c>
      <c r="B12" s="2">
        <v>1626181</v>
      </c>
      <c r="C12" s="2">
        <v>1593415</v>
      </c>
      <c r="D12" s="34">
        <v>-32766</v>
      </c>
      <c r="E12" s="2">
        <f t="shared" si="0"/>
        <v>28</v>
      </c>
    </row>
    <row r="13" spans="1:9" x14ac:dyDescent="0.2">
      <c r="A13" s="2" t="s">
        <v>0</v>
      </c>
      <c r="B13" s="2">
        <v>1812699</v>
      </c>
      <c r="C13" s="2">
        <v>1780367</v>
      </c>
      <c r="D13" s="34">
        <v>-32332</v>
      </c>
      <c r="E13" s="2">
        <f t="shared" si="0"/>
        <v>27</v>
      </c>
    </row>
    <row r="14" spans="1:9" x14ac:dyDescent="0.2">
      <c r="A14" s="2" t="s">
        <v>31</v>
      </c>
      <c r="B14" s="2">
        <v>749350</v>
      </c>
      <c r="C14" s="2">
        <v>725198</v>
      </c>
      <c r="D14" s="34">
        <v>-24152</v>
      </c>
      <c r="E14" s="2">
        <f t="shared" si="0"/>
        <v>26</v>
      </c>
    </row>
    <row r="15" spans="1:9" x14ac:dyDescent="0.2">
      <c r="A15" s="2" t="s">
        <v>20</v>
      </c>
      <c r="B15" s="2">
        <v>1632927</v>
      </c>
      <c r="C15" s="2">
        <v>1610359</v>
      </c>
      <c r="D15" s="34">
        <v>-22568</v>
      </c>
      <c r="E15" s="2">
        <f t="shared" si="0"/>
        <v>25</v>
      </c>
    </row>
    <row r="16" spans="1:9" x14ac:dyDescent="0.2">
      <c r="A16" s="2" t="s">
        <v>29</v>
      </c>
      <c r="B16" s="2">
        <v>692500</v>
      </c>
      <c r="C16" s="2">
        <v>672536</v>
      </c>
      <c r="D16" s="34">
        <v>-19964</v>
      </c>
      <c r="E16" s="2">
        <f t="shared" si="0"/>
        <v>24</v>
      </c>
    </row>
    <row r="17" spans="1:5" x14ac:dyDescent="0.2">
      <c r="A17" s="2" t="s">
        <v>32</v>
      </c>
      <c r="B17" s="2">
        <v>384295</v>
      </c>
      <c r="C17" s="2">
        <v>364449</v>
      </c>
      <c r="D17" s="34">
        <v>-19846</v>
      </c>
      <c r="E17" s="2">
        <f t="shared" si="0"/>
        <v>23</v>
      </c>
    </row>
    <row r="18" spans="1:5" x14ac:dyDescent="0.2">
      <c r="A18" s="2" t="s">
        <v>10</v>
      </c>
      <c r="B18" s="2">
        <v>776527</v>
      </c>
      <c r="C18" s="2">
        <v>757473</v>
      </c>
      <c r="D18" s="34">
        <v>-19054</v>
      </c>
      <c r="E18" s="2">
        <f t="shared" si="0"/>
        <v>22</v>
      </c>
    </row>
    <row r="19" spans="1:5" x14ac:dyDescent="0.2">
      <c r="A19" s="2" t="s">
        <v>5</v>
      </c>
      <c r="B19" s="2">
        <v>184435</v>
      </c>
      <c r="C19" s="2">
        <v>170112</v>
      </c>
      <c r="D19" s="34">
        <v>-14323</v>
      </c>
      <c r="E19" s="2">
        <f t="shared" si="0"/>
        <v>21</v>
      </c>
    </row>
    <row r="20" spans="1:5" x14ac:dyDescent="0.2">
      <c r="A20" s="2" t="s">
        <v>15</v>
      </c>
      <c r="B20" s="2">
        <v>159549</v>
      </c>
      <c r="C20" s="2">
        <v>146771</v>
      </c>
      <c r="D20" s="34">
        <v>-12778</v>
      </c>
      <c r="E20" s="2">
        <f t="shared" si="0"/>
        <v>20</v>
      </c>
    </row>
    <row r="21" spans="1:5" x14ac:dyDescent="0.2">
      <c r="A21" s="2" t="s">
        <v>23</v>
      </c>
      <c r="B21" s="2">
        <v>607919</v>
      </c>
      <c r="C21" s="2">
        <v>595496</v>
      </c>
      <c r="D21" s="34">
        <v>-12423</v>
      </c>
      <c r="E21" s="2">
        <f t="shared" si="0"/>
        <v>19</v>
      </c>
    </row>
    <row r="22" spans="1:5" x14ac:dyDescent="0.2">
      <c r="A22" s="2" t="s">
        <v>27</v>
      </c>
      <c r="B22" s="2">
        <v>586576</v>
      </c>
      <c r="C22" s="2">
        <v>575636</v>
      </c>
      <c r="D22" s="34">
        <v>-10940</v>
      </c>
      <c r="E22" s="2">
        <f t="shared" si="0"/>
        <v>18</v>
      </c>
    </row>
    <row r="23" spans="1:5" x14ac:dyDescent="0.2">
      <c r="A23" s="2" t="s">
        <v>16</v>
      </c>
      <c r="B23" s="2">
        <v>227679</v>
      </c>
      <c r="C23" s="2">
        <v>218499</v>
      </c>
      <c r="D23" s="34">
        <v>-9180</v>
      </c>
      <c r="E23" s="2">
        <f t="shared" si="0"/>
        <v>17</v>
      </c>
    </row>
    <row r="24" spans="1:5" x14ac:dyDescent="0.2">
      <c r="A24" s="2" t="s">
        <v>6</v>
      </c>
      <c r="B24" s="2">
        <v>133675</v>
      </c>
      <c r="C24" s="2">
        <v>125731</v>
      </c>
      <c r="D24" s="34">
        <v>-7944</v>
      </c>
      <c r="E24" s="2">
        <f t="shared" si="0"/>
        <v>16</v>
      </c>
    </row>
    <row r="25" spans="1:5" x14ac:dyDescent="0.2">
      <c r="A25" s="2" t="s">
        <v>26</v>
      </c>
      <c r="B25" s="2">
        <v>577442</v>
      </c>
      <c r="C25" s="2">
        <v>570100</v>
      </c>
      <c r="D25" s="34">
        <v>-7342</v>
      </c>
      <c r="E25" s="2">
        <f t="shared" si="0"/>
        <v>15</v>
      </c>
    </row>
    <row r="26" spans="1:5" x14ac:dyDescent="0.2">
      <c r="A26" s="2" t="s">
        <v>3</v>
      </c>
      <c r="B26" s="2">
        <v>328291</v>
      </c>
      <c r="C26" s="2">
        <v>321424</v>
      </c>
      <c r="D26" s="34">
        <v>-6867</v>
      </c>
      <c r="E26" s="2">
        <f t="shared" si="0"/>
        <v>14</v>
      </c>
    </row>
    <row r="27" spans="1:5" x14ac:dyDescent="0.2">
      <c r="A27" s="2" t="s">
        <v>25</v>
      </c>
      <c r="B27" s="2">
        <v>447346</v>
      </c>
      <c r="C27" s="2">
        <v>440501</v>
      </c>
      <c r="D27" s="34">
        <v>-6845</v>
      </c>
      <c r="E27" s="2">
        <f t="shared" si="0"/>
        <v>13</v>
      </c>
    </row>
    <row r="28" spans="1:5" x14ac:dyDescent="0.2">
      <c r="A28" s="2" t="s">
        <v>7</v>
      </c>
      <c r="B28" s="2">
        <v>227505</v>
      </c>
      <c r="C28" s="2">
        <v>221463</v>
      </c>
      <c r="D28" s="34">
        <v>-6042</v>
      </c>
      <c r="E28" s="2">
        <f t="shared" si="0"/>
        <v>12</v>
      </c>
    </row>
    <row r="29" spans="1:5" x14ac:dyDescent="0.2">
      <c r="A29" s="2" t="s">
        <v>18</v>
      </c>
      <c r="B29" s="2">
        <v>211336</v>
      </c>
      <c r="C29" s="2">
        <v>205308</v>
      </c>
      <c r="D29" s="34">
        <v>-6028</v>
      </c>
      <c r="E29" s="2">
        <f t="shared" si="0"/>
        <v>11</v>
      </c>
    </row>
    <row r="30" spans="1:5" x14ac:dyDescent="0.2">
      <c r="A30" s="2" t="s">
        <v>21</v>
      </c>
      <c r="B30" s="2">
        <v>212784</v>
      </c>
      <c r="C30" s="2">
        <v>208539</v>
      </c>
      <c r="D30" s="34">
        <v>-4245</v>
      </c>
      <c r="E30" s="2">
        <f t="shared" si="0"/>
        <v>10</v>
      </c>
    </row>
    <row r="31" spans="1:5" x14ac:dyDescent="0.2">
      <c r="A31" s="2" t="s">
        <v>12</v>
      </c>
      <c r="B31" s="2">
        <v>242643</v>
      </c>
      <c r="C31" s="2">
        <v>239136</v>
      </c>
      <c r="D31" s="34">
        <v>-3507</v>
      </c>
      <c r="E31" s="2">
        <f t="shared" si="0"/>
        <v>9</v>
      </c>
    </row>
    <row r="32" spans="1:5" x14ac:dyDescent="0.2">
      <c r="A32" s="2" t="s">
        <v>30</v>
      </c>
      <c r="B32" s="2">
        <v>102273</v>
      </c>
      <c r="C32" s="2">
        <v>99057</v>
      </c>
      <c r="D32" s="34">
        <v>-3216</v>
      </c>
      <c r="E32" s="2">
        <f t="shared" si="0"/>
        <v>8</v>
      </c>
    </row>
    <row r="33" spans="1:5" x14ac:dyDescent="0.2">
      <c r="A33" s="2" t="s">
        <v>11</v>
      </c>
      <c r="B33" s="2">
        <v>138790</v>
      </c>
      <c r="C33" s="2">
        <v>135945</v>
      </c>
      <c r="D33" s="34">
        <v>-2845</v>
      </c>
      <c r="E33" s="2">
        <f t="shared" si="0"/>
        <v>7</v>
      </c>
    </row>
    <row r="34" spans="1:5" x14ac:dyDescent="0.2">
      <c r="A34" s="2" t="s">
        <v>19</v>
      </c>
      <c r="B34" s="2">
        <v>152317</v>
      </c>
      <c r="C34" s="2">
        <v>149477</v>
      </c>
      <c r="D34" s="34">
        <v>-2840</v>
      </c>
      <c r="E34" s="2">
        <f t="shared" si="0"/>
        <v>6</v>
      </c>
    </row>
    <row r="35" spans="1:5" x14ac:dyDescent="0.2">
      <c r="A35" s="2" t="s">
        <v>33</v>
      </c>
      <c r="B35" s="2">
        <v>189173</v>
      </c>
      <c r="C35" s="2">
        <v>187080</v>
      </c>
      <c r="D35" s="34">
        <v>-2093</v>
      </c>
      <c r="E35" s="2">
        <f t="shared" si="0"/>
        <v>5</v>
      </c>
    </row>
    <row r="36" spans="1:5" x14ac:dyDescent="0.2">
      <c r="A36" s="2" t="s">
        <v>17</v>
      </c>
      <c r="B36" s="2">
        <v>463598</v>
      </c>
      <c r="C36" s="2">
        <v>461602</v>
      </c>
      <c r="D36" s="34">
        <v>-1996</v>
      </c>
      <c r="E36" s="2">
        <f t="shared" si="0"/>
        <v>4</v>
      </c>
    </row>
    <row r="37" spans="1:5" x14ac:dyDescent="0.2">
      <c r="A37" s="2" t="s">
        <v>28</v>
      </c>
      <c r="B37" s="2">
        <v>171220</v>
      </c>
      <c r="C37" s="2">
        <v>174213</v>
      </c>
      <c r="D37" s="34">
        <v>2993</v>
      </c>
      <c r="E37" s="2">
        <f t="shared" si="0"/>
        <v>3</v>
      </c>
    </row>
    <row r="38" spans="1:5" x14ac:dyDescent="0.2">
      <c r="A38" s="2" t="s">
        <v>8</v>
      </c>
      <c r="B38" s="2">
        <v>892899</v>
      </c>
      <c r="C38" s="2">
        <v>903594</v>
      </c>
      <c r="D38" s="34">
        <v>10695</v>
      </c>
      <c r="E38" s="2">
        <f t="shared" si="0"/>
        <v>2</v>
      </c>
    </row>
    <row r="39" spans="1:5" x14ac:dyDescent="0.2">
      <c r="A39" s="2" t="s">
        <v>4</v>
      </c>
      <c r="B39" s="2">
        <v>919138</v>
      </c>
      <c r="C39" s="2">
        <v>944174</v>
      </c>
      <c r="D39" s="34">
        <v>25036</v>
      </c>
      <c r="E39" s="2">
        <f t="shared" si="0"/>
        <v>1</v>
      </c>
    </row>
  </sheetData>
  <mergeCells count="1">
    <mergeCell ref="H1:I1"/>
  </mergeCells>
  <hyperlinks>
    <hyperlink ref="H1:I1" location="Index!A1" display="Regresar al Índice" xr:uid="{95A8A170-3875-4C65-8ACE-937CA9D3F227}"/>
  </hyperlinks>
  <pageMargins left="0.7" right="0.7" top="0.75" bottom="0.75" header="0.3" footer="0.3"/>
  <pageSetup paperSize="9" orientation="portrait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AE028-CAB6-49C4-9EA6-B6736CB36AB1}">
  <sheetPr codeName="Hoja18"/>
  <dimension ref="A1:I39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60.7109375" style="2" customWidth="1"/>
    <col min="2" max="3" width="20.7109375" style="2" customWidth="1"/>
    <col min="4" max="4" width="11.7109375" style="2" customWidth="1"/>
    <col min="5" max="5" width="4.7109375" style="2" customWidth="1"/>
    <col min="6" max="8" width="3.7109375" style="2" customWidth="1"/>
    <col min="9" max="10" width="9.140625" style="2" customWidth="1"/>
    <col min="11" max="16384" width="9.140625" style="2"/>
  </cols>
  <sheetData>
    <row r="1" spans="1:9" ht="15" x14ac:dyDescent="0.25">
      <c r="A1" s="87" t="s">
        <v>661</v>
      </c>
      <c r="B1" s="2" t="s">
        <v>51</v>
      </c>
      <c r="C1" s="2" t="s">
        <v>51</v>
      </c>
      <c r="D1" s="2" t="s">
        <v>51</v>
      </c>
      <c r="E1" s="2" t="s">
        <v>51</v>
      </c>
      <c r="F1" s="2" t="s">
        <v>51</v>
      </c>
      <c r="G1" s="2" t="s">
        <v>51</v>
      </c>
      <c r="H1" s="58" t="s">
        <v>38</v>
      </c>
      <c r="I1" s="58"/>
    </row>
    <row r="2" spans="1:9" x14ac:dyDescent="0.2">
      <c r="A2" s="2" t="s">
        <v>57</v>
      </c>
      <c r="B2" s="2" t="s">
        <v>51</v>
      </c>
      <c r="C2" s="2" t="s">
        <v>51</v>
      </c>
      <c r="D2" s="2" t="s">
        <v>51</v>
      </c>
      <c r="E2" s="2" t="s">
        <v>51</v>
      </c>
      <c r="F2" s="2" t="s">
        <v>51</v>
      </c>
      <c r="G2" s="2" t="s">
        <v>51</v>
      </c>
      <c r="H2" s="2" t="s">
        <v>51</v>
      </c>
    </row>
    <row r="6" spans="1:9" x14ac:dyDescent="0.2">
      <c r="A6" s="2" t="s">
        <v>51</v>
      </c>
      <c r="B6" s="2" t="s">
        <v>293</v>
      </c>
      <c r="C6" s="2" t="s">
        <v>476</v>
      </c>
      <c r="D6" s="2" t="s">
        <v>278</v>
      </c>
    </row>
    <row r="7" spans="1:9" x14ac:dyDescent="0.2">
      <c r="A7" s="2" t="s">
        <v>24</v>
      </c>
      <c r="B7" s="2">
        <v>463164</v>
      </c>
      <c r="C7" s="2">
        <v>365783</v>
      </c>
      <c r="D7" s="36">
        <v>-0.21025166031902301</v>
      </c>
      <c r="E7" s="2">
        <f>_xlfn.RANK.EQ(D7,$D$7:$D$39,0)</f>
        <v>33</v>
      </c>
    </row>
    <row r="8" spans="1:9" x14ac:dyDescent="0.2">
      <c r="A8" s="2" t="s">
        <v>15</v>
      </c>
      <c r="B8" s="2">
        <v>159549</v>
      </c>
      <c r="C8" s="2">
        <v>146771</v>
      </c>
      <c r="D8" s="36">
        <v>-8.0088248751167407E-2</v>
      </c>
      <c r="E8" s="2">
        <f t="shared" ref="E8:E39" si="0">_xlfn.RANK.EQ(D8,$D$7:$D$39,0)</f>
        <v>32</v>
      </c>
    </row>
    <row r="9" spans="1:9" x14ac:dyDescent="0.2">
      <c r="A9" s="2" t="s">
        <v>5</v>
      </c>
      <c r="B9" s="2">
        <v>184435</v>
      </c>
      <c r="C9" s="2">
        <v>170112</v>
      </c>
      <c r="D9" s="36">
        <v>-7.7658795781711795E-2</v>
      </c>
      <c r="E9" s="2">
        <f t="shared" si="0"/>
        <v>31</v>
      </c>
    </row>
    <row r="10" spans="1:9" x14ac:dyDescent="0.2">
      <c r="A10" s="2" t="s">
        <v>9</v>
      </c>
      <c r="B10" s="2">
        <v>3470048</v>
      </c>
      <c r="C10" s="2">
        <v>3246669</v>
      </c>
      <c r="D10" s="36">
        <v>-6.4373461116388003E-2</v>
      </c>
      <c r="E10" s="2">
        <f t="shared" si="0"/>
        <v>30</v>
      </c>
    </row>
    <row r="11" spans="1:9" x14ac:dyDescent="0.2">
      <c r="A11" s="2" t="s">
        <v>22</v>
      </c>
      <c r="B11" s="2">
        <v>629401</v>
      </c>
      <c r="C11" s="2">
        <v>590229</v>
      </c>
      <c r="D11" s="36">
        <v>-6.22369522768473E-2</v>
      </c>
      <c r="E11" s="2">
        <f t="shared" si="0"/>
        <v>29</v>
      </c>
    </row>
    <row r="12" spans="1:9" x14ac:dyDescent="0.2">
      <c r="A12" s="2" t="s">
        <v>6</v>
      </c>
      <c r="B12" s="2">
        <v>133675</v>
      </c>
      <c r="C12" s="2">
        <v>125731</v>
      </c>
      <c r="D12" s="36">
        <v>-5.9427716476528898E-2</v>
      </c>
      <c r="E12" s="2">
        <f t="shared" si="0"/>
        <v>28</v>
      </c>
    </row>
    <row r="13" spans="1:9" x14ac:dyDescent="0.2">
      <c r="A13" s="2" t="s">
        <v>32</v>
      </c>
      <c r="B13" s="2">
        <v>384295</v>
      </c>
      <c r="C13" s="2">
        <v>364449</v>
      </c>
      <c r="D13" s="36">
        <v>-5.1642618301044801E-2</v>
      </c>
      <c r="E13" s="2">
        <f t="shared" si="0"/>
        <v>27</v>
      </c>
    </row>
    <row r="14" spans="1:9" x14ac:dyDescent="0.2">
      <c r="A14" s="2" t="s">
        <v>16</v>
      </c>
      <c r="B14" s="2">
        <v>227679</v>
      </c>
      <c r="C14" s="2">
        <v>218499</v>
      </c>
      <c r="D14" s="36">
        <v>-4.0319924103672203E-2</v>
      </c>
      <c r="E14" s="2">
        <f t="shared" si="0"/>
        <v>26</v>
      </c>
    </row>
    <row r="15" spans="1:9" x14ac:dyDescent="0.2">
      <c r="A15" s="2" t="s">
        <v>14</v>
      </c>
      <c r="B15" s="2">
        <v>1007762</v>
      </c>
      <c r="C15" s="2">
        <v>973396</v>
      </c>
      <c r="D15" s="36">
        <v>-3.4101305665424998E-2</v>
      </c>
      <c r="E15" s="2">
        <f t="shared" si="0"/>
        <v>25</v>
      </c>
    </row>
    <row r="16" spans="1:9" x14ac:dyDescent="0.2">
      <c r="A16" s="2" t="s">
        <v>31</v>
      </c>
      <c r="B16" s="2">
        <v>749350</v>
      </c>
      <c r="C16" s="2">
        <v>725198</v>
      </c>
      <c r="D16" s="36">
        <v>-3.2230599853206102E-2</v>
      </c>
      <c r="E16" s="2">
        <f t="shared" si="0"/>
        <v>24</v>
      </c>
    </row>
    <row r="17" spans="1:5" x14ac:dyDescent="0.2">
      <c r="A17" s="2" t="s">
        <v>1</v>
      </c>
      <c r="B17" s="2">
        <v>20421442</v>
      </c>
      <c r="C17" s="2">
        <v>19773732</v>
      </c>
      <c r="D17" s="36">
        <v>-3.17171529806759E-2</v>
      </c>
      <c r="E17" s="2">
        <f t="shared" si="0"/>
        <v>23</v>
      </c>
    </row>
    <row r="18" spans="1:5" x14ac:dyDescent="0.2">
      <c r="A18" s="2" t="s">
        <v>30</v>
      </c>
      <c r="B18" s="2">
        <v>102273</v>
      </c>
      <c r="C18" s="2">
        <v>99057</v>
      </c>
      <c r="D18" s="36">
        <v>-3.1445249479334698E-2</v>
      </c>
      <c r="E18" s="2">
        <f t="shared" si="0"/>
        <v>22</v>
      </c>
    </row>
    <row r="19" spans="1:5" x14ac:dyDescent="0.2">
      <c r="A19" s="2" t="s">
        <v>29</v>
      </c>
      <c r="B19" s="2">
        <v>692500</v>
      </c>
      <c r="C19" s="2">
        <v>672536</v>
      </c>
      <c r="D19" s="36">
        <v>-2.8828880866426002E-2</v>
      </c>
      <c r="E19" s="2">
        <f t="shared" si="0"/>
        <v>21</v>
      </c>
    </row>
    <row r="20" spans="1:5" x14ac:dyDescent="0.2">
      <c r="A20" s="2" t="s">
        <v>18</v>
      </c>
      <c r="B20" s="2">
        <v>211336</v>
      </c>
      <c r="C20" s="2">
        <v>205308</v>
      </c>
      <c r="D20" s="36">
        <v>-2.8523299390543998E-2</v>
      </c>
      <c r="E20" s="2">
        <f t="shared" si="0"/>
        <v>20</v>
      </c>
    </row>
    <row r="21" spans="1:5" x14ac:dyDescent="0.2">
      <c r="A21" s="2" t="s">
        <v>7</v>
      </c>
      <c r="B21" s="2">
        <v>227505</v>
      </c>
      <c r="C21" s="2">
        <v>221463</v>
      </c>
      <c r="D21" s="36">
        <v>-2.6557658073448901E-2</v>
      </c>
      <c r="E21" s="2">
        <f t="shared" si="0"/>
        <v>19</v>
      </c>
    </row>
    <row r="22" spans="1:5" x14ac:dyDescent="0.2">
      <c r="A22" s="2" t="s">
        <v>10</v>
      </c>
      <c r="B22" s="2">
        <v>776527</v>
      </c>
      <c r="C22" s="2">
        <v>757473</v>
      </c>
      <c r="D22" s="36">
        <v>-2.45374597406143E-2</v>
      </c>
      <c r="E22" s="2">
        <f t="shared" si="0"/>
        <v>18</v>
      </c>
    </row>
    <row r="23" spans="1:5" x14ac:dyDescent="0.2">
      <c r="A23" s="2" t="s">
        <v>3</v>
      </c>
      <c r="B23" s="2">
        <v>328291</v>
      </c>
      <c r="C23" s="2">
        <v>321424</v>
      </c>
      <c r="D23" s="36">
        <v>-2.0917417778739001E-2</v>
      </c>
      <c r="E23" s="2">
        <f t="shared" si="0"/>
        <v>17</v>
      </c>
    </row>
    <row r="24" spans="1:5" x14ac:dyDescent="0.2">
      <c r="A24" s="2" t="s">
        <v>11</v>
      </c>
      <c r="B24" s="2">
        <v>138790</v>
      </c>
      <c r="C24" s="2">
        <v>135945</v>
      </c>
      <c r="D24" s="36">
        <v>-2.04985949996398E-2</v>
      </c>
      <c r="E24" s="2">
        <f t="shared" si="0"/>
        <v>16</v>
      </c>
    </row>
    <row r="25" spans="1:5" x14ac:dyDescent="0.2">
      <c r="A25" s="2" t="s">
        <v>23</v>
      </c>
      <c r="B25" s="2">
        <v>607919</v>
      </c>
      <c r="C25" s="2">
        <v>595496</v>
      </c>
      <c r="D25" s="36">
        <v>-2.0435288253862802E-2</v>
      </c>
      <c r="E25" s="2">
        <f t="shared" si="0"/>
        <v>15</v>
      </c>
    </row>
    <row r="26" spans="1:5" x14ac:dyDescent="0.2">
      <c r="A26" s="2" t="s">
        <v>13</v>
      </c>
      <c r="B26" s="2">
        <v>1626181</v>
      </c>
      <c r="C26" s="2">
        <v>1593415</v>
      </c>
      <c r="D26" s="36">
        <v>-2.0149048599141101E-2</v>
      </c>
      <c r="E26" s="2">
        <f t="shared" si="0"/>
        <v>14</v>
      </c>
    </row>
    <row r="27" spans="1:5" x14ac:dyDescent="0.2">
      <c r="A27" s="2" t="s">
        <v>21</v>
      </c>
      <c r="B27" s="2">
        <v>212784</v>
      </c>
      <c r="C27" s="2">
        <v>208539</v>
      </c>
      <c r="D27" s="36">
        <v>-1.9949808256259902E-2</v>
      </c>
      <c r="E27" s="2">
        <f t="shared" si="0"/>
        <v>13</v>
      </c>
    </row>
    <row r="28" spans="1:5" x14ac:dyDescent="0.2">
      <c r="A28" s="2" t="s">
        <v>27</v>
      </c>
      <c r="B28" s="2">
        <v>586576</v>
      </c>
      <c r="C28" s="2">
        <v>575636</v>
      </c>
      <c r="D28" s="36">
        <v>-1.8650609639671599E-2</v>
      </c>
      <c r="E28" s="2">
        <f t="shared" si="0"/>
        <v>12</v>
      </c>
    </row>
    <row r="29" spans="1:5" x14ac:dyDescent="0.2">
      <c r="A29" s="2" t="s">
        <v>19</v>
      </c>
      <c r="B29" s="2">
        <v>152317</v>
      </c>
      <c r="C29" s="2">
        <v>149477</v>
      </c>
      <c r="D29" s="36">
        <v>-1.8645325209923999E-2</v>
      </c>
      <c r="E29" s="2">
        <f t="shared" si="0"/>
        <v>11</v>
      </c>
    </row>
    <row r="30" spans="1:5" x14ac:dyDescent="0.2">
      <c r="A30" s="2" t="s">
        <v>0</v>
      </c>
      <c r="B30" s="2">
        <v>1812699</v>
      </c>
      <c r="C30" s="2">
        <v>1780367</v>
      </c>
      <c r="D30" s="36">
        <v>-1.7836386515356399E-2</v>
      </c>
      <c r="E30" s="2">
        <f t="shared" si="0"/>
        <v>10</v>
      </c>
    </row>
    <row r="31" spans="1:5" x14ac:dyDescent="0.2">
      <c r="A31" s="2" t="s">
        <v>25</v>
      </c>
      <c r="B31" s="2">
        <v>447346</v>
      </c>
      <c r="C31" s="2">
        <v>440501</v>
      </c>
      <c r="D31" s="36">
        <v>-1.5301355103208699E-2</v>
      </c>
      <c r="E31" s="2">
        <f t="shared" si="0"/>
        <v>9</v>
      </c>
    </row>
    <row r="32" spans="1:5" x14ac:dyDescent="0.2">
      <c r="A32" s="2" t="s">
        <v>12</v>
      </c>
      <c r="B32" s="2">
        <v>242643</v>
      </c>
      <c r="C32" s="2">
        <v>239136</v>
      </c>
      <c r="D32" s="36">
        <v>-1.44533326739283E-2</v>
      </c>
      <c r="E32" s="2">
        <f t="shared" si="0"/>
        <v>8</v>
      </c>
    </row>
    <row r="33" spans="1:5" x14ac:dyDescent="0.2">
      <c r="A33" s="2" t="s">
        <v>20</v>
      </c>
      <c r="B33" s="2">
        <v>1632927</v>
      </c>
      <c r="C33" s="2">
        <v>1610359</v>
      </c>
      <c r="D33" s="36">
        <v>-1.38205810792522E-2</v>
      </c>
      <c r="E33" s="2">
        <f t="shared" si="0"/>
        <v>7</v>
      </c>
    </row>
    <row r="34" spans="1:5" x14ac:dyDescent="0.2">
      <c r="A34" s="2" t="s">
        <v>26</v>
      </c>
      <c r="B34" s="2">
        <v>577442</v>
      </c>
      <c r="C34" s="2">
        <v>570100</v>
      </c>
      <c r="D34" s="36">
        <v>-1.27146968873064E-2</v>
      </c>
      <c r="E34" s="2">
        <f t="shared" si="0"/>
        <v>6</v>
      </c>
    </row>
    <row r="35" spans="1:5" x14ac:dyDescent="0.2">
      <c r="A35" s="2" t="s">
        <v>33</v>
      </c>
      <c r="B35" s="2">
        <v>189173</v>
      </c>
      <c r="C35" s="2">
        <v>187080</v>
      </c>
      <c r="D35" s="36">
        <v>-1.10639467577297E-2</v>
      </c>
      <c r="E35" s="2">
        <f t="shared" si="0"/>
        <v>5</v>
      </c>
    </row>
    <row r="36" spans="1:5" x14ac:dyDescent="0.2">
      <c r="A36" s="2" t="s">
        <v>17</v>
      </c>
      <c r="B36" s="2">
        <v>463598</v>
      </c>
      <c r="C36" s="2">
        <v>461602</v>
      </c>
      <c r="D36" s="36">
        <v>-4.3054542944533898E-3</v>
      </c>
      <c r="E36" s="2">
        <f t="shared" si="0"/>
        <v>4</v>
      </c>
    </row>
    <row r="37" spans="1:5" x14ac:dyDescent="0.2">
      <c r="A37" s="2" t="s">
        <v>8</v>
      </c>
      <c r="B37" s="2">
        <v>892899</v>
      </c>
      <c r="C37" s="2">
        <v>903594</v>
      </c>
      <c r="D37" s="36">
        <v>1.1977838478932201E-2</v>
      </c>
      <c r="E37" s="2">
        <f t="shared" si="0"/>
        <v>3</v>
      </c>
    </row>
    <row r="38" spans="1:5" x14ac:dyDescent="0.2">
      <c r="A38" s="2" t="s">
        <v>28</v>
      </c>
      <c r="B38" s="2">
        <v>171220</v>
      </c>
      <c r="C38" s="2">
        <v>174213</v>
      </c>
      <c r="D38" s="36">
        <v>1.7480434528676501E-2</v>
      </c>
      <c r="E38" s="2">
        <f t="shared" si="0"/>
        <v>2</v>
      </c>
    </row>
    <row r="39" spans="1:5" x14ac:dyDescent="0.2">
      <c r="A39" s="2" t="s">
        <v>4</v>
      </c>
      <c r="B39" s="2">
        <v>919138</v>
      </c>
      <c r="C39" s="2">
        <v>944174</v>
      </c>
      <c r="D39" s="36">
        <v>2.7238564829220401E-2</v>
      </c>
      <c r="E39" s="2">
        <f t="shared" si="0"/>
        <v>1</v>
      </c>
    </row>
  </sheetData>
  <mergeCells count="1">
    <mergeCell ref="H1:I1"/>
  </mergeCells>
  <hyperlinks>
    <hyperlink ref="H1:I1" location="Index!A1" display="Regresar al Índice" xr:uid="{C28FCE02-2A6D-4B11-AA18-AA3D59A471AA}"/>
  </hyperlinks>
  <pageMargins left="0.7" right="0.7" top="0.75" bottom="0.75" header="0.3" footer="0.3"/>
  <pageSetup paperSize="9" orientation="portrait" horizontalDpi="300" verticalDpi="30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E1416-8263-4B42-9236-8B3B14DCB060}">
  <sheetPr codeName="Hoja19"/>
  <dimension ref="A1:I40"/>
  <sheetViews>
    <sheetView workbookViewId="0">
      <selection sqref="A1:XFD1048576"/>
    </sheetView>
  </sheetViews>
  <sheetFormatPr baseColWidth="10" defaultRowHeight="12.75" x14ac:dyDescent="0.2"/>
  <cols>
    <col min="1" max="16384" width="11.42578125" style="172"/>
  </cols>
  <sheetData>
    <row r="1" spans="1:9" ht="15" x14ac:dyDescent="0.25">
      <c r="A1" s="87" t="s">
        <v>662</v>
      </c>
      <c r="H1" s="58" t="s">
        <v>38</v>
      </c>
      <c r="I1" s="58"/>
    </row>
    <row r="2" spans="1:9" x14ac:dyDescent="0.2">
      <c r="A2" s="2" t="s">
        <v>57</v>
      </c>
    </row>
    <row r="7" spans="1:9" x14ac:dyDescent="0.2">
      <c r="A7" s="172" t="s">
        <v>199</v>
      </c>
      <c r="B7" s="172" t="s">
        <v>477</v>
      </c>
      <c r="C7" s="172" t="s">
        <v>478</v>
      </c>
      <c r="D7" s="172" t="s">
        <v>479</v>
      </c>
      <c r="E7" s="172" t="s">
        <v>199</v>
      </c>
      <c r="F7" s="172" t="s">
        <v>477</v>
      </c>
      <c r="G7" s="172" t="s">
        <v>478</v>
      </c>
      <c r="H7" s="172" t="s">
        <v>58</v>
      </c>
      <c r="I7" s="172" t="s">
        <v>59</v>
      </c>
    </row>
    <row r="8" spans="1:9" x14ac:dyDescent="0.2">
      <c r="A8" s="172" t="s">
        <v>480</v>
      </c>
      <c r="B8" s="173">
        <v>20421442</v>
      </c>
      <c r="C8" s="173">
        <v>19773732</v>
      </c>
      <c r="D8" s="173">
        <f t="shared" ref="D8:D40" si="0">C8-B8</f>
        <v>-647710</v>
      </c>
      <c r="E8" s="172" t="s">
        <v>481</v>
      </c>
      <c r="F8" s="173">
        <v>17556181</v>
      </c>
      <c r="G8" s="173">
        <v>16995708</v>
      </c>
      <c r="H8" s="173">
        <f t="shared" ref="H8:H40" si="1">G8-F8</f>
        <v>-560473</v>
      </c>
      <c r="I8" s="173">
        <f t="shared" ref="I8:I40" si="2">(D8)-(H8)</f>
        <v>-87237</v>
      </c>
    </row>
    <row r="9" spans="1:9" x14ac:dyDescent="0.2">
      <c r="A9" s="172" t="s">
        <v>9</v>
      </c>
      <c r="B9" s="173">
        <v>3470048</v>
      </c>
      <c r="C9" s="173">
        <v>3246669</v>
      </c>
      <c r="D9" s="173">
        <f t="shared" si="0"/>
        <v>-223379</v>
      </c>
      <c r="E9" s="172" t="s">
        <v>379</v>
      </c>
      <c r="F9" s="173">
        <v>3020906</v>
      </c>
      <c r="G9" s="173">
        <v>2790668</v>
      </c>
      <c r="H9" s="173">
        <f t="shared" si="1"/>
        <v>-230238</v>
      </c>
      <c r="I9" s="173">
        <f t="shared" si="2"/>
        <v>6859</v>
      </c>
    </row>
    <row r="10" spans="1:9" x14ac:dyDescent="0.2">
      <c r="A10" s="172" t="s">
        <v>24</v>
      </c>
      <c r="B10" s="173">
        <v>463164</v>
      </c>
      <c r="C10" s="173">
        <v>365783</v>
      </c>
      <c r="D10" s="173">
        <f t="shared" si="0"/>
        <v>-97381</v>
      </c>
      <c r="E10" s="172" t="s">
        <v>24</v>
      </c>
      <c r="F10" s="173">
        <v>330256</v>
      </c>
      <c r="G10" s="173">
        <v>265453</v>
      </c>
      <c r="H10" s="173">
        <f t="shared" si="1"/>
        <v>-64803</v>
      </c>
      <c r="I10" s="173">
        <f t="shared" si="2"/>
        <v>-32578</v>
      </c>
    </row>
    <row r="11" spans="1:9" x14ac:dyDescent="0.2">
      <c r="A11" s="172" t="s">
        <v>22</v>
      </c>
      <c r="B11" s="173">
        <v>629401</v>
      </c>
      <c r="C11" s="173">
        <v>590229</v>
      </c>
      <c r="D11" s="173">
        <f t="shared" si="0"/>
        <v>-39172</v>
      </c>
      <c r="E11" s="172" t="s">
        <v>22</v>
      </c>
      <c r="F11" s="173">
        <v>538275</v>
      </c>
      <c r="G11" s="173">
        <v>505188</v>
      </c>
      <c r="H11" s="173">
        <f t="shared" si="1"/>
        <v>-33087</v>
      </c>
      <c r="I11" s="173">
        <f t="shared" si="2"/>
        <v>-6085</v>
      </c>
    </row>
    <row r="12" spans="1:9" x14ac:dyDescent="0.2">
      <c r="A12" s="172" t="s">
        <v>14</v>
      </c>
      <c r="B12" s="173">
        <v>1007762</v>
      </c>
      <c r="C12" s="173">
        <v>973396</v>
      </c>
      <c r="D12" s="173">
        <f t="shared" si="0"/>
        <v>-34366</v>
      </c>
      <c r="E12" s="172" t="s">
        <v>14</v>
      </c>
      <c r="F12" s="173">
        <v>874599</v>
      </c>
      <c r="G12" s="173">
        <v>842246</v>
      </c>
      <c r="H12" s="173">
        <f t="shared" si="1"/>
        <v>-32353</v>
      </c>
      <c r="I12" s="173">
        <f t="shared" si="2"/>
        <v>-2013</v>
      </c>
    </row>
    <row r="13" spans="1:9" x14ac:dyDescent="0.2">
      <c r="A13" s="172" t="s">
        <v>13</v>
      </c>
      <c r="B13" s="173">
        <v>1626181</v>
      </c>
      <c r="C13" s="173">
        <v>1593415</v>
      </c>
      <c r="D13" s="173">
        <f t="shared" si="0"/>
        <v>-32766</v>
      </c>
      <c r="E13" s="172" t="s">
        <v>13</v>
      </c>
      <c r="F13" s="173">
        <v>1364730</v>
      </c>
      <c r="G13" s="173">
        <v>1343620</v>
      </c>
      <c r="H13" s="173">
        <f t="shared" si="1"/>
        <v>-21110</v>
      </c>
      <c r="I13" s="173">
        <f t="shared" si="2"/>
        <v>-11656</v>
      </c>
    </row>
    <row r="14" spans="1:9" x14ac:dyDescent="0.2">
      <c r="A14" s="172" t="s">
        <v>0</v>
      </c>
      <c r="B14" s="173">
        <v>1812699</v>
      </c>
      <c r="C14" s="173">
        <v>1780367</v>
      </c>
      <c r="D14" s="173">
        <f t="shared" si="0"/>
        <v>-32332</v>
      </c>
      <c r="E14" s="172" t="s">
        <v>0</v>
      </c>
      <c r="F14" s="173">
        <v>1542617</v>
      </c>
      <c r="G14" s="173">
        <v>1528544</v>
      </c>
      <c r="H14" s="173">
        <f t="shared" si="1"/>
        <v>-14073</v>
      </c>
      <c r="I14" s="173">
        <f t="shared" si="2"/>
        <v>-18259</v>
      </c>
    </row>
    <row r="15" spans="1:9" x14ac:dyDescent="0.2">
      <c r="A15" s="172" t="s">
        <v>482</v>
      </c>
      <c r="B15" s="173">
        <v>749350</v>
      </c>
      <c r="C15" s="173">
        <v>725198</v>
      </c>
      <c r="D15" s="173">
        <f t="shared" si="0"/>
        <v>-24152</v>
      </c>
      <c r="E15" s="172" t="s">
        <v>482</v>
      </c>
      <c r="F15" s="173">
        <v>631728</v>
      </c>
      <c r="G15" s="173">
        <v>612623</v>
      </c>
      <c r="H15" s="173">
        <f t="shared" si="1"/>
        <v>-19105</v>
      </c>
      <c r="I15" s="173">
        <f t="shared" si="2"/>
        <v>-5047</v>
      </c>
    </row>
    <row r="16" spans="1:9" x14ac:dyDescent="0.2">
      <c r="A16" s="172" t="s">
        <v>20</v>
      </c>
      <c r="B16" s="173">
        <v>1632927</v>
      </c>
      <c r="C16" s="173">
        <v>1610359</v>
      </c>
      <c r="D16" s="173">
        <f t="shared" si="0"/>
        <v>-22568</v>
      </c>
      <c r="E16" s="172" t="s">
        <v>20</v>
      </c>
      <c r="F16" s="173">
        <v>1476925</v>
      </c>
      <c r="G16" s="173">
        <v>1452482</v>
      </c>
      <c r="H16" s="173">
        <f t="shared" si="1"/>
        <v>-24443</v>
      </c>
      <c r="I16" s="173">
        <f t="shared" si="2"/>
        <v>1875</v>
      </c>
    </row>
    <row r="17" spans="1:9" x14ac:dyDescent="0.2">
      <c r="A17" s="172" t="s">
        <v>29</v>
      </c>
      <c r="B17" s="173">
        <v>692500</v>
      </c>
      <c r="C17" s="173">
        <v>672536</v>
      </c>
      <c r="D17" s="173">
        <f t="shared" si="0"/>
        <v>-19964</v>
      </c>
      <c r="E17" s="172" t="s">
        <v>29</v>
      </c>
      <c r="F17" s="173">
        <v>616489</v>
      </c>
      <c r="G17" s="173">
        <v>601536</v>
      </c>
      <c r="H17" s="173">
        <f t="shared" si="1"/>
        <v>-14953</v>
      </c>
      <c r="I17" s="173">
        <f t="shared" si="2"/>
        <v>-5011</v>
      </c>
    </row>
    <row r="18" spans="1:9" x14ac:dyDescent="0.2">
      <c r="A18" s="172" t="s">
        <v>32</v>
      </c>
      <c r="B18" s="173">
        <v>384295</v>
      </c>
      <c r="C18" s="173">
        <v>364449</v>
      </c>
      <c r="D18" s="173">
        <f t="shared" si="0"/>
        <v>-19846</v>
      </c>
      <c r="E18" s="172" t="s">
        <v>32</v>
      </c>
      <c r="F18" s="173">
        <v>345561</v>
      </c>
      <c r="G18" s="173">
        <v>325880</v>
      </c>
      <c r="H18" s="173">
        <f t="shared" si="1"/>
        <v>-19681</v>
      </c>
      <c r="I18" s="173">
        <f t="shared" si="2"/>
        <v>-165</v>
      </c>
    </row>
    <row r="19" spans="1:9" x14ac:dyDescent="0.2">
      <c r="A19" s="172" t="s">
        <v>10</v>
      </c>
      <c r="B19" s="173">
        <v>776527</v>
      </c>
      <c r="C19" s="173">
        <v>757473</v>
      </c>
      <c r="D19" s="173">
        <f t="shared" si="0"/>
        <v>-19054</v>
      </c>
      <c r="E19" s="172" t="s">
        <v>10</v>
      </c>
      <c r="F19" s="173">
        <v>689001</v>
      </c>
      <c r="G19" s="173">
        <v>676115</v>
      </c>
      <c r="H19" s="173">
        <f t="shared" si="1"/>
        <v>-12886</v>
      </c>
      <c r="I19" s="173">
        <f t="shared" si="2"/>
        <v>-6168</v>
      </c>
    </row>
    <row r="20" spans="1:9" x14ac:dyDescent="0.2">
      <c r="A20" s="172" t="s">
        <v>5</v>
      </c>
      <c r="B20" s="173">
        <v>184435</v>
      </c>
      <c r="C20" s="173">
        <v>170112</v>
      </c>
      <c r="D20" s="173">
        <f t="shared" si="0"/>
        <v>-14323</v>
      </c>
      <c r="E20" s="172" t="s">
        <v>5</v>
      </c>
      <c r="F20" s="173">
        <v>133857</v>
      </c>
      <c r="G20" s="173">
        <v>121109</v>
      </c>
      <c r="H20" s="173">
        <f t="shared" si="1"/>
        <v>-12748</v>
      </c>
      <c r="I20" s="173">
        <f t="shared" si="2"/>
        <v>-1575</v>
      </c>
    </row>
    <row r="21" spans="1:9" x14ac:dyDescent="0.2">
      <c r="A21" s="172" t="s">
        <v>15</v>
      </c>
      <c r="B21" s="173">
        <v>159549</v>
      </c>
      <c r="C21" s="173">
        <v>146771</v>
      </c>
      <c r="D21" s="173">
        <f t="shared" si="0"/>
        <v>-12778</v>
      </c>
      <c r="E21" s="172" t="s">
        <v>15</v>
      </c>
      <c r="F21" s="173">
        <v>127887</v>
      </c>
      <c r="G21" s="173">
        <v>119051</v>
      </c>
      <c r="H21" s="173">
        <f t="shared" si="1"/>
        <v>-8836</v>
      </c>
      <c r="I21" s="173">
        <f t="shared" si="2"/>
        <v>-3942</v>
      </c>
    </row>
    <row r="22" spans="1:9" x14ac:dyDescent="0.2">
      <c r="A22" s="172" t="s">
        <v>23</v>
      </c>
      <c r="B22" s="173">
        <v>607919</v>
      </c>
      <c r="C22" s="173">
        <v>595496</v>
      </c>
      <c r="D22" s="173">
        <f t="shared" si="0"/>
        <v>-12423</v>
      </c>
      <c r="E22" s="172" t="s">
        <v>23</v>
      </c>
      <c r="F22" s="173">
        <v>500326</v>
      </c>
      <c r="G22" s="173">
        <v>488183</v>
      </c>
      <c r="H22" s="173">
        <f t="shared" si="1"/>
        <v>-12143</v>
      </c>
      <c r="I22" s="173">
        <f t="shared" si="2"/>
        <v>-280</v>
      </c>
    </row>
    <row r="23" spans="1:9" x14ac:dyDescent="0.2">
      <c r="A23" s="172" t="s">
        <v>27</v>
      </c>
      <c r="B23" s="173">
        <v>586576</v>
      </c>
      <c r="C23" s="173">
        <v>575636</v>
      </c>
      <c r="D23" s="173">
        <f t="shared" si="0"/>
        <v>-10940</v>
      </c>
      <c r="E23" s="172" t="s">
        <v>27</v>
      </c>
      <c r="F23" s="173">
        <v>499697</v>
      </c>
      <c r="G23" s="173">
        <v>491876</v>
      </c>
      <c r="H23" s="173">
        <f t="shared" si="1"/>
        <v>-7821</v>
      </c>
      <c r="I23" s="173">
        <f t="shared" si="2"/>
        <v>-3119</v>
      </c>
    </row>
    <row r="24" spans="1:9" x14ac:dyDescent="0.2">
      <c r="A24" s="172" t="s">
        <v>16</v>
      </c>
      <c r="B24" s="173">
        <v>227679</v>
      </c>
      <c r="C24" s="173">
        <v>218499</v>
      </c>
      <c r="D24" s="173">
        <f t="shared" si="0"/>
        <v>-9180</v>
      </c>
      <c r="E24" s="172" t="s">
        <v>16</v>
      </c>
      <c r="F24" s="173">
        <v>185224</v>
      </c>
      <c r="G24" s="173">
        <v>180182</v>
      </c>
      <c r="H24" s="173">
        <f t="shared" si="1"/>
        <v>-5042</v>
      </c>
      <c r="I24" s="173">
        <f t="shared" si="2"/>
        <v>-4138</v>
      </c>
    </row>
    <row r="25" spans="1:9" x14ac:dyDescent="0.2">
      <c r="A25" s="172" t="s">
        <v>6</v>
      </c>
      <c r="B25" s="173">
        <v>133675</v>
      </c>
      <c r="C25" s="173">
        <v>125731</v>
      </c>
      <c r="D25" s="173">
        <f t="shared" si="0"/>
        <v>-7944</v>
      </c>
      <c r="E25" s="172" t="s">
        <v>6</v>
      </c>
      <c r="F25" s="173">
        <v>110447</v>
      </c>
      <c r="G25" s="173">
        <v>102239</v>
      </c>
      <c r="H25" s="173">
        <f t="shared" si="1"/>
        <v>-8208</v>
      </c>
      <c r="I25" s="173">
        <f t="shared" si="2"/>
        <v>264</v>
      </c>
    </row>
    <row r="26" spans="1:9" x14ac:dyDescent="0.2">
      <c r="A26" s="172" t="s">
        <v>26</v>
      </c>
      <c r="B26" s="173">
        <v>577442</v>
      </c>
      <c r="C26" s="173">
        <v>570100</v>
      </c>
      <c r="D26" s="173">
        <f t="shared" si="0"/>
        <v>-7342</v>
      </c>
      <c r="E26" s="172" t="s">
        <v>26</v>
      </c>
      <c r="F26" s="173">
        <v>463255</v>
      </c>
      <c r="G26" s="173">
        <v>459623</v>
      </c>
      <c r="H26" s="173">
        <f t="shared" si="1"/>
        <v>-3632</v>
      </c>
      <c r="I26" s="173">
        <f t="shared" si="2"/>
        <v>-3710</v>
      </c>
    </row>
    <row r="27" spans="1:9" x14ac:dyDescent="0.2">
      <c r="A27" s="172" t="s">
        <v>3</v>
      </c>
      <c r="B27" s="173">
        <v>328291</v>
      </c>
      <c r="C27" s="173">
        <v>321424</v>
      </c>
      <c r="D27" s="173">
        <f t="shared" si="0"/>
        <v>-6867</v>
      </c>
      <c r="E27" s="172" t="s">
        <v>3</v>
      </c>
      <c r="F27" s="173">
        <v>301211</v>
      </c>
      <c r="G27" s="173">
        <v>293285</v>
      </c>
      <c r="H27" s="173">
        <f t="shared" si="1"/>
        <v>-7926</v>
      </c>
      <c r="I27" s="173">
        <f t="shared" si="2"/>
        <v>1059</v>
      </c>
    </row>
    <row r="28" spans="1:9" x14ac:dyDescent="0.2">
      <c r="A28" s="172" t="s">
        <v>25</v>
      </c>
      <c r="B28" s="173">
        <v>447346</v>
      </c>
      <c r="C28" s="173">
        <v>440501</v>
      </c>
      <c r="D28" s="173">
        <f t="shared" si="0"/>
        <v>-6845</v>
      </c>
      <c r="E28" s="172" t="s">
        <v>25</v>
      </c>
      <c r="F28" s="173">
        <v>364743</v>
      </c>
      <c r="G28" s="173">
        <v>355083</v>
      </c>
      <c r="H28" s="173">
        <f t="shared" si="1"/>
        <v>-9660</v>
      </c>
      <c r="I28" s="173">
        <f t="shared" si="2"/>
        <v>2815</v>
      </c>
    </row>
    <row r="29" spans="1:9" x14ac:dyDescent="0.2">
      <c r="A29" s="172" t="s">
        <v>7</v>
      </c>
      <c r="B29" s="173">
        <v>227505</v>
      </c>
      <c r="C29" s="173">
        <v>221463</v>
      </c>
      <c r="D29" s="173">
        <f t="shared" si="0"/>
        <v>-6042</v>
      </c>
      <c r="E29" s="172" t="s">
        <v>7</v>
      </c>
      <c r="F29" s="173">
        <v>200960</v>
      </c>
      <c r="G29" s="173">
        <v>194915</v>
      </c>
      <c r="H29" s="173">
        <f t="shared" si="1"/>
        <v>-6045</v>
      </c>
      <c r="I29" s="173">
        <f t="shared" si="2"/>
        <v>3</v>
      </c>
    </row>
    <row r="30" spans="1:9" x14ac:dyDescent="0.2">
      <c r="A30" s="172" t="s">
        <v>18</v>
      </c>
      <c r="B30" s="173">
        <v>211336</v>
      </c>
      <c r="C30" s="173">
        <v>205308</v>
      </c>
      <c r="D30" s="173">
        <f t="shared" si="0"/>
        <v>-6028</v>
      </c>
      <c r="E30" s="172" t="s">
        <v>18</v>
      </c>
      <c r="F30" s="173">
        <v>181231</v>
      </c>
      <c r="G30" s="173">
        <v>176182</v>
      </c>
      <c r="H30" s="173">
        <f t="shared" si="1"/>
        <v>-5049</v>
      </c>
      <c r="I30" s="173">
        <f t="shared" si="2"/>
        <v>-979</v>
      </c>
    </row>
    <row r="31" spans="1:9" x14ac:dyDescent="0.2">
      <c r="A31" s="172" t="s">
        <v>21</v>
      </c>
      <c r="B31" s="173">
        <v>212784</v>
      </c>
      <c r="C31" s="173">
        <v>208539</v>
      </c>
      <c r="D31" s="173">
        <f t="shared" si="0"/>
        <v>-4245</v>
      </c>
      <c r="E31" s="172" t="s">
        <v>21</v>
      </c>
      <c r="F31" s="173">
        <v>185548</v>
      </c>
      <c r="G31" s="173">
        <v>181754</v>
      </c>
      <c r="H31" s="173">
        <f t="shared" si="1"/>
        <v>-3794</v>
      </c>
      <c r="I31" s="173">
        <f t="shared" si="2"/>
        <v>-451</v>
      </c>
    </row>
    <row r="32" spans="1:9" x14ac:dyDescent="0.2">
      <c r="A32" s="172" t="s">
        <v>12</v>
      </c>
      <c r="B32" s="173">
        <v>242643</v>
      </c>
      <c r="C32" s="173">
        <v>239136</v>
      </c>
      <c r="D32" s="173">
        <f t="shared" si="0"/>
        <v>-3507</v>
      </c>
      <c r="E32" s="172" t="s">
        <v>12</v>
      </c>
      <c r="F32" s="173">
        <v>219202</v>
      </c>
      <c r="G32" s="173">
        <v>216878</v>
      </c>
      <c r="H32" s="173">
        <f t="shared" si="1"/>
        <v>-2324</v>
      </c>
      <c r="I32" s="173">
        <f t="shared" si="2"/>
        <v>-1183</v>
      </c>
    </row>
    <row r="33" spans="1:9" x14ac:dyDescent="0.2">
      <c r="A33" s="172" t="s">
        <v>30</v>
      </c>
      <c r="B33" s="173">
        <v>102273</v>
      </c>
      <c r="C33" s="173">
        <v>99057</v>
      </c>
      <c r="D33" s="173">
        <f t="shared" si="0"/>
        <v>-3216</v>
      </c>
      <c r="E33" s="172" t="s">
        <v>30</v>
      </c>
      <c r="F33" s="173">
        <v>79560</v>
      </c>
      <c r="G33" s="173">
        <v>78009</v>
      </c>
      <c r="H33" s="173">
        <f t="shared" si="1"/>
        <v>-1551</v>
      </c>
      <c r="I33" s="173">
        <f t="shared" si="2"/>
        <v>-1665</v>
      </c>
    </row>
    <row r="34" spans="1:9" x14ac:dyDescent="0.2">
      <c r="A34" s="172" t="s">
        <v>11</v>
      </c>
      <c r="B34" s="173">
        <v>138790</v>
      </c>
      <c r="C34" s="173">
        <v>135945</v>
      </c>
      <c r="D34" s="173">
        <f t="shared" si="0"/>
        <v>-2845</v>
      </c>
      <c r="E34" s="172" t="s">
        <v>11</v>
      </c>
      <c r="F34" s="173">
        <v>112492</v>
      </c>
      <c r="G34" s="173">
        <v>110666</v>
      </c>
      <c r="H34" s="173">
        <f t="shared" si="1"/>
        <v>-1826</v>
      </c>
      <c r="I34" s="173">
        <f t="shared" si="2"/>
        <v>-1019</v>
      </c>
    </row>
    <row r="35" spans="1:9" x14ac:dyDescent="0.2">
      <c r="A35" s="172" t="s">
        <v>19</v>
      </c>
      <c r="B35" s="173">
        <v>152317</v>
      </c>
      <c r="C35" s="173">
        <v>149477</v>
      </c>
      <c r="D35" s="173">
        <f t="shared" si="0"/>
        <v>-2840</v>
      </c>
      <c r="E35" s="172" t="s">
        <v>19</v>
      </c>
      <c r="F35" s="173">
        <v>117004</v>
      </c>
      <c r="G35" s="173">
        <v>115827</v>
      </c>
      <c r="H35" s="173">
        <f t="shared" si="1"/>
        <v>-1177</v>
      </c>
      <c r="I35" s="173">
        <f t="shared" si="2"/>
        <v>-1663</v>
      </c>
    </row>
    <row r="36" spans="1:9" x14ac:dyDescent="0.2">
      <c r="A36" s="172" t="s">
        <v>33</v>
      </c>
      <c r="B36" s="173">
        <v>189173</v>
      </c>
      <c r="C36" s="173">
        <v>187080</v>
      </c>
      <c r="D36" s="173">
        <f t="shared" si="0"/>
        <v>-2093</v>
      </c>
      <c r="E36" s="172" t="s">
        <v>33</v>
      </c>
      <c r="F36" s="173">
        <v>159967</v>
      </c>
      <c r="G36" s="173">
        <v>159058</v>
      </c>
      <c r="H36" s="173">
        <f t="shared" si="1"/>
        <v>-909</v>
      </c>
      <c r="I36" s="173">
        <f t="shared" si="2"/>
        <v>-1184</v>
      </c>
    </row>
    <row r="37" spans="1:9" x14ac:dyDescent="0.2">
      <c r="A37" s="172" t="s">
        <v>17</v>
      </c>
      <c r="B37" s="173">
        <v>463598</v>
      </c>
      <c r="C37" s="173">
        <v>461602</v>
      </c>
      <c r="D37" s="173">
        <f t="shared" si="0"/>
        <v>-1996</v>
      </c>
      <c r="E37" s="172" t="s">
        <v>17</v>
      </c>
      <c r="F37" s="173">
        <v>378723</v>
      </c>
      <c r="G37" s="173">
        <v>374858</v>
      </c>
      <c r="H37" s="173">
        <f t="shared" si="1"/>
        <v>-3865</v>
      </c>
      <c r="I37" s="173">
        <f t="shared" si="2"/>
        <v>1869</v>
      </c>
    </row>
    <row r="38" spans="1:9" x14ac:dyDescent="0.2">
      <c r="A38" s="172" t="s">
        <v>28</v>
      </c>
      <c r="B38" s="173">
        <v>171220</v>
      </c>
      <c r="C38" s="173">
        <v>174213</v>
      </c>
      <c r="D38" s="173">
        <f t="shared" si="0"/>
        <v>2993</v>
      </c>
      <c r="E38" s="172" t="s">
        <v>28</v>
      </c>
      <c r="F38" s="173">
        <v>144058</v>
      </c>
      <c r="G38" s="173">
        <v>141697</v>
      </c>
      <c r="H38" s="173">
        <f t="shared" si="1"/>
        <v>-2361</v>
      </c>
      <c r="I38" s="173">
        <f t="shared" si="2"/>
        <v>5354</v>
      </c>
    </row>
    <row r="39" spans="1:9" x14ac:dyDescent="0.2">
      <c r="A39" s="172" t="s">
        <v>8</v>
      </c>
      <c r="B39" s="173">
        <v>892899</v>
      </c>
      <c r="C39" s="173">
        <v>903594</v>
      </c>
      <c r="D39" s="173">
        <f t="shared" si="0"/>
        <v>10695</v>
      </c>
      <c r="E39" s="172" t="s">
        <v>8</v>
      </c>
      <c r="F39" s="173">
        <v>817008</v>
      </c>
      <c r="G39" s="173">
        <v>823105</v>
      </c>
      <c r="H39" s="173">
        <f t="shared" si="1"/>
        <v>6097</v>
      </c>
      <c r="I39" s="173">
        <f t="shared" si="2"/>
        <v>4598</v>
      </c>
    </row>
    <row r="40" spans="1:9" x14ac:dyDescent="0.2">
      <c r="A40" s="172" t="s">
        <v>4</v>
      </c>
      <c r="B40" s="173">
        <v>919138</v>
      </c>
      <c r="C40" s="173">
        <v>944174</v>
      </c>
      <c r="D40" s="173">
        <f t="shared" si="0"/>
        <v>25036</v>
      </c>
      <c r="E40" s="172" t="s">
        <v>4</v>
      </c>
      <c r="F40" s="173">
        <v>842694</v>
      </c>
      <c r="G40" s="173">
        <v>867773</v>
      </c>
      <c r="H40" s="173">
        <f t="shared" si="1"/>
        <v>25079</v>
      </c>
      <c r="I40" s="173">
        <f t="shared" si="2"/>
        <v>-43</v>
      </c>
    </row>
  </sheetData>
  <autoFilter ref="A7:I40" xr:uid="{00000000-0009-0000-0000-000005000000}">
    <sortState ref="A8:I40">
      <sortCondition ref="D7:D40"/>
    </sortState>
  </autoFilter>
  <mergeCells count="1">
    <mergeCell ref="H1:I1"/>
  </mergeCells>
  <hyperlinks>
    <hyperlink ref="H1:I1" location="Index!A1" display="Regresar al Índice" xr:uid="{7A753D88-F121-4699-A5D8-D50F1837E32C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55A28-BDE8-40C6-BE17-139A3F9AF928}">
  <sheetPr codeName="Hoja27"/>
  <dimension ref="A1:AB56"/>
  <sheetViews>
    <sheetView zoomScaleNormal="100" workbookViewId="0">
      <pane xSplit="12" topLeftCell="X1" activePane="topRight" state="frozen"/>
      <selection sqref="A1:XFD1048576"/>
      <selection pane="topRight" sqref="A1:XFD1048576"/>
    </sheetView>
  </sheetViews>
  <sheetFormatPr baseColWidth="10" defaultColWidth="15.28515625" defaultRowHeight="12.75" x14ac:dyDescent="0.2"/>
  <cols>
    <col min="1" max="10" width="15.28515625" style="124"/>
    <col min="11" max="11" width="5" style="124" customWidth="1"/>
    <col min="12" max="12" width="21.42578125" style="124" customWidth="1"/>
    <col min="13" max="19" width="9.7109375" style="124" customWidth="1"/>
    <col min="20" max="20" width="10.7109375" style="124" customWidth="1"/>
    <col min="21" max="24" width="12.42578125" style="124" customWidth="1"/>
    <col min="25" max="25" width="9.7109375" style="124" customWidth="1"/>
    <col min="26" max="26" width="10.7109375" style="124" customWidth="1"/>
    <col min="27" max="27" width="9.7109375" style="124" customWidth="1"/>
    <col min="28" max="29" width="14.5703125" style="124" customWidth="1"/>
    <col min="30" max="34" width="15.28515625" style="124" customWidth="1"/>
    <col min="35" max="16384" width="15.28515625" style="124"/>
  </cols>
  <sheetData>
    <row r="1" spans="1:28" ht="15" x14ac:dyDescent="0.25">
      <c r="A1" s="87" t="s">
        <v>664</v>
      </c>
      <c r="H1" s="58" t="s">
        <v>38</v>
      </c>
      <c r="I1" s="58"/>
      <c r="Z1" s="125"/>
      <c r="AA1" s="125"/>
      <c r="AB1" s="125"/>
    </row>
    <row r="2" spans="1:28" x14ac:dyDescent="0.2">
      <c r="A2" s="124" t="s">
        <v>57</v>
      </c>
    </row>
    <row r="5" spans="1:28" x14ac:dyDescent="0.2">
      <c r="A5" s="124" t="s">
        <v>214</v>
      </c>
      <c r="B5" s="124" t="s">
        <v>215</v>
      </c>
      <c r="C5" s="124" t="s">
        <v>190</v>
      </c>
      <c r="D5" s="124" t="s">
        <v>216</v>
      </c>
      <c r="E5" s="124" t="s">
        <v>217</v>
      </c>
      <c r="F5" s="124" t="s">
        <v>218</v>
      </c>
      <c r="G5" s="124" t="s">
        <v>219</v>
      </c>
      <c r="H5" s="124" t="s">
        <v>195</v>
      </c>
      <c r="I5" s="124" t="s">
        <v>220</v>
      </c>
    </row>
    <row r="6" spans="1:28" x14ac:dyDescent="0.2">
      <c r="A6" s="124">
        <v>2013</v>
      </c>
      <c r="B6" s="139">
        <v>70246</v>
      </c>
      <c r="C6" s="139">
        <v>282499</v>
      </c>
      <c r="D6" s="139">
        <v>98394</v>
      </c>
      <c r="E6" s="139">
        <v>9369</v>
      </c>
      <c r="F6" s="139">
        <v>347298</v>
      </c>
      <c r="G6" s="139">
        <v>3034</v>
      </c>
      <c r="H6" s="139">
        <v>523456</v>
      </c>
      <c r="I6" s="139">
        <v>62952</v>
      </c>
      <c r="L6" s="140" t="s">
        <v>221</v>
      </c>
      <c r="M6" s="140" t="s">
        <v>222</v>
      </c>
      <c r="N6" s="140" t="s">
        <v>223</v>
      </c>
      <c r="O6" s="140" t="s">
        <v>224</v>
      </c>
      <c r="P6" s="140" t="s">
        <v>225</v>
      </c>
      <c r="Q6" s="5" t="s">
        <v>228</v>
      </c>
      <c r="R6" s="5" t="s">
        <v>273</v>
      </c>
      <c r="S6" s="140" t="s">
        <v>280</v>
      </c>
      <c r="T6" s="140" t="s">
        <v>285</v>
      </c>
      <c r="U6" s="140" t="s">
        <v>294</v>
      </c>
      <c r="V6" s="140" t="s">
        <v>300</v>
      </c>
      <c r="W6" s="140" t="s">
        <v>312</v>
      </c>
      <c r="X6" s="140" t="s">
        <v>484</v>
      </c>
    </row>
    <row r="7" spans="1:28" x14ac:dyDescent="0.2">
      <c r="A7" s="124">
        <v>2014</v>
      </c>
      <c r="B7" s="139">
        <v>77509</v>
      </c>
      <c r="C7" s="139">
        <v>295797</v>
      </c>
      <c r="D7" s="139">
        <v>107248</v>
      </c>
      <c r="E7" s="139">
        <v>9548</v>
      </c>
      <c r="F7" s="139">
        <v>363344</v>
      </c>
      <c r="G7" s="139">
        <v>2860</v>
      </c>
      <c r="H7" s="139">
        <v>540644</v>
      </c>
      <c r="I7" s="139">
        <v>66390</v>
      </c>
      <c r="K7" s="141"/>
      <c r="L7" s="140" t="s">
        <v>215</v>
      </c>
      <c r="M7" s="140">
        <v>112151</v>
      </c>
      <c r="N7" s="140">
        <v>112730</v>
      </c>
      <c r="O7" s="140">
        <v>113150</v>
      </c>
      <c r="P7" s="141">
        <v>115014</v>
      </c>
      <c r="Q7" s="142">
        <v>112715</v>
      </c>
      <c r="R7" s="142">
        <v>105937</v>
      </c>
      <c r="S7" s="124">
        <v>96061</v>
      </c>
      <c r="T7" s="124">
        <v>105222</v>
      </c>
      <c r="U7" s="124">
        <v>107865</v>
      </c>
      <c r="V7" s="124">
        <v>110774</v>
      </c>
      <c r="W7" s="124">
        <v>114437</v>
      </c>
      <c r="X7" s="124">
        <v>111767</v>
      </c>
      <c r="Y7" s="143">
        <f>X7/$X$15</f>
        <v>6.2777505986125332E-2</v>
      </c>
    </row>
    <row r="8" spans="1:28" x14ac:dyDescent="0.2">
      <c r="A8" s="124">
        <v>2015</v>
      </c>
      <c r="B8" s="139">
        <v>82606</v>
      </c>
      <c r="C8" s="139">
        <v>312586</v>
      </c>
      <c r="D8" s="139">
        <v>119587</v>
      </c>
      <c r="E8" s="139">
        <v>9329</v>
      </c>
      <c r="F8" s="139">
        <v>385457</v>
      </c>
      <c r="G8" s="139">
        <v>2875</v>
      </c>
      <c r="H8" s="139">
        <v>551836</v>
      </c>
      <c r="I8" s="139">
        <v>70979</v>
      </c>
      <c r="K8" s="141"/>
      <c r="L8" s="140" t="s">
        <v>190</v>
      </c>
      <c r="M8" s="140">
        <v>365082</v>
      </c>
      <c r="N8" s="140">
        <v>366494</v>
      </c>
      <c r="O8" s="140">
        <v>366843</v>
      </c>
      <c r="P8" s="141">
        <v>363126</v>
      </c>
      <c r="Q8" s="142">
        <v>358826</v>
      </c>
      <c r="R8" s="142">
        <v>357790</v>
      </c>
      <c r="S8" s="124">
        <v>357820</v>
      </c>
      <c r="T8" s="124">
        <v>359421</v>
      </c>
      <c r="U8" s="124">
        <v>360668</v>
      </c>
      <c r="V8" s="124">
        <v>365761</v>
      </c>
      <c r="W8" s="124">
        <v>368965</v>
      </c>
      <c r="X8" s="124">
        <v>366999</v>
      </c>
      <c r="Y8" s="143">
        <f t="shared" ref="Y8:Y13" si="0">X8/$X$15</f>
        <v>0.20613671226213473</v>
      </c>
    </row>
    <row r="9" spans="1:28" x14ac:dyDescent="0.2">
      <c r="A9" s="124">
        <v>2016</v>
      </c>
      <c r="B9" s="139">
        <v>89558</v>
      </c>
      <c r="C9" s="139">
        <v>334254</v>
      </c>
      <c r="D9" s="139">
        <v>130890</v>
      </c>
      <c r="E9" s="139">
        <v>9329</v>
      </c>
      <c r="F9" s="139">
        <v>407270</v>
      </c>
      <c r="G9" s="139">
        <v>3040</v>
      </c>
      <c r="H9" s="139">
        <v>575641</v>
      </c>
      <c r="I9" s="139">
        <v>74255</v>
      </c>
      <c r="K9" s="141"/>
      <c r="L9" s="140" t="s">
        <v>216</v>
      </c>
      <c r="M9" s="140">
        <v>147610</v>
      </c>
      <c r="N9" s="140">
        <v>150698</v>
      </c>
      <c r="O9" s="140">
        <v>149690</v>
      </c>
      <c r="P9" s="141">
        <v>138688</v>
      </c>
      <c r="Q9" s="142">
        <v>137575</v>
      </c>
      <c r="R9" s="142">
        <v>139757</v>
      </c>
      <c r="S9" s="124">
        <v>138201</v>
      </c>
      <c r="T9" s="124">
        <v>137917</v>
      </c>
      <c r="U9" s="124">
        <v>137841</v>
      </c>
      <c r="V9" s="124">
        <v>139444</v>
      </c>
      <c r="W9" s="124">
        <v>140212</v>
      </c>
      <c r="X9" s="124">
        <v>133149</v>
      </c>
      <c r="Y9" s="143">
        <f>X9/$X$15</f>
        <v>7.4787389341635743E-2</v>
      </c>
    </row>
    <row r="10" spans="1:28" x14ac:dyDescent="0.2">
      <c r="A10" s="124">
        <v>2017</v>
      </c>
      <c r="B10" s="139">
        <v>96726</v>
      </c>
      <c r="C10" s="139">
        <v>343480</v>
      </c>
      <c r="D10" s="139">
        <v>144472</v>
      </c>
      <c r="E10" s="139">
        <v>9194</v>
      </c>
      <c r="F10" s="139">
        <v>435724</v>
      </c>
      <c r="G10" s="139">
        <v>3204</v>
      </c>
      <c r="H10" s="139">
        <v>605107</v>
      </c>
      <c r="I10" s="139">
        <v>79961</v>
      </c>
      <c r="K10" s="141"/>
      <c r="L10" s="140" t="s">
        <v>217</v>
      </c>
      <c r="M10" s="140">
        <v>9895</v>
      </c>
      <c r="N10" s="140">
        <v>9952</v>
      </c>
      <c r="O10" s="140">
        <v>9921</v>
      </c>
      <c r="P10" s="141">
        <v>9758</v>
      </c>
      <c r="Q10" s="142">
        <v>9733</v>
      </c>
      <c r="R10" s="142">
        <v>9474</v>
      </c>
      <c r="S10" s="124">
        <v>9829</v>
      </c>
      <c r="T10" s="124">
        <v>9818</v>
      </c>
      <c r="U10" s="124">
        <v>9911</v>
      </c>
      <c r="V10" s="124">
        <v>9901</v>
      </c>
      <c r="W10" s="124">
        <v>9956</v>
      </c>
      <c r="X10" s="124">
        <v>9984</v>
      </c>
      <c r="Y10" s="143">
        <f t="shared" si="0"/>
        <v>5.6078325423915406E-3</v>
      </c>
    </row>
    <row r="11" spans="1:28" x14ac:dyDescent="0.2">
      <c r="A11" s="124">
        <v>2018</v>
      </c>
      <c r="B11" s="139">
        <v>104065</v>
      </c>
      <c r="C11" s="139">
        <v>354114</v>
      </c>
      <c r="D11" s="139">
        <v>141254</v>
      </c>
      <c r="E11" s="139">
        <v>9458</v>
      </c>
      <c r="F11" s="139">
        <v>452017</v>
      </c>
      <c r="G11" s="139">
        <v>2703</v>
      </c>
      <c r="H11" s="139">
        <v>614655</v>
      </c>
      <c r="I11" s="139">
        <v>82734</v>
      </c>
      <c r="K11" s="141"/>
      <c r="L11" s="140" t="s">
        <v>218</v>
      </c>
      <c r="M11" s="140">
        <v>458363</v>
      </c>
      <c r="N11" s="140">
        <v>461538</v>
      </c>
      <c r="O11" s="140">
        <v>459451</v>
      </c>
      <c r="P11" s="141">
        <v>452234</v>
      </c>
      <c r="Q11" s="142">
        <v>444648</v>
      </c>
      <c r="R11" s="142">
        <v>441629</v>
      </c>
      <c r="S11" s="124">
        <v>440830</v>
      </c>
      <c r="T11" s="124">
        <v>443332</v>
      </c>
      <c r="U11" s="124">
        <v>447361</v>
      </c>
      <c r="V11" s="124">
        <v>451827</v>
      </c>
      <c r="W11" s="124">
        <v>456439</v>
      </c>
      <c r="X11" s="124">
        <v>452541</v>
      </c>
      <c r="Y11" s="143">
        <f t="shared" si="0"/>
        <v>0.25418410923141127</v>
      </c>
    </row>
    <row r="12" spans="1:28" x14ac:dyDescent="0.2">
      <c r="A12" s="124">
        <v>2019</v>
      </c>
      <c r="B12" s="139">
        <v>109333</v>
      </c>
      <c r="C12" s="139">
        <v>363625</v>
      </c>
      <c r="D12" s="139">
        <v>141943</v>
      </c>
      <c r="E12" s="139">
        <v>9697</v>
      </c>
      <c r="F12" s="139">
        <v>458198</v>
      </c>
      <c r="G12" s="139">
        <v>2683</v>
      </c>
      <c r="H12" s="139">
        <v>640252</v>
      </c>
      <c r="I12" s="139">
        <v>86968</v>
      </c>
      <c r="K12" s="141"/>
      <c r="L12" s="140" t="s">
        <v>219</v>
      </c>
      <c r="M12" s="140">
        <v>2719</v>
      </c>
      <c r="N12" s="140">
        <v>2748</v>
      </c>
      <c r="O12" s="140">
        <v>2670</v>
      </c>
      <c r="P12" s="141">
        <v>2534</v>
      </c>
      <c r="Q12" s="142">
        <v>2618</v>
      </c>
      <c r="R12" s="142">
        <v>2625</v>
      </c>
      <c r="S12" s="124">
        <v>2588</v>
      </c>
      <c r="T12" s="124">
        <v>2601</v>
      </c>
      <c r="U12" s="124">
        <v>2605</v>
      </c>
      <c r="V12" s="124">
        <v>2611</v>
      </c>
      <c r="W12" s="124">
        <v>2745</v>
      </c>
      <c r="X12" s="124">
        <v>2738</v>
      </c>
      <c r="Y12" s="143">
        <f>X12/$X$15</f>
        <v>1.5378851663730006E-3</v>
      </c>
    </row>
    <row r="13" spans="1:28" x14ac:dyDescent="0.2">
      <c r="A13" s="124">
        <v>2020</v>
      </c>
      <c r="B13" s="139">
        <v>111767</v>
      </c>
      <c r="C13" s="139">
        <v>366999</v>
      </c>
      <c r="D13" s="139">
        <v>133149</v>
      </c>
      <c r="E13" s="139">
        <v>9984</v>
      </c>
      <c r="F13" s="139">
        <v>452541</v>
      </c>
      <c r="G13" s="139">
        <v>2738</v>
      </c>
      <c r="H13" s="139">
        <v>614772</v>
      </c>
      <c r="I13" s="139">
        <v>88417</v>
      </c>
      <c r="J13" s="139"/>
      <c r="K13" s="141"/>
      <c r="L13" s="140" t="s">
        <v>195</v>
      </c>
      <c r="M13" s="140">
        <v>639358</v>
      </c>
      <c r="N13" s="140">
        <v>646025</v>
      </c>
      <c r="O13" s="140">
        <v>641048</v>
      </c>
      <c r="P13" s="141">
        <v>624221</v>
      </c>
      <c r="Q13" s="142">
        <v>617059</v>
      </c>
      <c r="R13" s="142">
        <v>611383</v>
      </c>
      <c r="S13" s="124">
        <v>609696</v>
      </c>
      <c r="T13" s="124">
        <v>612253</v>
      </c>
      <c r="U13" s="124">
        <v>615269</v>
      </c>
      <c r="V13" s="124">
        <v>619956</v>
      </c>
      <c r="W13" s="124">
        <v>623527</v>
      </c>
      <c r="X13" s="124">
        <v>614772</v>
      </c>
      <c r="Y13" s="143">
        <f t="shared" si="0"/>
        <v>0.34530633290776563</v>
      </c>
    </row>
    <row r="14" spans="1:28" x14ac:dyDescent="0.2">
      <c r="A14" s="144"/>
      <c r="B14" s="139"/>
      <c r="C14" s="139"/>
      <c r="D14" s="139"/>
      <c r="E14" s="139"/>
      <c r="F14" s="139"/>
      <c r="G14" s="139"/>
      <c r="H14" s="139"/>
      <c r="I14" s="139"/>
      <c r="J14" s="145"/>
      <c r="K14" s="141"/>
      <c r="L14" s="140" t="s">
        <v>220</v>
      </c>
      <c r="M14" s="140">
        <v>87115</v>
      </c>
      <c r="N14" s="140">
        <v>87781</v>
      </c>
      <c r="O14" s="140">
        <v>89167</v>
      </c>
      <c r="P14" s="141">
        <v>88220</v>
      </c>
      <c r="Q14" s="142">
        <v>87150</v>
      </c>
      <c r="R14" s="142">
        <v>87170</v>
      </c>
      <c r="S14" s="124">
        <v>87610</v>
      </c>
      <c r="T14" s="124">
        <v>87932</v>
      </c>
      <c r="U14" s="124">
        <v>88141</v>
      </c>
      <c r="V14" s="124">
        <v>88060</v>
      </c>
      <c r="W14" s="124">
        <v>88988</v>
      </c>
      <c r="X14" s="124">
        <v>88417</v>
      </c>
      <c r="Y14" s="143">
        <f>X14/$X$15</f>
        <v>4.9662232562162748E-2</v>
      </c>
    </row>
    <row r="15" spans="1:28" x14ac:dyDescent="0.2">
      <c r="L15" s="140" t="s">
        <v>226</v>
      </c>
      <c r="M15" s="140">
        <v>1822293</v>
      </c>
      <c r="N15" s="140">
        <v>1837966</v>
      </c>
      <c r="O15" s="140">
        <v>1831940</v>
      </c>
      <c r="P15" s="146">
        <f>SUM(P7:P14)</f>
        <v>1793795</v>
      </c>
      <c r="Q15" s="142">
        <v>1770324</v>
      </c>
      <c r="R15" s="142">
        <v>1755765</v>
      </c>
      <c r="S15" s="124">
        <v>1742635</v>
      </c>
      <c r="T15" s="124">
        <v>1758496</v>
      </c>
      <c r="U15" s="124">
        <v>1769661</v>
      </c>
      <c r="V15" s="124">
        <f>SUM(V7:V14)</f>
        <v>1788334</v>
      </c>
      <c r="W15" s="124">
        <v>1805269</v>
      </c>
      <c r="X15" s="124">
        <v>1780367</v>
      </c>
      <c r="Y15" s="143">
        <f>SUM(Y7:Y14)</f>
        <v>1</v>
      </c>
    </row>
    <row r="16" spans="1:28" x14ac:dyDescent="0.2">
      <c r="A16" s="124" t="s">
        <v>485</v>
      </c>
      <c r="B16" s="143">
        <f>B13/B12-1</f>
        <v>2.2262262994704241E-2</v>
      </c>
      <c r="C16" s="143">
        <f t="shared" ref="C16:H16" si="1">C13/C12-1</f>
        <v>9.2787899621862291E-3</v>
      </c>
      <c r="D16" s="143">
        <f t="shared" si="1"/>
        <v>-6.1954446503173832E-2</v>
      </c>
      <c r="E16" s="143">
        <f t="shared" si="1"/>
        <v>2.9596782510054709E-2</v>
      </c>
      <c r="F16" s="143">
        <f t="shared" si="1"/>
        <v>-1.2346190948018143E-2</v>
      </c>
      <c r="G16" s="143">
        <f t="shared" si="1"/>
        <v>2.0499440924338419E-2</v>
      </c>
      <c r="H16" s="143">
        <f t="shared" si="1"/>
        <v>-3.9796829998188232E-2</v>
      </c>
      <c r="I16" s="143">
        <f>I13/I12-1</f>
        <v>1.6661300708306515E-2</v>
      </c>
    </row>
    <row r="17" spans="1:15" x14ac:dyDescent="0.2">
      <c r="A17" s="124" t="s">
        <v>486</v>
      </c>
      <c r="B17" s="139">
        <f>B13-B12</f>
        <v>2434</v>
      </c>
      <c r="C17" s="124">
        <f t="shared" ref="C17:H17" si="2">C13-C12</f>
        <v>3374</v>
      </c>
      <c r="D17" s="124">
        <f t="shared" si="2"/>
        <v>-8794</v>
      </c>
      <c r="E17" s="124">
        <f t="shared" si="2"/>
        <v>287</v>
      </c>
      <c r="F17" s="124">
        <f t="shared" si="2"/>
        <v>-5657</v>
      </c>
      <c r="G17" s="124">
        <f t="shared" si="2"/>
        <v>55</v>
      </c>
      <c r="H17" s="139">
        <f t="shared" si="2"/>
        <v>-25480</v>
      </c>
      <c r="I17" s="139">
        <f>I13-I12</f>
        <v>1449</v>
      </c>
    </row>
    <row r="19" spans="1:15" x14ac:dyDescent="0.2">
      <c r="L19" s="5"/>
      <c r="M19" s="124">
        <v>110774</v>
      </c>
      <c r="N19" s="124">
        <v>114437</v>
      </c>
    </row>
    <row r="20" spans="1:15" x14ac:dyDescent="0.2">
      <c r="L20" s="5"/>
      <c r="M20" s="124">
        <v>365761</v>
      </c>
      <c r="N20" s="124">
        <v>368965</v>
      </c>
    </row>
    <row r="21" spans="1:15" x14ac:dyDescent="0.2">
      <c r="L21" s="5"/>
      <c r="M21" s="124">
        <v>139444</v>
      </c>
      <c r="N21" s="124">
        <v>140212</v>
      </c>
      <c r="O21" s="147"/>
    </row>
    <row r="22" spans="1:15" x14ac:dyDescent="0.2">
      <c r="L22" s="5"/>
      <c r="M22" s="124">
        <v>9901</v>
      </c>
      <c r="N22" s="124">
        <v>9956</v>
      </c>
      <c r="O22" s="141"/>
    </row>
    <row r="23" spans="1:15" x14ac:dyDescent="0.2">
      <c r="L23" s="5"/>
      <c r="M23" s="124">
        <v>451827</v>
      </c>
      <c r="N23" s="124">
        <v>456439</v>
      </c>
      <c r="O23" s="141"/>
    </row>
    <row r="24" spans="1:15" x14ac:dyDescent="0.2">
      <c r="L24" s="5"/>
      <c r="M24" s="124">
        <v>2611</v>
      </c>
      <c r="N24" s="124">
        <v>2745</v>
      </c>
      <c r="O24" s="141"/>
    </row>
    <row r="25" spans="1:15" x14ac:dyDescent="0.2">
      <c r="L25" s="5"/>
      <c r="M25" s="124">
        <v>619956</v>
      </c>
      <c r="N25" s="124">
        <v>623527</v>
      </c>
      <c r="O25" s="141"/>
    </row>
    <row r="26" spans="1:15" x14ac:dyDescent="0.2">
      <c r="L26" s="5"/>
      <c r="M26" s="124">
        <v>88060</v>
      </c>
      <c r="N26" s="124">
        <v>88988</v>
      </c>
      <c r="O26" s="141"/>
    </row>
    <row r="27" spans="1:15" x14ac:dyDescent="0.2">
      <c r="L27" s="5"/>
      <c r="M27" s="124">
        <v>1788334</v>
      </c>
      <c r="N27" s="124">
        <v>1805269</v>
      </c>
      <c r="O27" s="141"/>
    </row>
    <row r="28" spans="1:15" x14ac:dyDescent="0.2">
      <c r="L28" s="5"/>
      <c r="O28" s="141"/>
    </row>
    <row r="29" spans="1:15" x14ac:dyDescent="0.2">
      <c r="L29" s="141"/>
      <c r="M29" s="141"/>
      <c r="N29" s="141"/>
      <c r="O29" s="141"/>
    </row>
    <row r="30" spans="1:15" x14ac:dyDescent="0.2">
      <c r="L30" s="141"/>
      <c r="M30" s="141"/>
      <c r="N30" s="141"/>
      <c r="O30" s="146"/>
    </row>
    <row r="47" spans="2:4" x14ac:dyDescent="0.2">
      <c r="B47" s="124" t="s">
        <v>221</v>
      </c>
      <c r="C47" s="124" t="s">
        <v>227</v>
      </c>
    </row>
    <row r="48" spans="2:4" x14ac:dyDescent="0.2">
      <c r="B48" s="124" t="s">
        <v>215</v>
      </c>
      <c r="C48" s="124">
        <v>109333</v>
      </c>
      <c r="D48" s="124">
        <f>C48/$C$56</f>
        <v>6.0315032997756382E-2</v>
      </c>
    </row>
    <row r="49" spans="2:4" x14ac:dyDescent="0.2">
      <c r="B49" s="124" t="s">
        <v>190</v>
      </c>
      <c r="C49" s="124">
        <v>363625</v>
      </c>
      <c r="D49" s="124">
        <f t="shared" ref="D49:D55" si="3">C49/$C$56</f>
        <v>0.20059866530516099</v>
      </c>
    </row>
    <row r="50" spans="2:4" x14ac:dyDescent="0.2">
      <c r="B50" s="124" t="s">
        <v>216</v>
      </c>
      <c r="C50" s="124">
        <v>141943</v>
      </c>
      <c r="D50" s="124">
        <f t="shared" si="3"/>
        <v>7.8304781985315819E-2</v>
      </c>
    </row>
    <row r="51" spans="2:4" x14ac:dyDescent="0.2">
      <c r="B51" s="124" t="s">
        <v>217</v>
      </c>
      <c r="C51" s="124">
        <v>9697</v>
      </c>
      <c r="D51" s="124">
        <f t="shared" si="3"/>
        <v>5.3494816293273182E-3</v>
      </c>
    </row>
    <row r="52" spans="2:4" x14ac:dyDescent="0.2">
      <c r="B52" s="124" t="s">
        <v>218</v>
      </c>
      <c r="C52" s="124">
        <v>458198</v>
      </c>
      <c r="D52" s="124">
        <f t="shared" si="3"/>
        <v>0.25277114402335965</v>
      </c>
    </row>
    <row r="53" spans="2:4" x14ac:dyDescent="0.2">
      <c r="B53" s="124" t="s">
        <v>219</v>
      </c>
      <c r="C53" s="124">
        <v>2683</v>
      </c>
      <c r="D53" s="124">
        <f t="shared" si="3"/>
        <v>1.4801133558301736E-3</v>
      </c>
    </row>
    <row r="54" spans="2:4" x14ac:dyDescent="0.2">
      <c r="B54" s="124" t="s">
        <v>195</v>
      </c>
      <c r="C54" s="124">
        <v>640252</v>
      </c>
      <c r="D54" s="124">
        <f t="shared" si="3"/>
        <v>0.35320370342787194</v>
      </c>
    </row>
    <row r="55" spans="2:4" x14ac:dyDescent="0.2">
      <c r="B55" s="124" t="s">
        <v>220</v>
      </c>
      <c r="C55" s="124">
        <v>86968</v>
      </c>
      <c r="D55" s="124">
        <f t="shared" si="3"/>
        <v>4.7977077275377762E-2</v>
      </c>
    </row>
    <row r="56" spans="2:4" x14ac:dyDescent="0.2">
      <c r="B56" s="124" t="s">
        <v>226</v>
      </c>
      <c r="C56" s="124">
        <v>1812699</v>
      </c>
      <c r="D56" s="124">
        <f>SUM(D48:D55)</f>
        <v>1</v>
      </c>
    </row>
  </sheetData>
  <mergeCells count="2">
    <mergeCell ref="H1:I1"/>
    <mergeCell ref="Z1:AB1"/>
  </mergeCells>
  <hyperlinks>
    <hyperlink ref="H1:I1" location="Index!A1" display="Regresar al Índice" xr:uid="{15D91AF2-4973-44A8-8A53-25E6E2860BFC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37144-297F-4398-955E-69A06FE51B59}">
  <sheetPr codeName="Hoja28"/>
  <dimension ref="A1:I131"/>
  <sheetViews>
    <sheetView workbookViewId="0">
      <selection sqref="A1:XFD1048576"/>
    </sheetView>
  </sheetViews>
  <sheetFormatPr baseColWidth="10" defaultRowHeight="12.75" x14ac:dyDescent="0.2"/>
  <cols>
    <col min="1" max="1" width="57.7109375" style="2" customWidth="1"/>
    <col min="2" max="2" width="32.7109375" style="2" customWidth="1"/>
    <col min="3" max="6" width="8.7109375" style="2" customWidth="1"/>
    <col min="7" max="7" width="6.7109375" style="2" customWidth="1"/>
    <col min="8" max="8" width="11.7109375" style="2" customWidth="1"/>
    <col min="9" max="9" width="10.7109375" style="2" customWidth="1"/>
    <col min="10" max="16384" width="11.42578125" style="2"/>
  </cols>
  <sheetData>
    <row r="1" spans="1:9" ht="15" x14ac:dyDescent="0.25">
      <c r="A1" s="2" t="s">
        <v>665</v>
      </c>
      <c r="B1" s="2" t="s">
        <v>51</v>
      </c>
      <c r="C1" s="2" t="s">
        <v>51</v>
      </c>
      <c r="D1" s="2" t="s">
        <v>51</v>
      </c>
      <c r="E1" s="2" t="s">
        <v>51</v>
      </c>
      <c r="F1" s="2" t="s">
        <v>51</v>
      </c>
      <c r="G1" s="2" t="s">
        <v>51</v>
      </c>
      <c r="H1" s="58" t="s">
        <v>38</v>
      </c>
      <c r="I1" s="58"/>
    </row>
    <row r="2" spans="1:9" x14ac:dyDescent="0.2">
      <c r="A2" s="2" t="s">
        <v>57</v>
      </c>
      <c r="B2" s="2" t="s">
        <v>51</v>
      </c>
      <c r="C2" s="2" t="s">
        <v>51</v>
      </c>
      <c r="D2" s="2" t="s">
        <v>51</v>
      </c>
      <c r="E2" s="2" t="s">
        <v>51</v>
      </c>
      <c r="F2" s="2" t="s">
        <v>51</v>
      </c>
      <c r="G2" s="2" t="s">
        <v>51</v>
      </c>
      <c r="H2" s="2" t="s">
        <v>51</v>
      </c>
    </row>
    <row r="6" spans="1:9" x14ac:dyDescent="0.2">
      <c r="A6" s="2" t="s">
        <v>279</v>
      </c>
      <c r="B6" s="2" t="s">
        <v>60</v>
      </c>
      <c r="C6" s="2" t="s">
        <v>487</v>
      </c>
      <c r="D6" s="2" t="s">
        <v>488</v>
      </c>
      <c r="E6" s="2" t="s">
        <v>489</v>
      </c>
      <c r="F6" s="2" t="s">
        <v>490</v>
      </c>
      <c r="G6" s="2" t="s">
        <v>61</v>
      </c>
      <c r="H6" s="2" t="s">
        <v>58</v>
      </c>
      <c r="I6" s="2" t="s">
        <v>59</v>
      </c>
    </row>
    <row r="7" spans="1:9" x14ac:dyDescent="0.2">
      <c r="A7" s="2">
        <v>120</v>
      </c>
      <c r="B7" s="2" t="s">
        <v>62</v>
      </c>
      <c r="C7" s="2">
        <v>393255</v>
      </c>
      <c r="D7" s="2">
        <v>337408</v>
      </c>
      <c r="E7" s="2">
        <v>409287</v>
      </c>
      <c r="F7" s="2">
        <v>344620</v>
      </c>
      <c r="G7" s="2">
        <v>-16032</v>
      </c>
      <c r="H7" s="2">
        <v>-7212</v>
      </c>
      <c r="I7" s="2">
        <v>-8820</v>
      </c>
    </row>
    <row r="8" spans="1:9" x14ac:dyDescent="0.2">
      <c r="A8" s="2">
        <v>39</v>
      </c>
      <c r="B8" s="2" t="s">
        <v>52</v>
      </c>
      <c r="C8" s="2">
        <v>691788</v>
      </c>
      <c r="D8" s="2">
        <v>628460</v>
      </c>
      <c r="E8" s="2">
        <v>705555</v>
      </c>
      <c r="F8" s="2">
        <v>637300</v>
      </c>
      <c r="G8" s="2">
        <v>-13767</v>
      </c>
      <c r="H8" s="2">
        <v>-8840</v>
      </c>
      <c r="I8" s="2">
        <v>-4927</v>
      </c>
    </row>
    <row r="9" spans="1:9" x14ac:dyDescent="0.2">
      <c r="A9" s="2">
        <v>67</v>
      </c>
      <c r="B9" s="2" t="s">
        <v>64</v>
      </c>
      <c r="C9" s="2">
        <v>68359</v>
      </c>
      <c r="D9" s="2">
        <v>49969</v>
      </c>
      <c r="E9" s="2">
        <v>74135</v>
      </c>
      <c r="F9" s="2">
        <v>53073</v>
      </c>
      <c r="G9" s="2">
        <v>-5776</v>
      </c>
      <c r="H9" s="2">
        <v>-3104</v>
      </c>
      <c r="I9" s="2">
        <v>-2672</v>
      </c>
    </row>
    <row r="10" spans="1:9" x14ac:dyDescent="0.2">
      <c r="A10" s="2">
        <v>63</v>
      </c>
      <c r="B10" s="2" t="s">
        <v>67</v>
      </c>
      <c r="C10" s="2">
        <v>20854</v>
      </c>
      <c r="D10" s="2">
        <v>18902</v>
      </c>
      <c r="E10" s="2">
        <v>22798</v>
      </c>
      <c r="F10" s="2">
        <v>20514</v>
      </c>
      <c r="G10" s="2">
        <v>-1944</v>
      </c>
      <c r="H10" s="2">
        <v>-1612</v>
      </c>
      <c r="I10" s="2">
        <v>-332</v>
      </c>
    </row>
    <row r="11" spans="1:9" x14ac:dyDescent="0.2">
      <c r="A11" s="2">
        <v>97</v>
      </c>
      <c r="B11" s="2" t="s">
        <v>63</v>
      </c>
      <c r="C11" s="2">
        <v>86998</v>
      </c>
      <c r="D11" s="2">
        <v>74441</v>
      </c>
      <c r="E11" s="2">
        <v>87842</v>
      </c>
      <c r="F11" s="2">
        <v>73746</v>
      </c>
      <c r="G11" s="2">
        <v>-844</v>
      </c>
      <c r="H11" s="2">
        <v>695</v>
      </c>
      <c r="I11" s="2">
        <v>-1539</v>
      </c>
    </row>
    <row r="12" spans="1:9" x14ac:dyDescent="0.2">
      <c r="A12" s="2">
        <v>66</v>
      </c>
      <c r="B12" s="2" t="s">
        <v>82</v>
      </c>
      <c r="C12" s="2">
        <v>3917</v>
      </c>
      <c r="D12" s="2">
        <v>2821</v>
      </c>
      <c r="E12" s="2">
        <v>4378</v>
      </c>
      <c r="F12" s="2">
        <v>3290</v>
      </c>
      <c r="G12" s="2">
        <v>-461</v>
      </c>
      <c r="H12" s="2">
        <v>-469</v>
      </c>
      <c r="I12" s="2">
        <v>8</v>
      </c>
    </row>
    <row r="13" spans="1:9" x14ac:dyDescent="0.2">
      <c r="A13" s="2">
        <v>124</v>
      </c>
      <c r="B13" s="2" t="s">
        <v>147</v>
      </c>
      <c r="C13" s="2">
        <v>6148</v>
      </c>
      <c r="D13" s="2">
        <v>5679</v>
      </c>
      <c r="E13" s="2">
        <v>6593</v>
      </c>
      <c r="F13" s="2">
        <v>6104</v>
      </c>
      <c r="G13" s="2">
        <v>-445</v>
      </c>
      <c r="H13" s="2">
        <v>-425</v>
      </c>
      <c r="I13" s="2">
        <v>-20</v>
      </c>
    </row>
    <row r="14" spans="1:9" x14ac:dyDescent="0.2">
      <c r="A14" s="2">
        <v>113</v>
      </c>
      <c r="B14" s="2" t="s">
        <v>183</v>
      </c>
      <c r="C14" s="2">
        <v>3860</v>
      </c>
      <c r="D14" s="2">
        <v>1576</v>
      </c>
      <c r="E14" s="2">
        <v>4183</v>
      </c>
      <c r="F14" s="2">
        <v>1425</v>
      </c>
      <c r="G14" s="2">
        <v>-323</v>
      </c>
      <c r="H14" s="2">
        <v>151</v>
      </c>
      <c r="I14" s="2">
        <v>-474</v>
      </c>
    </row>
    <row r="15" spans="1:9" x14ac:dyDescent="0.2">
      <c r="A15" s="2">
        <v>119</v>
      </c>
      <c r="B15" s="2" t="s">
        <v>184</v>
      </c>
      <c r="C15" s="2">
        <v>2821</v>
      </c>
      <c r="D15" s="2">
        <v>982</v>
      </c>
      <c r="E15" s="2">
        <v>3141</v>
      </c>
      <c r="F15" s="2">
        <v>1454</v>
      </c>
      <c r="G15" s="2">
        <v>-320</v>
      </c>
      <c r="H15" s="2">
        <v>-472</v>
      </c>
      <c r="I15" s="2">
        <v>152</v>
      </c>
    </row>
    <row r="16" spans="1:9" x14ac:dyDescent="0.2">
      <c r="A16" s="2">
        <v>6</v>
      </c>
      <c r="B16" s="2" t="s">
        <v>92</v>
      </c>
      <c r="C16" s="2">
        <v>6545</v>
      </c>
      <c r="D16" s="2">
        <v>5393</v>
      </c>
      <c r="E16" s="2">
        <v>6851</v>
      </c>
      <c r="F16" s="2">
        <v>5667</v>
      </c>
      <c r="G16" s="2">
        <v>-306</v>
      </c>
      <c r="H16" s="2">
        <v>-274</v>
      </c>
      <c r="I16" s="2">
        <v>-32</v>
      </c>
    </row>
    <row r="17" spans="1:9" x14ac:dyDescent="0.2">
      <c r="A17" s="2">
        <v>121</v>
      </c>
      <c r="B17" s="2" t="s">
        <v>69</v>
      </c>
      <c r="C17" s="2">
        <v>7135</v>
      </c>
      <c r="D17" s="2">
        <v>2672</v>
      </c>
      <c r="E17" s="2">
        <v>7439</v>
      </c>
      <c r="F17" s="2">
        <v>2652</v>
      </c>
      <c r="G17" s="2">
        <v>-304</v>
      </c>
      <c r="H17" s="2">
        <v>20</v>
      </c>
      <c r="I17" s="2">
        <v>-324</v>
      </c>
    </row>
    <row r="18" spans="1:9" x14ac:dyDescent="0.2">
      <c r="A18" s="2">
        <v>22</v>
      </c>
      <c r="B18" s="2" t="s">
        <v>90</v>
      </c>
      <c r="C18" s="2">
        <v>2158</v>
      </c>
      <c r="D18" s="2">
        <v>1833</v>
      </c>
      <c r="E18" s="2">
        <v>2458</v>
      </c>
      <c r="F18" s="2">
        <v>1872</v>
      </c>
      <c r="G18" s="2">
        <v>-300</v>
      </c>
      <c r="H18" s="2">
        <v>-39</v>
      </c>
      <c r="I18" s="2">
        <v>-261</v>
      </c>
    </row>
    <row r="19" spans="1:9" x14ac:dyDescent="0.2">
      <c r="A19" s="2">
        <v>106</v>
      </c>
      <c r="B19" s="2" t="s">
        <v>91</v>
      </c>
      <c r="C19" s="2">
        <v>2826</v>
      </c>
      <c r="D19" s="2">
        <v>1161</v>
      </c>
      <c r="E19" s="2">
        <v>3100</v>
      </c>
      <c r="F19" s="2">
        <v>996</v>
      </c>
      <c r="G19" s="2">
        <v>-274</v>
      </c>
      <c r="H19" s="2">
        <v>165</v>
      </c>
      <c r="I19" s="2">
        <v>-439</v>
      </c>
    </row>
    <row r="20" spans="1:9" x14ac:dyDescent="0.2">
      <c r="A20" s="2">
        <v>82</v>
      </c>
      <c r="B20" s="2" t="s">
        <v>84</v>
      </c>
      <c r="C20" s="2">
        <v>4014</v>
      </c>
      <c r="D20" s="2">
        <v>2256</v>
      </c>
      <c r="E20" s="2">
        <v>4202</v>
      </c>
      <c r="F20" s="2">
        <v>2423</v>
      </c>
      <c r="G20" s="2">
        <v>-188</v>
      </c>
      <c r="H20" s="2">
        <v>-167</v>
      </c>
      <c r="I20" s="2">
        <v>-21</v>
      </c>
    </row>
    <row r="21" spans="1:9" x14ac:dyDescent="0.2">
      <c r="A21" s="2">
        <v>85</v>
      </c>
      <c r="B21" s="2" t="s">
        <v>73</v>
      </c>
      <c r="C21" s="2">
        <v>7434</v>
      </c>
      <c r="D21" s="2">
        <v>5803</v>
      </c>
      <c r="E21" s="2">
        <v>7593</v>
      </c>
      <c r="F21" s="2">
        <v>5894</v>
      </c>
      <c r="G21" s="2">
        <v>-159</v>
      </c>
      <c r="H21" s="2">
        <v>-91</v>
      </c>
      <c r="I21" s="2">
        <v>-68</v>
      </c>
    </row>
    <row r="22" spans="1:9" x14ac:dyDescent="0.2">
      <c r="A22" s="2">
        <v>123</v>
      </c>
      <c r="B22" s="2" t="s">
        <v>70</v>
      </c>
      <c r="C22" s="2">
        <v>2543</v>
      </c>
      <c r="D22" s="2">
        <v>2540</v>
      </c>
      <c r="E22" s="2">
        <v>2700</v>
      </c>
      <c r="F22" s="2">
        <v>2697</v>
      </c>
      <c r="G22" s="2">
        <v>-157</v>
      </c>
      <c r="H22" s="2">
        <v>-157</v>
      </c>
      <c r="I22" s="2">
        <v>0</v>
      </c>
    </row>
    <row r="23" spans="1:9" x14ac:dyDescent="0.2">
      <c r="A23" s="2">
        <v>108</v>
      </c>
      <c r="B23" s="2" t="s">
        <v>78</v>
      </c>
      <c r="C23" s="2">
        <v>3449</v>
      </c>
      <c r="D23" s="2">
        <v>1862</v>
      </c>
      <c r="E23" s="2">
        <v>3593</v>
      </c>
      <c r="F23" s="2">
        <v>1832</v>
      </c>
      <c r="G23" s="2">
        <v>-144</v>
      </c>
      <c r="H23" s="2">
        <v>30</v>
      </c>
      <c r="I23" s="2">
        <v>-174</v>
      </c>
    </row>
    <row r="24" spans="1:9" x14ac:dyDescent="0.2">
      <c r="A24" s="2">
        <v>14</v>
      </c>
      <c r="B24" s="2" t="s">
        <v>173</v>
      </c>
      <c r="C24" s="2">
        <v>547</v>
      </c>
      <c r="D24" s="2">
        <v>352</v>
      </c>
      <c r="E24" s="2">
        <v>644</v>
      </c>
      <c r="F24" s="2">
        <v>368</v>
      </c>
      <c r="G24" s="2">
        <v>-97</v>
      </c>
      <c r="H24" s="2">
        <v>-16</v>
      </c>
      <c r="I24" s="2">
        <v>-81</v>
      </c>
    </row>
    <row r="25" spans="1:9" x14ac:dyDescent="0.2">
      <c r="A25" s="2">
        <v>109</v>
      </c>
      <c r="B25" s="2" t="s">
        <v>104</v>
      </c>
      <c r="C25" s="2">
        <v>1169</v>
      </c>
      <c r="D25" s="2">
        <v>1163</v>
      </c>
      <c r="E25" s="2">
        <v>1262</v>
      </c>
      <c r="F25" s="2">
        <v>1257</v>
      </c>
      <c r="G25" s="2">
        <v>-93</v>
      </c>
      <c r="H25" s="2">
        <v>-94</v>
      </c>
      <c r="I25" s="2">
        <v>1</v>
      </c>
    </row>
    <row r="26" spans="1:9" x14ac:dyDescent="0.2">
      <c r="A26" s="2">
        <v>53</v>
      </c>
      <c r="B26" s="2" t="s">
        <v>71</v>
      </c>
      <c r="C26" s="2">
        <v>33688</v>
      </c>
      <c r="D26" s="2">
        <v>24612</v>
      </c>
      <c r="E26" s="2">
        <v>33781</v>
      </c>
      <c r="F26" s="2">
        <v>24988</v>
      </c>
      <c r="G26" s="2">
        <v>-93</v>
      </c>
      <c r="H26" s="2">
        <v>-376</v>
      </c>
      <c r="I26" s="2">
        <v>283</v>
      </c>
    </row>
    <row r="27" spans="1:9" x14ac:dyDescent="0.2">
      <c r="A27" s="2">
        <v>1</v>
      </c>
      <c r="B27" s="2" t="s">
        <v>94</v>
      </c>
      <c r="C27" s="2">
        <v>4685</v>
      </c>
      <c r="D27" s="2">
        <v>4365</v>
      </c>
      <c r="E27" s="2">
        <v>4775</v>
      </c>
      <c r="F27" s="2">
        <v>4475</v>
      </c>
      <c r="G27" s="2">
        <v>-90</v>
      </c>
      <c r="H27" s="2">
        <v>-110</v>
      </c>
      <c r="I27" s="2">
        <v>20</v>
      </c>
    </row>
    <row r="28" spans="1:9" x14ac:dyDescent="0.2">
      <c r="A28" s="2">
        <v>116</v>
      </c>
      <c r="B28" s="2" t="s">
        <v>97</v>
      </c>
      <c r="C28" s="2">
        <v>670</v>
      </c>
      <c r="D28" s="2">
        <v>645</v>
      </c>
      <c r="E28" s="2">
        <v>755</v>
      </c>
      <c r="F28" s="2">
        <v>678</v>
      </c>
      <c r="G28" s="2">
        <v>-85</v>
      </c>
      <c r="H28" s="2">
        <v>-33</v>
      </c>
      <c r="I28" s="2">
        <v>-52</v>
      </c>
    </row>
    <row r="29" spans="1:9" x14ac:dyDescent="0.2">
      <c r="A29" s="2">
        <v>30</v>
      </c>
      <c r="B29" s="2" t="s">
        <v>88</v>
      </c>
      <c r="C29" s="2">
        <v>5591</v>
      </c>
      <c r="D29" s="2">
        <v>4608</v>
      </c>
      <c r="E29" s="2">
        <v>5676</v>
      </c>
      <c r="F29" s="2">
        <v>4712</v>
      </c>
      <c r="G29" s="2">
        <v>-85</v>
      </c>
      <c r="H29" s="2">
        <v>-104</v>
      </c>
      <c r="I29" s="2">
        <v>19</v>
      </c>
    </row>
    <row r="30" spans="1:9" x14ac:dyDescent="0.2">
      <c r="A30" s="2">
        <v>48</v>
      </c>
      <c r="B30" s="2" t="s">
        <v>172</v>
      </c>
      <c r="C30" s="2">
        <v>1735</v>
      </c>
      <c r="D30" s="2">
        <v>1729</v>
      </c>
      <c r="E30" s="2">
        <v>1816</v>
      </c>
      <c r="F30" s="2">
        <v>1807</v>
      </c>
      <c r="G30" s="2">
        <v>-81</v>
      </c>
      <c r="H30" s="2">
        <v>-78</v>
      </c>
      <c r="I30" s="2">
        <v>-3</v>
      </c>
    </row>
    <row r="31" spans="1:9" x14ac:dyDescent="0.2">
      <c r="A31" s="2">
        <v>19</v>
      </c>
      <c r="B31" s="2" t="s">
        <v>180</v>
      </c>
      <c r="C31" s="2">
        <v>655</v>
      </c>
      <c r="D31" s="2">
        <v>506</v>
      </c>
      <c r="E31" s="2">
        <v>720</v>
      </c>
      <c r="F31" s="2">
        <v>543</v>
      </c>
      <c r="G31" s="2">
        <v>-65</v>
      </c>
      <c r="H31" s="2">
        <v>-37</v>
      </c>
      <c r="I31" s="2">
        <v>-28</v>
      </c>
    </row>
    <row r="32" spans="1:9" x14ac:dyDescent="0.2">
      <c r="A32" s="2">
        <v>118</v>
      </c>
      <c r="B32" s="2" t="s">
        <v>162</v>
      </c>
      <c r="C32" s="2">
        <v>631</v>
      </c>
      <c r="D32" s="2">
        <v>492</v>
      </c>
      <c r="E32" s="2">
        <v>683</v>
      </c>
      <c r="F32" s="2">
        <v>514</v>
      </c>
      <c r="G32" s="2">
        <v>-52</v>
      </c>
      <c r="H32" s="2">
        <v>-22</v>
      </c>
      <c r="I32" s="2">
        <v>-30</v>
      </c>
    </row>
    <row r="33" spans="1:9" x14ac:dyDescent="0.2">
      <c r="A33" s="2">
        <v>43</v>
      </c>
      <c r="B33" s="2" t="s">
        <v>79</v>
      </c>
      <c r="C33" s="2">
        <v>2377</v>
      </c>
      <c r="D33" s="2">
        <v>1398</v>
      </c>
      <c r="E33" s="2">
        <v>2425</v>
      </c>
      <c r="F33" s="2">
        <v>1406</v>
      </c>
      <c r="G33" s="2">
        <v>-48</v>
      </c>
      <c r="H33" s="2">
        <v>-8</v>
      </c>
      <c r="I33" s="2">
        <v>-40</v>
      </c>
    </row>
    <row r="34" spans="1:9" x14ac:dyDescent="0.2">
      <c r="A34" s="2">
        <v>88</v>
      </c>
      <c r="B34" s="2" t="s">
        <v>108</v>
      </c>
      <c r="C34" s="2">
        <v>934</v>
      </c>
      <c r="D34" s="2">
        <v>883</v>
      </c>
      <c r="E34" s="2">
        <v>975</v>
      </c>
      <c r="F34" s="2">
        <v>927</v>
      </c>
      <c r="G34" s="2">
        <v>-41</v>
      </c>
      <c r="H34" s="2">
        <v>-44</v>
      </c>
      <c r="I34" s="2">
        <v>3</v>
      </c>
    </row>
    <row r="35" spans="1:9" x14ac:dyDescent="0.2">
      <c r="A35" s="2">
        <v>95</v>
      </c>
      <c r="B35" s="2" t="s">
        <v>81</v>
      </c>
      <c r="C35" s="2">
        <v>586</v>
      </c>
      <c r="D35" s="2">
        <v>238</v>
      </c>
      <c r="E35" s="2">
        <v>625</v>
      </c>
      <c r="F35" s="2">
        <v>294</v>
      </c>
      <c r="G35" s="2">
        <v>-39</v>
      </c>
      <c r="H35" s="2">
        <v>-56</v>
      </c>
      <c r="I35" s="2">
        <v>17</v>
      </c>
    </row>
    <row r="36" spans="1:9" x14ac:dyDescent="0.2">
      <c r="A36" s="2">
        <v>17</v>
      </c>
      <c r="B36" s="2" t="s">
        <v>124</v>
      </c>
      <c r="C36" s="2">
        <v>351</v>
      </c>
      <c r="D36" s="2">
        <v>312</v>
      </c>
      <c r="E36" s="2">
        <v>383</v>
      </c>
      <c r="F36" s="2">
        <v>315</v>
      </c>
      <c r="G36" s="2">
        <v>-32</v>
      </c>
      <c r="H36" s="2">
        <v>-3</v>
      </c>
      <c r="I36" s="2">
        <v>-29</v>
      </c>
    </row>
    <row r="37" spans="1:9" x14ac:dyDescent="0.2">
      <c r="A37" s="2">
        <v>78</v>
      </c>
      <c r="B37" s="2" t="s">
        <v>101</v>
      </c>
      <c r="C37" s="2">
        <v>3723</v>
      </c>
      <c r="D37" s="2">
        <v>3699</v>
      </c>
      <c r="E37" s="2">
        <v>3752</v>
      </c>
      <c r="F37" s="2">
        <v>3717</v>
      </c>
      <c r="G37" s="2">
        <v>-29</v>
      </c>
      <c r="H37" s="2">
        <v>-18</v>
      </c>
      <c r="I37" s="2">
        <v>-11</v>
      </c>
    </row>
    <row r="38" spans="1:9" x14ac:dyDescent="0.2">
      <c r="A38" s="2">
        <v>91</v>
      </c>
      <c r="B38" s="2" t="s">
        <v>98</v>
      </c>
      <c r="C38" s="2">
        <v>1719</v>
      </c>
      <c r="D38" s="2">
        <v>1585</v>
      </c>
      <c r="E38" s="2">
        <v>1745</v>
      </c>
      <c r="F38" s="2">
        <v>1634</v>
      </c>
      <c r="G38" s="2">
        <v>-26</v>
      </c>
      <c r="H38" s="2">
        <v>-49</v>
      </c>
      <c r="I38" s="2">
        <v>23</v>
      </c>
    </row>
    <row r="39" spans="1:9" x14ac:dyDescent="0.2">
      <c r="A39" s="2">
        <v>28</v>
      </c>
      <c r="B39" s="2" t="s">
        <v>149</v>
      </c>
      <c r="C39" s="2">
        <v>53</v>
      </c>
      <c r="D39" s="2">
        <v>16</v>
      </c>
      <c r="E39" s="2">
        <v>72</v>
      </c>
      <c r="F39" s="2">
        <v>28</v>
      </c>
      <c r="G39" s="2">
        <v>-19</v>
      </c>
      <c r="H39" s="2">
        <v>-12</v>
      </c>
      <c r="I39" s="2">
        <v>-7</v>
      </c>
    </row>
    <row r="40" spans="1:9" x14ac:dyDescent="0.2">
      <c r="A40" s="2">
        <v>100</v>
      </c>
      <c r="B40" s="2" t="s">
        <v>182</v>
      </c>
      <c r="C40" s="2">
        <v>927</v>
      </c>
      <c r="D40" s="2">
        <v>857</v>
      </c>
      <c r="E40" s="2">
        <v>944</v>
      </c>
      <c r="F40" s="2">
        <v>841</v>
      </c>
      <c r="G40" s="2">
        <v>-17</v>
      </c>
      <c r="H40" s="2">
        <v>16</v>
      </c>
      <c r="I40" s="2">
        <v>-33</v>
      </c>
    </row>
    <row r="41" spans="1:9" x14ac:dyDescent="0.2">
      <c r="A41" s="2">
        <v>46</v>
      </c>
      <c r="B41" s="2" t="s">
        <v>87</v>
      </c>
      <c r="C41" s="2">
        <v>2549</v>
      </c>
      <c r="D41" s="2">
        <v>2491</v>
      </c>
      <c r="E41" s="2">
        <v>2563</v>
      </c>
      <c r="F41" s="2">
        <v>2492</v>
      </c>
      <c r="G41" s="2">
        <v>-14</v>
      </c>
      <c r="H41" s="2">
        <v>-1</v>
      </c>
      <c r="I41" s="2">
        <v>-13</v>
      </c>
    </row>
    <row r="42" spans="1:9" x14ac:dyDescent="0.2">
      <c r="A42" s="2">
        <v>96</v>
      </c>
      <c r="B42" s="2" t="s">
        <v>114</v>
      </c>
      <c r="C42" s="2">
        <v>538</v>
      </c>
      <c r="D42" s="2">
        <v>456</v>
      </c>
      <c r="E42" s="2">
        <v>549</v>
      </c>
      <c r="F42" s="2">
        <v>472</v>
      </c>
      <c r="G42" s="2">
        <v>-11</v>
      </c>
      <c r="H42" s="2">
        <v>-16</v>
      </c>
      <c r="I42" s="2">
        <v>5</v>
      </c>
    </row>
    <row r="43" spans="1:9" x14ac:dyDescent="0.2">
      <c r="A43" s="2">
        <v>33</v>
      </c>
      <c r="B43" s="2" t="s">
        <v>111</v>
      </c>
      <c r="C43" s="2">
        <v>720</v>
      </c>
      <c r="D43" s="2">
        <v>698</v>
      </c>
      <c r="E43" s="2">
        <v>728</v>
      </c>
      <c r="F43" s="2">
        <v>705</v>
      </c>
      <c r="G43" s="2">
        <v>-8</v>
      </c>
      <c r="H43" s="2">
        <v>-7</v>
      </c>
      <c r="I43" s="2">
        <v>-1</v>
      </c>
    </row>
    <row r="44" spans="1:9" x14ac:dyDescent="0.2">
      <c r="A44" s="2">
        <v>81</v>
      </c>
      <c r="B44" s="2" t="s">
        <v>143</v>
      </c>
      <c r="C44" s="2">
        <v>1</v>
      </c>
      <c r="D44" s="2">
        <v>1</v>
      </c>
      <c r="E44" s="2">
        <v>9</v>
      </c>
      <c r="F44" s="2">
        <v>1</v>
      </c>
      <c r="G44" s="2">
        <v>-8</v>
      </c>
      <c r="H44" s="2">
        <v>0</v>
      </c>
      <c r="I44" s="2">
        <v>-8</v>
      </c>
    </row>
    <row r="45" spans="1:9" x14ac:dyDescent="0.2">
      <c r="A45" s="2">
        <v>52</v>
      </c>
      <c r="B45" s="2" t="s">
        <v>112</v>
      </c>
      <c r="C45" s="2">
        <v>87</v>
      </c>
      <c r="D45" s="2">
        <v>85</v>
      </c>
      <c r="E45" s="2">
        <v>94</v>
      </c>
      <c r="F45" s="2">
        <v>93</v>
      </c>
      <c r="G45" s="2">
        <v>-7</v>
      </c>
      <c r="H45" s="2">
        <v>-8</v>
      </c>
      <c r="I45" s="2">
        <v>1</v>
      </c>
    </row>
    <row r="46" spans="1:9" x14ac:dyDescent="0.2">
      <c r="A46" s="2">
        <v>77</v>
      </c>
      <c r="B46" s="2" t="s">
        <v>100</v>
      </c>
      <c r="C46" s="2">
        <v>1034</v>
      </c>
      <c r="D46" s="2">
        <v>887</v>
      </c>
      <c r="E46" s="2">
        <v>1041</v>
      </c>
      <c r="F46" s="2">
        <v>887</v>
      </c>
      <c r="G46" s="2">
        <v>-7</v>
      </c>
      <c r="H46" s="2">
        <v>0</v>
      </c>
      <c r="I46" s="2">
        <v>-7</v>
      </c>
    </row>
    <row r="47" spans="1:9" x14ac:dyDescent="0.2">
      <c r="A47" s="2">
        <v>61</v>
      </c>
      <c r="B47" s="2" t="s">
        <v>136</v>
      </c>
      <c r="C47" s="2">
        <v>183</v>
      </c>
      <c r="D47" s="2">
        <v>178</v>
      </c>
      <c r="E47" s="2">
        <v>189</v>
      </c>
      <c r="F47" s="2">
        <v>185</v>
      </c>
      <c r="G47" s="2">
        <v>-6</v>
      </c>
      <c r="H47" s="2">
        <v>-7</v>
      </c>
      <c r="I47" s="2">
        <v>1</v>
      </c>
    </row>
    <row r="48" spans="1:9" x14ac:dyDescent="0.2">
      <c r="A48" s="2">
        <v>32</v>
      </c>
      <c r="B48" s="2" t="s">
        <v>105</v>
      </c>
      <c r="C48" s="2">
        <v>141</v>
      </c>
      <c r="D48" s="2">
        <v>130</v>
      </c>
      <c r="E48" s="2">
        <v>146</v>
      </c>
      <c r="F48" s="2">
        <v>124</v>
      </c>
      <c r="G48" s="2">
        <v>-5</v>
      </c>
      <c r="H48" s="2">
        <v>6</v>
      </c>
      <c r="I48" s="2">
        <v>-11</v>
      </c>
    </row>
    <row r="49" spans="1:9" x14ac:dyDescent="0.2">
      <c r="A49" s="2">
        <v>35</v>
      </c>
      <c r="B49" s="2" t="s">
        <v>89</v>
      </c>
      <c r="C49" s="2">
        <v>3243</v>
      </c>
      <c r="D49" s="2">
        <v>3151</v>
      </c>
      <c r="E49" s="2">
        <v>3248</v>
      </c>
      <c r="F49" s="2">
        <v>3175</v>
      </c>
      <c r="G49" s="2">
        <v>-5</v>
      </c>
      <c r="H49" s="2">
        <v>-24</v>
      </c>
      <c r="I49" s="2">
        <v>19</v>
      </c>
    </row>
    <row r="50" spans="1:9" x14ac:dyDescent="0.2">
      <c r="A50" s="2">
        <v>102</v>
      </c>
      <c r="B50" s="2" t="s">
        <v>156</v>
      </c>
      <c r="C50" s="2">
        <v>943</v>
      </c>
      <c r="D50" s="2">
        <v>439</v>
      </c>
      <c r="E50" s="2">
        <v>947</v>
      </c>
      <c r="F50" s="2">
        <v>405</v>
      </c>
      <c r="G50" s="2">
        <v>-4</v>
      </c>
      <c r="H50" s="2">
        <v>34</v>
      </c>
      <c r="I50" s="2">
        <v>-38</v>
      </c>
    </row>
    <row r="51" spans="1:9" x14ac:dyDescent="0.2">
      <c r="A51" s="2">
        <v>114</v>
      </c>
      <c r="B51" s="2" t="s">
        <v>170</v>
      </c>
      <c r="C51" s="2">
        <v>1029</v>
      </c>
      <c r="D51" s="2">
        <v>875</v>
      </c>
      <c r="E51" s="2">
        <v>1033</v>
      </c>
      <c r="F51" s="2">
        <v>880</v>
      </c>
      <c r="G51" s="2">
        <v>-4</v>
      </c>
      <c r="H51" s="2">
        <v>-5</v>
      </c>
      <c r="I51" s="2">
        <v>1</v>
      </c>
    </row>
    <row r="52" spans="1:9" x14ac:dyDescent="0.2">
      <c r="A52" s="2">
        <v>62</v>
      </c>
      <c r="B52" s="2" t="s">
        <v>137</v>
      </c>
      <c r="C52" s="2">
        <v>29</v>
      </c>
      <c r="D52" s="2">
        <v>27</v>
      </c>
      <c r="E52" s="2">
        <v>33</v>
      </c>
      <c r="F52" s="2">
        <v>32</v>
      </c>
      <c r="G52" s="2">
        <v>-4</v>
      </c>
      <c r="H52" s="2">
        <v>-5</v>
      </c>
      <c r="I52" s="2">
        <v>1</v>
      </c>
    </row>
    <row r="53" spans="1:9" x14ac:dyDescent="0.2">
      <c r="A53" s="2">
        <v>90</v>
      </c>
      <c r="B53" s="2" t="s">
        <v>128</v>
      </c>
      <c r="C53" s="2">
        <v>113</v>
      </c>
      <c r="D53" s="2">
        <v>105</v>
      </c>
      <c r="E53" s="2">
        <v>116</v>
      </c>
      <c r="F53" s="2">
        <v>112</v>
      </c>
      <c r="G53" s="2">
        <v>-3</v>
      </c>
      <c r="H53" s="2">
        <v>-7</v>
      </c>
      <c r="I53" s="2">
        <v>4</v>
      </c>
    </row>
    <row r="54" spans="1:9" x14ac:dyDescent="0.2">
      <c r="A54" s="2">
        <v>40</v>
      </c>
      <c r="B54" s="2" t="s">
        <v>125</v>
      </c>
      <c r="C54" s="2">
        <v>211</v>
      </c>
      <c r="D54" s="2">
        <v>115</v>
      </c>
      <c r="E54" s="2">
        <v>213</v>
      </c>
      <c r="F54" s="2">
        <v>110</v>
      </c>
      <c r="G54" s="2">
        <v>-2</v>
      </c>
      <c r="H54" s="2">
        <v>5</v>
      </c>
      <c r="I54" s="2">
        <v>-7</v>
      </c>
    </row>
    <row r="55" spans="1:9" x14ac:dyDescent="0.2">
      <c r="A55" s="2">
        <v>122</v>
      </c>
      <c r="B55" s="2" t="s">
        <v>110</v>
      </c>
      <c r="C55" s="2">
        <v>43</v>
      </c>
      <c r="D55" s="2">
        <v>42</v>
      </c>
      <c r="E55" s="2">
        <v>44</v>
      </c>
      <c r="F55" s="2">
        <v>40</v>
      </c>
      <c r="G55" s="2">
        <v>-1</v>
      </c>
      <c r="H55" s="2">
        <v>2</v>
      </c>
      <c r="I55" s="2">
        <v>-3</v>
      </c>
    </row>
    <row r="56" spans="1:9" x14ac:dyDescent="0.2">
      <c r="A56" s="2">
        <v>104</v>
      </c>
      <c r="B56" s="2" t="s">
        <v>129</v>
      </c>
      <c r="C56" s="2">
        <v>49</v>
      </c>
      <c r="D56" s="2">
        <v>40</v>
      </c>
      <c r="E56" s="2">
        <v>49</v>
      </c>
      <c r="F56" s="2">
        <v>40</v>
      </c>
      <c r="G56" s="2">
        <v>0</v>
      </c>
      <c r="H56" s="2">
        <v>0</v>
      </c>
      <c r="I56" s="2">
        <v>0</v>
      </c>
    </row>
    <row r="57" spans="1:9" x14ac:dyDescent="0.2">
      <c r="A57" s="2">
        <v>31</v>
      </c>
      <c r="B57" s="2" t="s">
        <v>150</v>
      </c>
      <c r="C57" s="2">
        <v>1</v>
      </c>
      <c r="D57" s="2">
        <v>1</v>
      </c>
      <c r="E57" s="2">
        <v>1</v>
      </c>
      <c r="F57" s="2">
        <v>1</v>
      </c>
      <c r="G57" s="2">
        <v>0</v>
      </c>
      <c r="H57" s="2">
        <v>0</v>
      </c>
      <c r="I57" s="2">
        <v>0</v>
      </c>
    </row>
    <row r="58" spans="1:9" x14ac:dyDescent="0.2">
      <c r="A58" s="2">
        <v>56</v>
      </c>
      <c r="B58" s="2" t="s">
        <v>133</v>
      </c>
      <c r="C58" s="2">
        <v>1</v>
      </c>
      <c r="D58" s="2">
        <v>1</v>
      </c>
      <c r="E58" s="2">
        <v>1</v>
      </c>
      <c r="F58" s="2">
        <v>1</v>
      </c>
      <c r="G58" s="2">
        <v>0</v>
      </c>
      <c r="H58" s="2">
        <v>0</v>
      </c>
      <c r="I58" s="2">
        <v>0</v>
      </c>
    </row>
    <row r="59" spans="1:9" x14ac:dyDescent="0.2">
      <c r="A59" s="2">
        <v>71</v>
      </c>
      <c r="B59" s="2" t="s">
        <v>140</v>
      </c>
      <c r="C59" s="2">
        <v>26</v>
      </c>
      <c r="D59" s="2">
        <v>26</v>
      </c>
      <c r="E59" s="2">
        <v>26</v>
      </c>
      <c r="F59" s="2">
        <v>23</v>
      </c>
      <c r="G59" s="2">
        <v>0</v>
      </c>
      <c r="H59" s="2">
        <v>3</v>
      </c>
      <c r="I59" s="2">
        <v>-3</v>
      </c>
    </row>
    <row r="60" spans="1:9" x14ac:dyDescent="0.2">
      <c r="A60" s="2">
        <v>54</v>
      </c>
      <c r="B60" s="2" t="s">
        <v>121</v>
      </c>
      <c r="C60" s="2">
        <v>158</v>
      </c>
      <c r="D60" s="2">
        <v>157</v>
      </c>
      <c r="E60" s="2">
        <v>157</v>
      </c>
      <c r="F60" s="2">
        <v>156</v>
      </c>
      <c r="G60" s="2">
        <v>1</v>
      </c>
      <c r="H60" s="2">
        <v>1</v>
      </c>
      <c r="I60" s="2">
        <v>0</v>
      </c>
    </row>
    <row r="61" spans="1:9" x14ac:dyDescent="0.2">
      <c r="A61" s="2">
        <v>75</v>
      </c>
      <c r="B61" s="2" t="s">
        <v>142</v>
      </c>
      <c r="C61" s="2">
        <v>31</v>
      </c>
      <c r="D61" s="2">
        <v>30</v>
      </c>
      <c r="E61" s="2">
        <v>29</v>
      </c>
      <c r="F61" s="2">
        <v>28</v>
      </c>
      <c r="G61" s="2">
        <v>2</v>
      </c>
      <c r="H61" s="2">
        <v>2</v>
      </c>
      <c r="I61" s="2">
        <v>0</v>
      </c>
    </row>
    <row r="62" spans="1:9" x14ac:dyDescent="0.2">
      <c r="A62" s="2">
        <v>11</v>
      </c>
      <c r="B62" s="2" t="s">
        <v>145</v>
      </c>
      <c r="C62" s="2">
        <v>18</v>
      </c>
      <c r="D62" s="2">
        <v>18</v>
      </c>
      <c r="E62" s="2">
        <v>15</v>
      </c>
      <c r="F62" s="2">
        <v>13</v>
      </c>
      <c r="G62" s="2">
        <v>3</v>
      </c>
      <c r="H62" s="2">
        <v>5</v>
      </c>
      <c r="I62" s="2">
        <v>-2</v>
      </c>
    </row>
    <row r="63" spans="1:9" x14ac:dyDescent="0.2">
      <c r="A63" s="2">
        <v>38</v>
      </c>
      <c r="B63" s="2" t="s">
        <v>119</v>
      </c>
      <c r="C63" s="2">
        <v>151</v>
      </c>
      <c r="D63" s="2">
        <v>117</v>
      </c>
      <c r="E63" s="2">
        <v>147</v>
      </c>
      <c r="F63" s="2">
        <v>115</v>
      </c>
      <c r="G63" s="2">
        <v>4</v>
      </c>
      <c r="H63" s="2">
        <v>2</v>
      </c>
      <c r="I63" s="2">
        <v>2</v>
      </c>
    </row>
    <row r="64" spans="1:9" x14ac:dyDescent="0.2">
      <c r="A64" s="2">
        <v>34</v>
      </c>
      <c r="B64" s="2" t="s">
        <v>157</v>
      </c>
      <c r="C64" s="2">
        <v>9</v>
      </c>
      <c r="D64" s="2">
        <v>7</v>
      </c>
      <c r="E64" s="2">
        <v>4</v>
      </c>
      <c r="F64" s="2">
        <v>4</v>
      </c>
      <c r="G64" s="2">
        <v>5</v>
      </c>
      <c r="H64" s="2">
        <v>3</v>
      </c>
      <c r="I64" s="2">
        <v>2</v>
      </c>
    </row>
    <row r="65" spans="1:9" x14ac:dyDescent="0.2">
      <c r="A65" s="2">
        <v>26</v>
      </c>
      <c r="B65" s="2" t="s">
        <v>154</v>
      </c>
      <c r="C65" s="2">
        <v>126</v>
      </c>
      <c r="D65" s="2">
        <v>110</v>
      </c>
      <c r="E65" s="2">
        <v>120</v>
      </c>
      <c r="F65" s="2">
        <v>103</v>
      </c>
      <c r="G65" s="2">
        <v>6</v>
      </c>
      <c r="H65" s="2">
        <v>7</v>
      </c>
      <c r="I65" s="2">
        <v>-1</v>
      </c>
    </row>
    <row r="66" spans="1:9" x14ac:dyDescent="0.2">
      <c r="A66" s="2">
        <v>115</v>
      </c>
      <c r="B66" s="2" t="s">
        <v>123</v>
      </c>
      <c r="C66" s="2">
        <v>41</v>
      </c>
      <c r="D66" s="2">
        <v>41</v>
      </c>
      <c r="E66" s="2">
        <v>34</v>
      </c>
      <c r="F66" s="2">
        <v>34</v>
      </c>
      <c r="G66" s="2">
        <v>7</v>
      </c>
      <c r="H66" s="2">
        <v>7</v>
      </c>
      <c r="I66" s="2">
        <v>0</v>
      </c>
    </row>
    <row r="67" spans="1:9" x14ac:dyDescent="0.2">
      <c r="A67" s="2">
        <v>72</v>
      </c>
      <c r="B67" s="2" t="s">
        <v>151</v>
      </c>
      <c r="C67" s="2">
        <v>83</v>
      </c>
      <c r="D67" s="2">
        <v>79</v>
      </c>
      <c r="E67" s="2">
        <v>76</v>
      </c>
      <c r="F67" s="2">
        <v>73</v>
      </c>
      <c r="G67" s="2">
        <v>7</v>
      </c>
      <c r="H67" s="2">
        <v>6</v>
      </c>
      <c r="I67" s="2">
        <v>1</v>
      </c>
    </row>
    <row r="68" spans="1:9" x14ac:dyDescent="0.2">
      <c r="A68" s="2">
        <v>29</v>
      </c>
      <c r="B68" s="2" t="s">
        <v>132</v>
      </c>
      <c r="C68" s="2">
        <v>199</v>
      </c>
      <c r="D68" s="2">
        <v>160</v>
      </c>
      <c r="E68" s="2">
        <v>191</v>
      </c>
      <c r="F68" s="2">
        <v>148</v>
      </c>
      <c r="G68" s="2">
        <v>8</v>
      </c>
      <c r="H68" s="2">
        <v>12</v>
      </c>
      <c r="I68" s="2">
        <v>-4</v>
      </c>
    </row>
    <row r="69" spans="1:9" x14ac:dyDescent="0.2">
      <c r="A69" s="2">
        <v>37</v>
      </c>
      <c r="B69" s="2" t="s">
        <v>118</v>
      </c>
      <c r="C69" s="2">
        <v>2503</v>
      </c>
      <c r="D69" s="2">
        <v>2046</v>
      </c>
      <c r="E69" s="2">
        <v>2493</v>
      </c>
      <c r="F69" s="2">
        <v>2019</v>
      </c>
      <c r="G69" s="2">
        <v>10</v>
      </c>
      <c r="H69" s="2">
        <v>27</v>
      </c>
      <c r="I69" s="2">
        <v>-17</v>
      </c>
    </row>
    <row r="70" spans="1:9" x14ac:dyDescent="0.2">
      <c r="A70" s="2">
        <v>89</v>
      </c>
      <c r="B70" s="2" t="s">
        <v>144</v>
      </c>
      <c r="C70" s="2">
        <v>48</v>
      </c>
      <c r="D70" s="2">
        <v>38</v>
      </c>
      <c r="E70" s="2">
        <v>38</v>
      </c>
      <c r="F70" s="2">
        <v>34</v>
      </c>
      <c r="G70" s="2">
        <v>10</v>
      </c>
      <c r="H70" s="2">
        <v>4</v>
      </c>
      <c r="I70" s="2">
        <v>6</v>
      </c>
    </row>
    <row r="71" spans="1:9" x14ac:dyDescent="0.2">
      <c r="A71" s="2">
        <v>125</v>
      </c>
      <c r="B71" s="2" t="s">
        <v>113</v>
      </c>
      <c r="C71" s="2">
        <v>663</v>
      </c>
      <c r="D71" s="2">
        <v>600</v>
      </c>
      <c r="E71" s="2">
        <v>652</v>
      </c>
      <c r="F71" s="2">
        <v>583</v>
      </c>
      <c r="G71" s="2">
        <v>11</v>
      </c>
      <c r="H71" s="2">
        <v>17</v>
      </c>
      <c r="I71" s="2">
        <v>-6</v>
      </c>
    </row>
    <row r="72" spans="1:9" x14ac:dyDescent="0.2">
      <c r="A72" s="2">
        <v>47</v>
      </c>
      <c r="B72" s="2" t="s">
        <v>99</v>
      </c>
      <c r="C72" s="2">
        <v>1320</v>
      </c>
      <c r="D72" s="2">
        <v>1239</v>
      </c>
      <c r="E72" s="2">
        <v>1309</v>
      </c>
      <c r="F72" s="2">
        <v>1263</v>
      </c>
      <c r="G72" s="2">
        <v>11</v>
      </c>
      <c r="H72" s="2">
        <v>-24</v>
      </c>
      <c r="I72" s="2">
        <v>35</v>
      </c>
    </row>
    <row r="73" spans="1:9" x14ac:dyDescent="0.2">
      <c r="A73" s="2">
        <v>49</v>
      </c>
      <c r="B73" s="2" t="s">
        <v>155</v>
      </c>
      <c r="C73" s="2">
        <v>60</v>
      </c>
      <c r="D73" s="2">
        <v>58</v>
      </c>
      <c r="E73" s="2">
        <v>48</v>
      </c>
      <c r="F73" s="2">
        <v>46</v>
      </c>
      <c r="G73" s="2">
        <v>12</v>
      </c>
      <c r="H73" s="2">
        <v>12</v>
      </c>
      <c r="I73" s="2">
        <v>0</v>
      </c>
    </row>
    <row r="74" spans="1:9" x14ac:dyDescent="0.2">
      <c r="A74" s="2">
        <v>69</v>
      </c>
      <c r="B74" s="2" t="s">
        <v>139</v>
      </c>
      <c r="C74" s="2">
        <v>22</v>
      </c>
      <c r="D74" s="2">
        <v>8</v>
      </c>
      <c r="E74" s="2">
        <v>10</v>
      </c>
      <c r="F74" s="2">
        <v>10</v>
      </c>
      <c r="G74" s="2">
        <v>12</v>
      </c>
      <c r="H74" s="2">
        <v>-2</v>
      </c>
      <c r="I74" s="2">
        <v>14</v>
      </c>
    </row>
    <row r="75" spans="1:9" x14ac:dyDescent="0.2">
      <c r="A75" s="2">
        <v>87</v>
      </c>
      <c r="B75" s="2" t="s">
        <v>153</v>
      </c>
      <c r="C75" s="2">
        <v>715</v>
      </c>
      <c r="D75" s="2">
        <v>684</v>
      </c>
      <c r="E75" s="2">
        <v>702</v>
      </c>
      <c r="F75" s="2">
        <v>671</v>
      </c>
      <c r="G75" s="2">
        <v>13</v>
      </c>
      <c r="H75" s="2">
        <v>13</v>
      </c>
      <c r="I75" s="2">
        <v>0</v>
      </c>
    </row>
    <row r="76" spans="1:9" x14ac:dyDescent="0.2">
      <c r="A76" s="2">
        <v>3</v>
      </c>
      <c r="B76" s="2" t="s">
        <v>77</v>
      </c>
      <c r="C76" s="2">
        <v>1349</v>
      </c>
      <c r="D76" s="2">
        <v>1129</v>
      </c>
      <c r="E76" s="2">
        <v>1335</v>
      </c>
      <c r="F76" s="2">
        <v>1102</v>
      </c>
      <c r="G76" s="2">
        <v>14</v>
      </c>
      <c r="H76" s="2">
        <v>27</v>
      </c>
      <c r="I76" s="2">
        <v>-13</v>
      </c>
    </row>
    <row r="77" spans="1:9" x14ac:dyDescent="0.2">
      <c r="A77" s="2">
        <v>4</v>
      </c>
      <c r="B77" s="2" t="s">
        <v>116</v>
      </c>
      <c r="C77" s="2">
        <v>76</v>
      </c>
      <c r="D77" s="2">
        <v>69</v>
      </c>
      <c r="E77" s="2">
        <v>61</v>
      </c>
      <c r="F77" s="2">
        <v>59</v>
      </c>
      <c r="G77" s="2">
        <v>15</v>
      </c>
      <c r="H77" s="2">
        <v>10</v>
      </c>
      <c r="I77" s="2">
        <v>5</v>
      </c>
    </row>
    <row r="78" spans="1:9" x14ac:dyDescent="0.2">
      <c r="A78" s="2">
        <v>10</v>
      </c>
      <c r="B78" s="2" t="s">
        <v>122</v>
      </c>
      <c r="C78" s="2">
        <v>62</v>
      </c>
      <c r="D78" s="2">
        <v>53</v>
      </c>
      <c r="E78" s="2">
        <v>45</v>
      </c>
      <c r="F78" s="2">
        <v>45</v>
      </c>
      <c r="G78" s="2">
        <v>17</v>
      </c>
      <c r="H78" s="2">
        <v>8</v>
      </c>
      <c r="I78" s="2">
        <v>9</v>
      </c>
    </row>
    <row r="79" spans="1:9" x14ac:dyDescent="0.2">
      <c r="A79" s="2">
        <v>12</v>
      </c>
      <c r="B79" s="2" t="s">
        <v>131</v>
      </c>
      <c r="C79" s="2">
        <v>93</v>
      </c>
      <c r="D79" s="2">
        <v>82</v>
      </c>
      <c r="E79" s="2">
        <v>75</v>
      </c>
      <c r="F79" s="2">
        <v>73</v>
      </c>
      <c r="G79" s="2">
        <v>18</v>
      </c>
      <c r="H79" s="2">
        <v>9</v>
      </c>
      <c r="I79" s="2">
        <v>9</v>
      </c>
    </row>
    <row r="80" spans="1:9" x14ac:dyDescent="0.2">
      <c r="A80" s="2">
        <v>51</v>
      </c>
      <c r="B80" s="2" t="s">
        <v>86</v>
      </c>
      <c r="C80" s="2">
        <v>1157</v>
      </c>
      <c r="D80" s="2">
        <v>1138</v>
      </c>
      <c r="E80" s="2">
        <v>1138</v>
      </c>
      <c r="F80" s="2">
        <v>1072</v>
      </c>
      <c r="G80" s="2">
        <v>19</v>
      </c>
      <c r="H80" s="2">
        <v>66</v>
      </c>
      <c r="I80" s="2">
        <v>-47</v>
      </c>
    </row>
    <row r="81" spans="1:9" x14ac:dyDescent="0.2">
      <c r="A81" s="2">
        <v>74</v>
      </c>
      <c r="B81" s="2" t="s">
        <v>141</v>
      </c>
      <c r="C81" s="2">
        <v>820</v>
      </c>
      <c r="D81" s="2">
        <v>785</v>
      </c>
      <c r="E81" s="2">
        <v>801</v>
      </c>
      <c r="F81" s="2">
        <v>767</v>
      </c>
      <c r="G81" s="2">
        <v>19</v>
      </c>
      <c r="H81" s="2">
        <v>18</v>
      </c>
      <c r="I81" s="2">
        <v>1</v>
      </c>
    </row>
    <row r="82" spans="1:9" x14ac:dyDescent="0.2">
      <c r="A82" s="2">
        <v>105</v>
      </c>
      <c r="B82" s="2" t="s">
        <v>168</v>
      </c>
      <c r="C82" s="2">
        <v>1917</v>
      </c>
      <c r="D82" s="2">
        <v>1723</v>
      </c>
      <c r="E82" s="2">
        <v>1896</v>
      </c>
      <c r="F82" s="2">
        <v>1706</v>
      </c>
      <c r="G82" s="2">
        <v>21</v>
      </c>
      <c r="H82" s="2">
        <v>17</v>
      </c>
      <c r="I82" s="2">
        <v>4</v>
      </c>
    </row>
    <row r="83" spans="1:9" x14ac:dyDescent="0.2">
      <c r="A83" s="2">
        <v>103</v>
      </c>
      <c r="B83" s="2" t="s">
        <v>109</v>
      </c>
      <c r="C83" s="2">
        <v>447</v>
      </c>
      <c r="D83" s="2">
        <v>417</v>
      </c>
      <c r="E83" s="2">
        <v>425</v>
      </c>
      <c r="F83" s="2">
        <v>400</v>
      </c>
      <c r="G83" s="2">
        <v>22</v>
      </c>
      <c r="H83" s="2">
        <v>17</v>
      </c>
      <c r="I83" s="2">
        <v>5</v>
      </c>
    </row>
    <row r="84" spans="1:9" x14ac:dyDescent="0.2">
      <c r="A84" s="2">
        <v>15</v>
      </c>
      <c r="B84" s="2" t="s">
        <v>175</v>
      </c>
      <c r="C84" s="2">
        <v>11330</v>
      </c>
      <c r="D84" s="2">
        <v>8369</v>
      </c>
      <c r="E84" s="2">
        <v>11300</v>
      </c>
      <c r="F84" s="2">
        <v>8191</v>
      </c>
      <c r="G84" s="2">
        <v>30</v>
      </c>
      <c r="H84" s="2">
        <v>178</v>
      </c>
      <c r="I84" s="2">
        <v>-148</v>
      </c>
    </row>
    <row r="85" spans="1:9" x14ac:dyDescent="0.2">
      <c r="A85" s="2">
        <v>25</v>
      </c>
      <c r="B85" s="2" t="s">
        <v>148</v>
      </c>
      <c r="C85" s="2">
        <v>605</v>
      </c>
      <c r="D85" s="2">
        <v>524</v>
      </c>
      <c r="E85" s="2">
        <v>575</v>
      </c>
      <c r="F85" s="2">
        <v>510</v>
      </c>
      <c r="G85" s="2">
        <v>30</v>
      </c>
      <c r="H85" s="2">
        <v>14</v>
      </c>
      <c r="I85" s="2">
        <v>16</v>
      </c>
    </row>
    <row r="86" spans="1:9" x14ac:dyDescent="0.2">
      <c r="A86" s="2">
        <v>7</v>
      </c>
      <c r="B86" s="2" t="s">
        <v>161</v>
      </c>
      <c r="C86" s="2">
        <v>124</v>
      </c>
      <c r="D86" s="2">
        <v>109</v>
      </c>
      <c r="E86" s="2">
        <v>94</v>
      </c>
      <c r="F86" s="2">
        <v>84</v>
      </c>
      <c r="G86" s="2">
        <v>30</v>
      </c>
      <c r="H86" s="2">
        <v>25</v>
      </c>
      <c r="I86" s="2">
        <v>5</v>
      </c>
    </row>
    <row r="87" spans="1:9" x14ac:dyDescent="0.2">
      <c r="A87" s="2">
        <v>76</v>
      </c>
      <c r="B87" s="2" t="s">
        <v>127</v>
      </c>
      <c r="C87" s="2">
        <v>339</v>
      </c>
      <c r="D87" s="2">
        <v>288</v>
      </c>
      <c r="E87" s="2">
        <v>308</v>
      </c>
      <c r="F87" s="2">
        <v>280</v>
      </c>
      <c r="G87" s="2">
        <v>31</v>
      </c>
      <c r="H87" s="2">
        <v>8</v>
      </c>
      <c r="I87" s="2">
        <v>23</v>
      </c>
    </row>
    <row r="88" spans="1:9" x14ac:dyDescent="0.2">
      <c r="A88" s="2">
        <v>117</v>
      </c>
      <c r="B88" s="2" t="s">
        <v>130</v>
      </c>
      <c r="C88" s="2">
        <v>46</v>
      </c>
      <c r="D88" s="2">
        <v>46</v>
      </c>
      <c r="E88" s="2">
        <v>13</v>
      </c>
      <c r="F88" s="2">
        <v>13</v>
      </c>
      <c r="G88" s="2">
        <v>33</v>
      </c>
      <c r="H88" s="2">
        <v>33</v>
      </c>
      <c r="I88" s="2">
        <v>0</v>
      </c>
    </row>
    <row r="89" spans="1:9" x14ac:dyDescent="0.2">
      <c r="A89" s="2">
        <v>27</v>
      </c>
      <c r="B89" s="2" t="s">
        <v>167</v>
      </c>
      <c r="C89" s="2">
        <v>58</v>
      </c>
      <c r="D89" s="2">
        <v>42</v>
      </c>
      <c r="E89" s="2">
        <v>25</v>
      </c>
      <c r="F89" s="2">
        <v>25</v>
      </c>
      <c r="G89" s="2">
        <v>33</v>
      </c>
      <c r="H89" s="2">
        <v>17</v>
      </c>
      <c r="I89" s="2">
        <v>16</v>
      </c>
    </row>
    <row r="90" spans="1:9" x14ac:dyDescent="0.2">
      <c r="A90" s="2">
        <v>57</v>
      </c>
      <c r="B90" s="2" t="s">
        <v>134</v>
      </c>
      <c r="C90" s="2">
        <v>93</v>
      </c>
      <c r="D90" s="2">
        <v>88</v>
      </c>
      <c r="E90" s="2">
        <v>60</v>
      </c>
      <c r="F90" s="2">
        <v>56</v>
      </c>
      <c r="G90" s="2">
        <v>33</v>
      </c>
      <c r="H90" s="2">
        <v>32</v>
      </c>
      <c r="I90" s="2">
        <v>1</v>
      </c>
    </row>
    <row r="91" spans="1:9" x14ac:dyDescent="0.2">
      <c r="A91" s="2">
        <v>65</v>
      </c>
      <c r="B91" s="2" t="s">
        <v>117</v>
      </c>
      <c r="C91" s="2">
        <v>445</v>
      </c>
      <c r="D91" s="2">
        <v>416</v>
      </c>
      <c r="E91" s="2">
        <v>411</v>
      </c>
      <c r="F91" s="2">
        <v>371</v>
      </c>
      <c r="G91" s="2">
        <v>34</v>
      </c>
      <c r="H91" s="2">
        <v>45</v>
      </c>
      <c r="I91" s="2">
        <v>-11</v>
      </c>
    </row>
    <row r="92" spans="1:9" x14ac:dyDescent="0.2">
      <c r="A92" s="2">
        <v>20</v>
      </c>
      <c r="B92" s="2" t="s">
        <v>93</v>
      </c>
      <c r="C92" s="2">
        <v>271</v>
      </c>
      <c r="D92" s="2">
        <v>229</v>
      </c>
      <c r="E92" s="2">
        <v>234</v>
      </c>
      <c r="F92" s="2">
        <v>206</v>
      </c>
      <c r="G92" s="2">
        <v>37</v>
      </c>
      <c r="H92" s="2">
        <v>23</v>
      </c>
      <c r="I92" s="2">
        <v>14</v>
      </c>
    </row>
    <row r="93" spans="1:9" x14ac:dyDescent="0.2">
      <c r="A93" s="2">
        <v>41</v>
      </c>
      <c r="B93" s="2" t="s">
        <v>126</v>
      </c>
      <c r="C93" s="2">
        <v>123</v>
      </c>
      <c r="D93" s="2">
        <v>99</v>
      </c>
      <c r="E93" s="2">
        <v>86</v>
      </c>
      <c r="F93" s="2">
        <v>85</v>
      </c>
      <c r="G93" s="2">
        <v>37</v>
      </c>
      <c r="H93" s="2">
        <v>14</v>
      </c>
      <c r="I93" s="2">
        <v>23</v>
      </c>
    </row>
    <row r="94" spans="1:9" x14ac:dyDescent="0.2">
      <c r="A94" s="2">
        <v>107</v>
      </c>
      <c r="B94" s="2" t="s">
        <v>174</v>
      </c>
      <c r="C94" s="2">
        <v>367</v>
      </c>
      <c r="D94" s="2">
        <v>105</v>
      </c>
      <c r="E94" s="2">
        <v>328</v>
      </c>
      <c r="F94" s="2">
        <v>95</v>
      </c>
      <c r="G94" s="2">
        <v>39</v>
      </c>
      <c r="H94" s="2">
        <v>10</v>
      </c>
      <c r="I94" s="2">
        <v>29</v>
      </c>
    </row>
    <row r="95" spans="1:9" x14ac:dyDescent="0.2">
      <c r="A95" s="2">
        <v>60</v>
      </c>
      <c r="B95" s="2" t="s">
        <v>135</v>
      </c>
      <c r="C95" s="2">
        <v>52</v>
      </c>
      <c r="D95" s="2">
        <v>51</v>
      </c>
      <c r="E95" s="2">
        <v>13</v>
      </c>
      <c r="F95" s="2">
        <v>12</v>
      </c>
      <c r="G95" s="2">
        <v>39</v>
      </c>
      <c r="H95" s="2">
        <v>39</v>
      </c>
      <c r="I95" s="2">
        <v>0</v>
      </c>
    </row>
    <row r="96" spans="1:9" x14ac:dyDescent="0.2">
      <c r="A96" s="2">
        <v>80</v>
      </c>
      <c r="B96" s="2" t="s">
        <v>103</v>
      </c>
      <c r="C96" s="2">
        <v>107</v>
      </c>
      <c r="D96" s="2">
        <v>66</v>
      </c>
      <c r="E96" s="2">
        <v>67</v>
      </c>
      <c r="F96" s="2">
        <v>50</v>
      </c>
      <c r="G96" s="2">
        <v>40</v>
      </c>
      <c r="H96" s="2">
        <v>16</v>
      </c>
      <c r="I96" s="2">
        <v>24</v>
      </c>
    </row>
    <row r="97" spans="1:9" x14ac:dyDescent="0.2">
      <c r="A97" s="2">
        <v>45</v>
      </c>
      <c r="B97" s="2" t="s">
        <v>120</v>
      </c>
      <c r="C97" s="2">
        <v>541</v>
      </c>
      <c r="D97" s="2">
        <v>529</v>
      </c>
      <c r="E97" s="2">
        <v>496</v>
      </c>
      <c r="F97" s="2">
        <v>486</v>
      </c>
      <c r="G97" s="2">
        <v>45</v>
      </c>
      <c r="H97" s="2">
        <v>43</v>
      </c>
      <c r="I97" s="2">
        <v>2</v>
      </c>
    </row>
    <row r="98" spans="1:9" x14ac:dyDescent="0.2">
      <c r="A98" s="2">
        <v>68</v>
      </c>
      <c r="B98" s="2" t="s">
        <v>138</v>
      </c>
      <c r="C98" s="2">
        <v>160</v>
      </c>
      <c r="D98" s="2">
        <v>136</v>
      </c>
      <c r="E98" s="2">
        <v>114</v>
      </c>
      <c r="F98" s="2">
        <v>107</v>
      </c>
      <c r="G98" s="2">
        <v>46</v>
      </c>
      <c r="H98" s="2">
        <v>29</v>
      </c>
      <c r="I98" s="2">
        <v>17</v>
      </c>
    </row>
    <row r="99" spans="1:9" x14ac:dyDescent="0.2">
      <c r="A99" s="2">
        <v>36</v>
      </c>
      <c r="B99" s="2" t="s">
        <v>115</v>
      </c>
      <c r="C99" s="2">
        <v>706</v>
      </c>
      <c r="D99" s="2">
        <v>646</v>
      </c>
      <c r="E99" s="2">
        <v>657</v>
      </c>
      <c r="F99" s="2">
        <v>640</v>
      </c>
      <c r="G99" s="2">
        <v>49</v>
      </c>
      <c r="H99" s="2">
        <v>6</v>
      </c>
      <c r="I99" s="2">
        <v>43</v>
      </c>
    </row>
    <row r="100" spans="1:9" x14ac:dyDescent="0.2">
      <c r="A100" s="2">
        <v>84</v>
      </c>
      <c r="B100" s="2" t="s">
        <v>159</v>
      </c>
      <c r="C100" s="2">
        <v>424</v>
      </c>
      <c r="D100" s="2">
        <v>355</v>
      </c>
      <c r="E100" s="2">
        <v>374</v>
      </c>
      <c r="F100" s="2">
        <v>324</v>
      </c>
      <c r="G100" s="2">
        <v>50</v>
      </c>
      <c r="H100" s="2">
        <v>31</v>
      </c>
      <c r="I100" s="2">
        <v>19</v>
      </c>
    </row>
    <row r="101" spans="1:9" x14ac:dyDescent="0.2">
      <c r="A101" s="2">
        <v>110</v>
      </c>
      <c r="B101" s="2" t="s">
        <v>146</v>
      </c>
      <c r="C101" s="2">
        <v>564</v>
      </c>
      <c r="D101" s="2">
        <v>476</v>
      </c>
      <c r="E101" s="2">
        <v>502</v>
      </c>
      <c r="F101" s="2">
        <v>471</v>
      </c>
      <c r="G101" s="2">
        <v>62</v>
      </c>
      <c r="H101" s="2">
        <v>5</v>
      </c>
      <c r="I101" s="2">
        <v>57</v>
      </c>
    </row>
    <row r="102" spans="1:9" x14ac:dyDescent="0.2">
      <c r="A102" s="2">
        <v>58</v>
      </c>
      <c r="B102" s="2" t="s">
        <v>152</v>
      </c>
      <c r="C102" s="2">
        <v>561</v>
      </c>
      <c r="D102" s="2">
        <v>524</v>
      </c>
      <c r="E102" s="2">
        <v>498</v>
      </c>
      <c r="F102" s="2">
        <v>479</v>
      </c>
      <c r="G102" s="2">
        <v>63</v>
      </c>
      <c r="H102" s="2">
        <v>45</v>
      </c>
      <c r="I102" s="2">
        <v>18</v>
      </c>
    </row>
    <row r="103" spans="1:9" x14ac:dyDescent="0.2">
      <c r="A103" s="2">
        <v>44</v>
      </c>
      <c r="B103" s="2" t="s">
        <v>166</v>
      </c>
      <c r="C103" s="2">
        <v>4059</v>
      </c>
      <c r="D103" s="2">
        <v>3863</v>
      </c>
      <c r="E103" s="2">
        <v>3995</v>
      </c>
      <c r="F103" s="2">
        <v>3872</v>
      </c>
      <c r="G103" s="2">
        <v>64</v>
      </c>
      <c r="H103" s="2">
        <v>-9</v>
      </c>
      <c r="I103" s="2">
        <v>73</v>
      </c>
    </row>
    <row r="104" spans="1:9" x14ac:dyDescent="0.2">
      <c r="A104" s="2">
        <v>99</v>
      </c>
      <c r="B104" s="2" t="s">
        <v>176</v>
      </c>
      <c r="C104" s="2">
        <v>958</v>
      </c>
      <c r="D104" s="2">
        <v>456</v>
      </c>
      <c r="E104" s="2">
        <v>888</v>
      </c>
      <c r="F104" s="2">
        <v>495</v>
      </c>
      <c r="G104" s="2">
        <v>70</v>
      </c>
      <c r="H104" s="2">
        <v>-39</v>
      </c>
      <c r="I104" s="2">
        <v>109</v>
      </c>
    </row>
    <row r="105" spans="1:9" x14ac:dyDescent="0.2">
      <c r="A105" s="2">
        <v>59</v>
      </c>
      <c r="B105" s="2" t="s">
        <v>160</v>
      </c>
      <c r="C105" s="2">
        <v>964</v>
      </c>
      <c r="D105" s="2">
        <v>817</v>
      </c>
      <c r="E105" s="2">
        <v>893</v>
      </c>
      <c r="F105" s="2">
        <v>769</v>
      </c>
      <c r="G105" s="2">
        <v>71</v>
      </c>
      <c r="H105" s="2">
        <v>48</v>
      </c>
      <c r="I105" s="2">
        <v>23</v>
      </c>
    </row>
    <row r="106" spans="1:9" x14ac:dyDescent="0.2">
      <c r="A106" s="2">
        <v>112</v>
      </c>
      <c r="B106" s="2" t="s">
        <v>169</v>
      </c>
      <c r="C106" s="2">
        <v>428</v>
      </c>
      <c r="D106" s="2">
        <v>416</v>
      </c>
      <c r="E106" s="2">
        <v>350</v>
      </c>
      <c r="F106" s="2">
        <v>341</v>
      </c>
      <c r="G106" s="2">
        <v>78</v>
      </c>
      <c r="H106" s="2">
        <v>75</v>
      </c>
      <c r="I106" s="2">
        <v>3</v>
      </c>
    </row>
    <row r="107" spans="1:9" x14ac:dyDescent="0.2">
      <c r="A107" s="2">
        <v>24</v>
      </c>
      <c r="B107" s="2" t="s">
        <v>85</v>
      </c>
      <c r="C107" s="2">
        <v>2350</v>
      </c>
      <c r="D107" s="2">
        <v>2212</v>
      </c>
      <c r="E107" s="2">
        <v>2265</v>
      </c>
      <c r="F107" s="2">
        <v>2153</v>
      </c>
      <c r="G107" s="2">
        <v>85</v>
      </c>
      <c r="H107" s="2">
        <v>59</v>
      </c>
      <c r="I107" s="2">
        <v>26</v>
      </c>
    </row>
    <row r="108" spans="1:9" x14ac:dyDescent="0.2">
      <c r="A108" s="2">
        <v>92</v>
      </c>
      <c r="B108" s="2" t="s">
        <v>83</v>
      </c>
      <c r="C108" s="2">
        <v>531</v>
      </c>
      <c r="D108" s="2">
        <v>269</v>
      </c>
      <c r="E108" s="2">
        <v>439</v>
      </c>
      <c r="F108" s="2">
        <v>244</v>
      </c>
      <c r="G108" s="2">
        <v>92</v>
      </c>
      <c r="H108" s="2">
        <v>25</v>
      </c>
      <c r="I108" s="2">
        <v>67</v>
      </c>
    </row>
    <row r="109" spans="1:9" x14ac:dyDescent="0.2">
      <c r="A109" s="2">
        <v>64</v>
      </c>
      <c r="B109" s="2" t="s">
        <v>165</v>
      </c>
      <c r="C109" s="2">
        <v>526</v>
      </c>
      <c r="D109" s="2">
        <v>468</v>
      </c>
      <c r="E109" s="2">
        <v>417</v>
      </c>
      <c r="F109" s="2">
        <v>362</v>
      </c>
      <c r="G109" s="2">
        <v>109</v>
      </c>
      <c r="H109" s="2">
        <v>106</v>
      </c>
      <c r="I109" s="2">
        <v>3</v>
      </c>
    </row>
    <row r="110" spans="1:9" x14ac:dyDescent="0.2">
      <c r="A110" s="2">
        <v>2</v>
      </c>
      <c r="B110" s="2" t="s">
        <v>163</v>
      </c>
      <c r="C110" s="2">
        <v>5979</v>
      </c>
      <c r="D110" s="2">
        <v>4297</v>
      </c>
      <c r="E110" s="2">
        <v>5854</v>
      </c>
      <c r="F110" s="2">
        <v>4482</v>
      </c>
      <c r="G110" s="2">
        <v>125</v>
      </c>
      <c r="H110" s="2">
        <v>-185</v>
      </c>
      <c r="I110" s="2">
        <v>310</v>
      </c>
    </row>
    <row r="111" spans="1:9" x14ac:dyDescent="0.2">
      <c r="A111" s="2">
        <v>111</v>
      </c>
      <c r="B111" s="2" t="s">
        <v>177</v>
      </c>
      <c r="C111" s="2">
        <v>1972</v>
      </c>
      <c r="D111" s="2">
        <v>1956</v>
      </c>
      <c r="E111" s="2">
        <v>1842</v>
      </c>
      <c r="F111" s="2">
        <v>1820</v>
      </c>
      <c r="G111" s="2">
        <v>130</v>
      </c>
      <c r="H111" s="2">
        <v>136</v>
      </c>
      <c r="I111" s="2">
        <v>-6</v>
      </c>
    </row>
    <row r="112" spans="1:9" x14ac:dyDescent="0.2">
      <c r="A112" s="2">
        <v>55</v>
      </c>
      <c r="B112" s="2" t="s">
        <v>164</v>
      </c>
      <c r="C112" s="2">
        <v>1033</v>
      </c>
      <c r="D112" s="2">
        <v>963</v>
      </c>
      <c r="E112" s="2">
        <v>897</v>
      </c>
      <c r="F112" s="2">
        <v>837</v>
      </c>
      <c r="G112" s="2">
        <v>136</v>
      </c>
      <c r="H112" s="2">
        <v>126</v>
      </c>
      <c r="I112" s="2">
        <v>10</v>
      </c>
    </row>
    <row r="113" spans="1:9" x14ac:dyDescent="0.2">
      <c r="A113" s="2">
        <v>86</v>
      </c>
      <c r="B113" s="2" t="s">
        <v>75</v>
      </c>
      <c r="C113" s="2">
        <v>2425</v>
      </c>
      <c r="D113" s="2">
        <v>1236</v>
      </c>
      <c r="E113" s="2">
        <v>2255</v>
      </c>
      <c r="F113" s="2">
        <v>1140</v>
      </c>
      <c r="G113" s="2">
        <v>170</v>
      </c>
      <c r="H113" s="2">
        <v>96</v>
      </c>
      <c r="I113" s="2">
        <v>74</v>
      </c>
    </row>
    <row r="114" spans="1:9" x14ac:dyDescent="0.2">
      <c r="A114" s="2">
        <v>16</v>
      </c>
      <c r="B114" s="2" t="s">
        <v>181</v>
      </c>
      <c r="C114" s="2">
        <v>3204</v>
      </c>
      <c r="D114" s="2">
        <v>2883</v>
      </c>
      <c r="E114" s="2">
        <v>3016</v>
      </c>
      <c r="F114" s="2">
        <v>2721</v>
      </c>
      <c r="G114" s="2">
        <v>188</v>
      </c>
      <c r="H114" s="2">
        <v>162</v>
      </c>
      <c r="I114" s="2">
        <v>26</v>
      </c>
    </row>
    <row r="115" spans="1:9" x14ac:dyDescent="0.2">
      <c r="A115" s="2">
        <v>5</v>
      </c>
      <c r="B115" s="2" t="s">
        <v>96</v>
      </c>
      <c r="C115" s="2">
        <v>1683</v>
      </c>
      <c r="D115" s="2">
        <v>1596</v>
      </c>
      <c r="E115" s="2">
        <v>1485</v>
      </c>
      <c r="F115" s="2">
        <v>1385</v>
      </c>
      <c r="G115" s="2">
        <v>198</v>
      </c>
      <c r="H115" s="2">
        <v>211</v>
      </c>
      <c r="I115" s="2">
        <v>-13</v>
      </c>
    </row>
    <row r="116" spans="1:9" x14ac:dyDescent="0.2">
      <c r="A116" s="2">
        <v>98</v>
      </c>
      <c r="B116" s="2" t="s">
        <v>65</v>
      </c>
      <c r="C116" s="2">
        <v>111170</v>
      </c>
      <c r="D116" s="2">
        <v>95477</v>
      </c>
      <c r="E116" s="2">
        <v>110927</v>
      </c>
      <c r="F116" s="2">
        <v>95103</v>
      </c>
      <c r="G116" s="2">
        <v>243</v>
      </c>
      <c r="H116" s="2">
        <v>374</v>
      </c>
      <c r="I116" s="2">
        <v>-131</v>
      </c>
    </row>
    <row r="117" spans="1:9" x14ac:dyDescent="0.2">
      <c r="A117" s="2">
        <v>18</v>
      </c>
      <c r="B117" s="2" t="s">
        <v>185</v>
      </c>
      <c r="C117" s="2">
        <v>4995</v>
      </c>
      <c r="D117" s="2">
        <v>4227</v>
      </c>
      <c r="E117" s="2">
        <v>4721</v>
      </c>
      <c r="F117" s="2">
        <v>4157</v>
      </c>
      <c r="G117" s="2">
        <v>274</v>
      </c>
      <c r="H117" s="2">
        <v>70</v>
      </c>
      <c r="I117" s="2">
        <v>204</v>
      </c>
    </row>
    <row r="118" spans="1:9" x14ac:dyDescent="0.2">
      <c r="A118" s="2">
        <v>21</v>
      </c>
      <c r="B118" s="2" t="s">
        <v>107</v>
      </c>
      <c r="C118" s="2">
        <v>3393</v>
      </c>
      <c r="D118" s="2">
        <v>2569</v>
      </c>
      <c r="E118" s="2">
        <v>3119</v>
      </c>
      <c r="F118" s="2">
        <v>2360</v>
      </c>
      <c r="G118" s="2">
        <v>274</v>
      </c>
      <c r="H118" s="2">
        <v>209</v>
      </c>
      <c r="I118" s="2">
        <v>65</v>
      </c>
    </row>
    <row r="119" spans="1:9" x14ac:dyDescent="0.2">
      <c r="A119" s="2">
        <v>50</v>
      </c>
      <c r="B119" s="2" t="s">
        <v>72</v>
      </c>
      <c r="C119" s="2">
        <v>8259</v>
      </c>
      <c r="D119" s="2">
        <v>3677</v>
      </c>
      <c r="E119" s="2">
        <v>7978</v>
      </c>
      <c r="F119" s="2">
        <v>3583</v>
      </c>
      <c r="G119" s="2">
        <v>281</v>
      </c>
      <c r="H119" s="2">
        <v>94</v>
      </c>
      <c r="I119" s="2">
        <v>187</v>
      </c>
    </row>
    <row r="120" spans="1:9" x14ac:dyDescent="0.2">
      <c r="A120" s="2">
        <v>94</v>
      </c>
      <c r="B120" s="2" t="s">
        <v>171</v>
      </c>
      <c r="C120" s="2">
        <v>5844</v>
      </c>
      <c r="D120" s="2">
        <v>3469</v>
      </c>
      <c r="E120" s="2">
        <v>5545</v>
      </c>
      <c r="F120" s="2">
        <v>3228</v>
      </c>
      <c r="G120" s="2">
        <v>299</v>
      </c>
      <c r="H120" s="2">
        <v>241</v>
      </c>
      <c r="I120" s="2">
        <v>58</v>
      </c>
    </row>
    <row r="121" spans="1:9" x14ac:dyDescent="0.2">
      <c r="A121" s="2">
        <v>42</v>
      </c>
      <c r="B121" s="2" t="s">
        <v>95</v>
      </c>
      <c r="C121" s="2">
        <v>657</v>
      </c>
      <c r="D121" s="2">
        <v>629</v>
      </c>
      <c r="E121" s="2">
        <v>332</v>
      </c>
      <c r="F121" s="2">
        <v>320</v>
      </c>
      <c r="G121" s="2">
        <v>325</v>
      </c>
      <c r="H121" s="2">
        <v>309</v>
      </c>
      <c r="I121" s="2">
        <v>16</v>
      </c>
    </row>
    <row r="122" spans="1:9" x14ac:dyDescent="0.2">
      <c r="A122" s="2">
        <v>23</v>
      </c>
      <c r="B122" s="2" t="s">
        <v>66</v>
      </c>
      <c r="C122" s="2">
        <v>34212</v>
      </c>
      <c r="D122" s="2">
        <v>22740</v>
      </c>
      <c r="E122" s="2">
        <v>33877</v>
      </c>
      <c r="F122" s="2">
        <v>21947</v>
      </c>
      <c r="G122" s="2">
        <v>335</v>
      </c>
      <c r="H122" s="2">
        <v>793</v>
      </c>
      <c r="I122" s="2">
        <v>-458</v>
      </c>
    </row>
    <row r="123" spans="1:9" x14ac:dyDescent="0.2">
      <c r="A123" s="2">
        <v>83</v>
      </c>
      <c r="B123" s="2" t="s">
        <v>80</v>
      </c>
      <c r="C123" s="2">
        <v>15301</v>
      </c>
      <c r="D123" s="2">
        <v>10790</v>
      </c>
      <c r="E123" s="2">
        <v>14960</v>
      </c>
      <c r="F123" s="2">
        <v>10645</v>
      </c>
      <c r="G123" s="2">
        <v>341</v>
      </c>
      <c r="H123" s="2">
        <v>145</v>
      </c>
      <c r="I123" s="2">
        <v>196</v>
      </c>
    </row>
    <row r="124" spans="1:9" x14ac:dyDescent="0.2">
      <c r="A124" s="2">
        <v>79</v>
      </c>
      <c r="B124" s="2" t="s">
        <v>158</v>
      </c>
      <c r="C124" s="2">
        <v>1601</v>
      </c>
      <c r="D124" s="2">
        <v>950</v>
      </c>
      <c r="E124" s="2">
        <v>1190</v>
      </c>
      <c r="F124" s="2">
        <v>861</v>
      </c>
      <c r="G124" s="2">
        <v>411</v>
      </c>
      <c r="H124" s="2">
        <v>89</v>
      </c>
      <c r="I124" s="2">
        <v>322</v>
      </c>
    </row>
    <row r="125" spans="1:9" x14ac:dyDescent="0.2">
      <c r="A125" s="2">
        <v>73</v>
      </c>
      <c r="B125" s="2" t="s">
        <v>102</v>
      </c>
      <c r="C125" s="2">
        <v>14048</v>
      </c>
      <c r="D125" s="2">
        <v>13835</v>
      </c>
      <c r="E125" s="2">
        <v>13588</v>
      </c>
      <c r="F125" s="2">
        <v>13311</v>
      </c>
      <c r="G125" s="2">
        <v>460</v>
      </c>
      <c r="H125" s="2">
        <v>524</v>
      </c>
      <c r="I125" s="2">
        <v>-64</v>
      </c>
    </row>
    <row r="126" spans="1:9" x14ac:dyDescent="0.2">
      <c r="A126" s="2">
        <v>101</v>
      </c>
      <c r="B126" s="2" t="s">
        <v>74</v>
      </c>
      <c r="C126" s="2">
        <v>29922</v>
      </c>
      <c r="D126" s="2">
        <v>28252</v>
      </c>
      <c r="E126" s="2">
        <v>29389</v>
      </c>
      <c r="F126" s="2">
        <v>28203</v>
      </c>
      <c r="G126" s="2">
        <v>533</v>
      </c>
      <c r="H126" s="2">
        <v>49</v>
      </c>
      <c r="I126" s="2">
        <v>484</v>
      </c>
    </row>
    <row r="127" spans="1:9" x14ac:dyDescent="0.2">
      <c r="A127" s="2">
        <v>8</v>
      </c>
      <c r="B127" s="2" t="s">
        <v>68</v>
      </c>
      <c r="C127" s="2">
        <v>11603</v>
      </c>
      <c r="D127" s="2">
        <v>11019</v>
      </c>
      <c r="E127" s="2">
        <v>10942</v>
      </c>
      <c r="F127" s="2">
        <v>10297</v>
      </c>
      <c r="G127" s="2">
        <v>661</v>
      </c>
      <c r="H127" s="2">
        <v>722</v>
      </c>
      <c r="I127" s="2">
        <v>-61</v>
      </c>
    </row>
    <row r="128" spans="1:9" x14ac:dyDescent="0.2">
      <c r="A128" s="2">
        <v>70</v>
      </c>
      <c r="B128" s="2" t="s">
        <v>76</v>
      </c>
      <c r="C128" s="2">
        <v>50854</v>
      </c>
      <c r="D128" s="2">
        <v>41537</v>
      </c>
      <c r="E128" s="2">
        <v>50124</v>
      </c>
      <c r="F128" s="2">
        <v>40795</v>
      </c>
      <c r="G128" s="2">
        <v>730</v>
      </c>
      <c r="H128" s="2">
        <v>742</v>
      </c>
      <c r="I128" s="2">
        <v>-12</v>
      </c>
    </row>
    <row r="129" spans="1:9" x14ac:dyDescent="0.2">
      <c r="A129" s="2">
        <v>13</v>
      </c>
      <c r="B129" s="2" t="s">
        <v>106</v>
      </c>
      <c r="C129" s="2">
        <v>9622</v>
      </c>
      <c r="D129" s="2">
        <v>8132</v>
      </c>
      <c r="E129" s="2">
        <v>8726</v>
      </c>
      <c r="F129" s="2">
        <v>7178</v>
      </c>
      <c r="G129" s="2">
        <v>896</v>
      </c>
      <c r="H129" s="2">
        <v>954</v>
      </c>
      <c r="I129" s="2">
        <v>-58</v>
      </c>
    </row>
    <row r="130" spans="1:9" x14ac:dyDescent="0.2">
      <c r="A130" s="2">
        <v>9</v>
      </c>
      <c r="B130" s="2" t="s">
        <v>178</v>
      </c>
      <c r="C130" s="2">
        <v>2190</v>
      </c>
      <c r="D130" s="2">
        <v>1911</v>
      </c>
      <c r="E130" s="2">
        <v>1249</v>
      </c>
      <c r="F130" s="2">
        <v>1055</v>
      </c>
      <c r="G130" s="2">
        <v>941</v>
      </c>
      <c r="H130" s="2">
        <v>856</v>
      </c>
      <c r="I130" s="2">
        <v>85</v>
      </c>
    </row>
    <row r="131" spans="1:9" x14ac:dyDescent="0.2">
      <c r="A131" s="2">
        <v>93</v>
      </c>
      <c r="B131" s="2" t="s">
        <v>179</v>
      </c>
      <c r="C131" s="2">
        <v>36514</v>
      </c>
      <c r="D131" s="2">
        <v>33046</v>
      </c>
      <c r="E131" s="2">
        <v>35569</v>
      </c>
      <c r="F131" s="2">
        <v>32103</v>
      </c>
      <c r="G131" s="2">
        <v>945</v>
      </c>
      <c r="H131" s="2">
        <v>943</v>
      </c>
      <c r="I131" s="2">
        <v>2</v>
      </c>
    </row>
  </sheetData>
  <mergeCells count="1">
    <mergeCell ref="H1:I1"/>
  </mergeCells>
  <hyperlinks>
    <hyperlink ref="H1:I1" location="Index!A1" display="Regresar al Índice" xr:uid="{3560986E-4F05-45FB-B7D6-A16A9B996C21}"/>
  </hyperlinks>
  <pageMargins left="0.7" right="0.7" top="0.75" bottom="0.75" header="0.3" footer="0.3"/>
  <pageSetup paperSize="9" orientation="portrait" horizontalDpi="300" verticalDpi="30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BD060-9B22-4804-B6BD-343A5A3361FD}">
  <sheetPr codeName="Hoja29"/>
  <dimension ref="A1:P22"/>
  <sheetViews>
    <sheetView workbookViewId="0">
      <selection sqref="A1:XFD1048576"/>
    </sheetView>
  </sheetViews>
  <sheetFormatPr baseColWidth="10" defaultColWidth="11.42578125" defaultRowHeight="12.75" x14ac:dyDescent="0.2"/>
  <cols>
    <col min="1" max="16384" width="11.42578125" style="124"/>
  </cols>
  <sheetData>
    <row r="1" spans="1:16" ht="15" x14ac:dyDescent="0.25">
      <c r="A1" s="87" t="s">
        <v>666</v>
      </c>
      <c r="H1" s="58" t="s">
        <v>38</v>
      </c>
      <c r="I1" s="58"/>
      <c r="O1" s="125"/>
      <c r="P1" s="125"/>
    </row>
    <row r="2" spans="1:16" x14ac:dyDescent="0.2">
      <c r="A2" s="124" t="s">
        <v>57</v>
      </c>
    </row>
    <row r="5" spans="1:16" x14ac:dyDescent="0.2">
      <c r="A5" s="124" t="s">
        <v>214</v>
      </c>
      <c r="B5" s="124" t="s">
        <v>230</v>
      </c>
    </row>
    <row r="6" spans="1:16" x14ac:dyDescent="0.2">
      <c r="A6" s="124">
        <v>2013</v>
      </c>
      <c r="B6" s="139">
        <v>78051</v>
      </c>
    </row>
    <row r="7" spans="1:16" x14ac:dyDescent="0.2">
      <c r="A7" s="124">
        <v>2014</v>
      </c>
      <c r="B7" s="139">
        <v>79961</v>
      </c>
    </row>
    <row r="8" spans="1:16" x14ac:dyDescent="0.2">
      <c r="A8" s="124">
        <v>2015</v>
      </c>
      <c r="B8" s="139">
        <v>82957</v>
      </c>
    </row>
    <row r="9" spans="1:16" x14ac:dyDescent="0.2">
      <c r="A9" s="124">
        <v>2016</v>
      </c>
      <c r="B9" s="139">
        <v>86097</v>
      </c>
    </row>
    <row r="10" spans="1:16" x14ac:dyDescent="0.2">
      <c r="A10" s="124">
        <v>2017</v>
      </c>
      <c r="B10" s="139">
        <v>90125</v>
      </c>
    </row>
    <row r="11" spans="1:16" x14ac:dyDescent="0.2">
      <c r="A11" s="124">
        <v>2018</v>
      </c>
      <c r="B11" s="139">
        <v>93370</v>
      </c>
    </row>
    <row r="12" spans="1:16" x14ac:dyDescent="0.2">
      <c r="A12" s="124">
        <v>2019</v>
      </c>
      <c r="B12" s="139">
        <v>97390</v>
      </c>
    </row>
    <row r="13" spans="1:16" x14ac:dyDescent="0.2">
      <c r="A13" s="124">
        <v>2020</v>
      </c>
      <c r="B13" s="139">
        <v>98067</v>
      </c>
      <c r="C13" s="168"/>
    </row>
    <row r="15" spans="1:16" x14ac:dyDescent="0.2">
      <c r="B15" s="143"/>
    </row>
    <row r="17" spans="1:2" hidden="1" x14ac:dyDescent="0.2">
      <c r="A17" s="124">
        <v>43709</v>
      </c>
      <c r="B17" s="124">
        <v>96528</v>
      </c>
    </row>
    <row r="18" spans="1:2" hidden="1" x14ac:dyDescent="0.2">
      <c r="A18" s="124">
        <v>43739</v>
      </c>
      <c r="B18" s="124">
        <v>97149</v>
      </c>
    </row>
    <row r="19" spans="1:2" hidden="1" x14ac:dyDescent="0.2">
      <c r="A19" s="124">
        <v>43770</v>
      </c>
      <c r="B19" s="124">
        <v>97410</v>
      </c>
    </row>
    <row r="20" spans="1:2" hidden="1" x14ac:dyDescent="0.2">
      <c r="A20" s="124">
        <v>43800</v>
      </c>
      <c r="B20" s="124">
        <v>97390</v>
      </c>
    </row>
    <row r="21" spans="1:2" x14ac:dyDescent="0.2">
      <c r="A21" s="124" t="s">
        <v>491</v>
      </c>
      <c r="B21" s="143">
        <f>B13/B12-1</f>
        <v>6.9514323852550852E-3</v>
      </c>
    </row>
    <row r="22" spans="1:2" x14ac:dyDescent="0.2">
      <c r="A22" s="124" t="s">
        <v>492</v>
      </c>
      <c r="B22" s="139">
        <f>B13-B12</f>
        <v>677</v>
      </c>
    </row>
  </sheetData>
  <mergeCells count="2">
    <mergeCell ref="H1:I1"/>
    <mergeCell ref="O1:P1"/>
  </mergeCells>
  <hyperlinks>
    <hyperlink ref="H1:I1" location="Index!A1" display="Regresar al Índice" xr:uid="{BA553C13-5DDF-48E4-8D10-803BD0187AD3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1F864-FF44-41DE-A23C-24795AE698CC}">
  <sheetPr codeName="Hoja31"/>
  <dimension ref="A1:I39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0.7109375" style="2" customWidth="1"/>
    <col min="2" max="5" width="10.7109375" style="2" customWidth="1"/>
    <col min="6" max="6" width="6.85546875" style="2" bestFit="1" customWidth="1"/>
    <col min="7" max="7" width="5.7109375" style="2" bestFit="1" customWidth="1"/>
    <col min="8" max="8" width="3.7109375" style="2" customWidth="1"/>
    <col min="9" max="11" width="9.140625" style="2" customWidth="1"/>
    <col min="12" max="16384" width="9.140625" style="2"/>
  </cols>
  <sheetData>
    <row r="1" spans="1:9" ht="15" x14ac:dyDescent="0.25">
      <c r="A1" s="87" t="s">
        <v>667</v>
      </c>
      <c r="B1" s="2" t="s">
        <v>51</v>
      </c>
      <c r="C1" s="2" t="s">
        <v>51</v>
      </c>
      <c r="D1" s="2" t="s">
        <v>51</v>
      </c>
      <c r="E1" s="2" t="s">
        <v>51</v>
      </c>
      <c r="F1" s="2" t="s">
        <v>51</v>
      </c>
      <c r="G1" s="2" t="s">
        <v>51</v>
      </c>
      <c r="H1" s="58" t="s">
        <v>38</v>
      </c>
      <c r="I1" s="58"/>
    </row>
    <row r="2" spans="1:9" x14ac:dyDescent="0.2">
      <c r="A2" s="2" t="s">
        <v>57</v>
      </c>
      <c r="B2" s="2" t="s">
        <v>51</v>
      </c>
      <c r="C2" s="2" t="s">
        <v>51</v>
      </c>
      <c r="D2" s="2" t="s">
        <v>51</v>
      </c>
      <c r="E2" s="2" t="s">
        <v>51</v>
      </c>
      <c r="F2" s="2" t="s">
        <v>51</v>
      </c>
      <c r="G2" s="2" t="s">
        <v>51</v>
      </c>
      <c r="H2" s="2" t="s">
        <v>51</v>
      </c>
    </row>
    <row r="6" spans="1:9" x14ac:dyDescent="0.2">
      <c r="A6" s="2" t="s">
        <v>307</v>
      </c>
      <c r="B6" s="2" t="s">
        <v>308</v>
      </c>
      <c r="C6" s="2" t="s">
        <v>493</v>
      </c>
      <c r="D6" s="2" t="s">
        <v>380</v>
      </c>
      <c r="E6" s="2" t="s">
        <v>494</v>
      </c>
      <c r="F6" s="2" t="s">
        <v>309</v>
      </c>
    </row>
    <row r="7" spans="1:9" x14ac:dyDescent="0.2">
      <c r="A7" s="2" t="s">
        <v>1</v>
      </c>
      <c r="B7" s="34">
        <v>1001793</v>
      </c>
      <c r="C7" s="34">
        <v>1001793</v>
      </c>
      <c r="D7" s="34">
        <v>1003261</v>
      </c>
      <c r="E7" s="34">
        <v>1000414</v>
      </c>
      <c r="F7" s="34">
        <v>-1379</v>
      </c>
      <c r="G7" s="2">
        <f t="shared" ref="G7:G39" si="0">_xlfn.RANK.EQ(F7,$F$7:$F$38,0)</f>
        <v>32</v>
      </c>
    </row>
    <row r="8" spans="1:9" x14ac:dyDescent="0.2">
      <c r="A8" s="2" t="s">
        <v>14</v>
      </c>
      <c r="B8" s="34">
        <v>48574</v>
      </c>
      <c r="C8" s="34">
        <v>48574</v>
      </c>
      <c r="D8" s="34">
        <v>47933</v>
      </c>
      <c r="E8" s="34">
        <v>47776</v>
      </c>
      <c r="F8" s="34">
        <v>-798</v>
      </c>
      <c r="G8" s="2">
        <f t="shared" si="0"/>
        <v>31</v>
      </c>
    </row>
    <row r="9" spans="1:9" x14ac:dyDescent="0.2">
      <c r="A9" s="2" t="s">
        <v>31</v>
      </c>
      <c r="B9" s="34">
        <v>43793</v>
      </c>
      <c r="C9" s="34">
        <v>43793</v>
      </c>
      <c r="D9" s="34">
        <v>43183</v>
      </c>
      <c r="E9" s="34">
        <v>43019</v>
      </c>
      <c r="F9" s="34">
        <v>-774</v>
      </c>
      <c r="G9" s="2">
        <f t="shared" si="0"/>
        <v>30</v>
      </c>
    </row>
    <row r="10" spans="1:9" x14ac:dyDescent="0.2">
      <c r="A10" s="2" t="s">
        <v>24</v>
      </c>
      <c r="B10" s="34">
        <v>17059</v>
      </c>
      <c r="C10" s="34">
        <v>17059</v>
      </c>
      <c r="D10" s="34">
        <v>16716</v>
      </c>
      <c r="E10" s="34">
        <v>16569</v>
      </c>
      <c r="F10" s="34">
        <v>-490</v>
      </c>
      <c r="G10" s="2">
        <f t="shared" si="0"/>
        <v>28</v>
      </c>
    </row>
    <row r="11" spans="1:9" x14ac:dyDescent="0.2">
      <c r="A11" s="2" t="s">
        <v>27</v>
      </c>
      <c r="B11" s="34">
        <v>38042</v>
      </c>
      <c r="C11" s="34">
        <v>38042</v>
      </c>
      <c r="D11" s="34">
        <v>37597</v>
      </c>
      <c r="E11" s="34">
        <v>37552</v>
      </c>
      <c r="F11" s="34">
        <v>-490</v>
      </c>
      <c r="G11" s="2">
        <f t="shared" si="0"/>
        <v>28</v>
      </c>
    </row>
    <row r="12" spans="1:9" x14ac:dyDescent="0.2">
      <c r="A12" s="2" t="s">
        <v>32</v>
      </c>
      <c r="B12" s="34">
        <v>19819</v>
      </c>
      <c r="C12" s="34">
        <v>19819</v>
      </c>
      <c r="D12" s="34">
        <v>19514</v>
      </c>
      <c r="E12" s="34">
        <v>19413</v>
      </c>
      <c r="F12" s="34">
        <v>-406</v>
      </c>
      <c r="G12" s="2">
        <f t="shared" si="0"/>
        <v>27</v>
      </c>
    </row>
    <row r="13" spans="1:9" x14ac:dyDescent="0.2">
      <c r="A13" s="2" t="s">
        <v>10</v>
      </c>
      <c r="B13" s="34">
        <v>34423</v>
      </c>
      <c r="C13" s="34">
        <v>34423</v>
      </c>
      <c r="D13" s="34">
        <v>34138</v>
      </c>
      <c r="E13" s="34">
        <v>34021</v>
      </c>
      <c r="F13" s="34">
        <v>-402</v>
      </c>
      <c r="G13" s="2">
        <f t="shared" si="0"/>
        <v>26</v>
      </c>
    </row>
    <row r="14" spans="1:9" x14ac:dyDescent="0.2">
      <c r="A14" s="2" t="s">
        <v>29</v>
      </c>
      <c r="B14" s="34">
        <v>34140</v>
      </c>
      <c r="C14" s="34">
        <v>34140</v>
      </c>
      <c r="D14" s="34">
        <v>33968</v>
      </c>
      <c r="E14" s="34">
        <v>33799</v>
      </c>
      <c r="F14" s="34">
        <v>-341</v>
      </c>
      <c r="G14" s="2">
        <f t="shared" si="0"/>
        <v>25</v>
      </c>
    </row>
    <row r="15" spans="1:9" x14ac:dyDescent="0.2">
      <c r="A15" s="2" t="s">
        <v>15</v>
      </c>
      <c r="B15" s="34">
        <v>13934</v>
      </c>
      <c r="C15" s="34">
        <v>13934</v>
      </c>
      <c r="D15" s="34">
        <v>13757</v>
      </c>
      <c r="E15" s="34">
        <v>13652</v>
      </c>
      <c r="F15" s="34">
        <v>-282</v>
      </c>
      <c r="G15" s="2">
        <f t="shared" si="0"/>
        <v>24</v>
      </c>
    </row>
    <row r="16" spans="1:9" x14ac:dyDescent="0.2">
      <c r="A16" s="2" t="s">
        <v>16</v>
      </c>
      <c r="B16" s="34">
        <v>15696</v>
      </c>
      <c r="C16" s="34">
        <v>15696</v>
      </c>
      <c r="D16" s="34">
        <v>15526</v>
      </c>
      <c r="E16" s="34">
        <v>15458</v>
      </c>
      <c r="F16" s="34">
        <v>-238</v>
      </c>
      <c r="G16" s="2">
        <f t="shared" si="0"/>
        <v>23</v>
      </c>
    </row>
    <row r="17" spans="1:7" x14ac:dyDescent="0.2">
      <c r="A17" s="2" t="s">
        <v>25</v>
      </c>
      <c r="B17" s="34">
        <v>23003</v>
      </c>
      <c r="C17" s="34">
        <v>23003</v>
      </c>
      <c r="D17" s="34">
        <v>22858</v>
      </c>
      <c r="E17" s="34">
        <v>22803</v>
      </c>
      <c r="F17" s="34">
        <v>-200</v>
      </c>
      <c r="G17" s="2">
        <f t="shared" si="0"/>
        <v>22</v>
      </c>
    </row>
    <row r="18" spans="1:7" x14ac:dyDescent="0.2">
      <c r="A18" s="2" t="s">
        <v>22</v>
      </c>
      <c r="B18" s="34">
        <v>33355</v>
      </c>
      <c r="C18" s="34">
        <v>33355</v>
      </c>
      <c r="D18" s="34">
        <v>33314</v>
      </c>
      <c r="E18" s="34">
        <v>33169</v>
      </c>
      <c r="F18" s="34">
        <v>-186</v>
      </c>
      <c r="G18" s="2">
        <f t="shared" si="0"/>
        <v>21</v>
      </c>
    </row>
    <row r="19" spans="1:7" x14ac:dyDescent="0.2">
      <c r="A19" s="2" t="s">
        <v>33</v>
      </c>
      <c r="B19" s="34">
        <v>11920</v>
      </c>
      <c r="C19" s="34">
        <v>11920</v>
      </c>
      <c r="D19" s="34">
        <v>11796</v>
      </c>
      <c r="E19" s="34">
        <v>11771</v>
      </c>
      <c r="F19" s="34">
        <v>-149</v>
      </c>
      <c r="G19" s="2">
        <f t="shared" si="0"/>
        <v>20</v>
      </c>
    </row>
    <row r="20" spans="1:7" x14ac:dyDescent="0.2">
      <c r="A20" s="2" t="s">
        <v>6</v>
      </c>
      <c r="B20" s="34">
        <v>5954</v>
      </c>
      <c r="C20" s="34">
        <v>5954</v>
      </c>
      <c r="D20" s="34">
        <v>5803</v>
      </c>
      <c r="E20" s="34">
        <v>5807</v>
      </c>
      <c r="F20" s="34">
        <v>-147</v>
      </c>
      <c r="G20" s="2">
        <f t="shared" si="0"/>
        <v>19</v>
      </c>
    </row>
    <row r="21" spans="1:7" x14ac:dyDescent="0.2">
      <c r="A21" s="2" t="s">
        <v>21</v>
      </c>
      <c r="B21" s="34">
        <v>14034</v>
      </c>
      <c r="C21" s="34">
        <v>14034</v>
      </c>
      <c r="D21" s="34">
        <v>13903</v>
      </c>
      <c r="E21" s="34">
        <v>13897</v>
      </c>
      <c r="F21" s="34">
        <v>-137</v>
      </c>
      <c r="G21" s="2">
        <f t="shared" si="0"/>
        <v>18</v>
      </c>
    </row>
    <row r="22" spans="1:7" x14ac:dyDescent="0.2">
      <c r="A22" s="2" t="s">
        <v>18</v>
      </c>
      <c r="B22" s="34">
        <v>12216</v>
      </c>
      <c r="C22" s="34">
        <v>12216</v>
      </c>
      <c r="D22" s="34">
        <v>12097</v>
      </c>
      <c r="E22" s="34">
        <v>12099</v>
      </c>
      <c r="F22" s="34">
        <v>-117</v>
      </c>
      <c r="G22" s="2">
        <f t="shared" si="0"/>
        <v>17</v>
      </c>
    </row>
    <row r="23" spans="1:7" x14ac:dyDescent="0.2">
      <c r="A23" s="2" t="s">
        <v>7</v>
      </c>
      <c r="B23" s="34">
        <v>14418</v>
      </c>
      <c r="C23" s="34">
        <v>14418</v>
      </c>
      <c r="D23" s="34">
        <v>14403</v>
      </c>
      <c r="E23" s="34">
        <v>14324</v>
      </c>
      <c r="F23" s="34">
        <v>-94</v>
      </c>
      <c r="G23" s="2">
        <f t="shared" si="0"/>
        <v>16</v>
      </c>
    </row>
    <row r="24" spans="1:7" x14ac:dyDescent="0.2">
      <c r="A24" s="2" t="s">
        <v>30</v>
      </c>
      <c r="B24" s="34">
        <v>5232</v>
      </c>
      <c r="C24" s="34">
        <v>5232</v>
      </c>
      <c r="D24" s="34">
        <v>5194</v>
      </c>
      <c r="E24" s="34">
        <v>5146</v>
      </c>
      <c r="F24" s="34">
        <v>-86</v>
      </c>
      <c r="G24" s="2">
        <f t="shared" si="0"/>
        <v>15</v>
      </c>
    </row>
    <row r="25" spans="1:7" x14ac:dyDescent="0.2">
      <c r="A25" s="2" t="s">
        <v>3</v>
      </c>
      <c r="B25" s="34">
        <v>16102</v>
      </c>
      <c r="C25" s="34">
        <v>16102</v>
      </c>
      <c r="D25" s="34">
        <v>16063</v>
      </c>
      <c r="E25" s="34">
        <v>16017</v>
      </c>
      <c r="F25" s="34">
        <v>-85</v>
      </c>
      <c r="G25" s="2">
        <f t="shared" si="0"/>
        <v>14</v>
      </c>
    </row>
    <row r="26" spans="1:7" x14ac:dyDescent="0.2">
      <c r="A26" s="2" t="s">
        <v>8</v>
      </c>
      <c r="B26" s="34">
        <v>39728</v>
      </c>
      <c r="C26" s="34">
        <v>39728</v>
      </c>
      <c r="D26" s="34">
        <v>39839</v>
      </c>
      <c r="E26" s="34">
        <v>39670</v>
      </c>
      <c r="F26" s="34">
        <v>-58</v>
      </c>
      <c r="G26" s="2">
        <f t="shared" si="0"/>
        <v>13</v>
      </c>
    </row>
    <row r="27" spans="1:7" x14ac:dyDescent="0.2">
      <c r="A27" s="2" t="s">
        <v>19</v>
      </c>
      <c r="B27" s="34">
        <v>12743</v>
      </c>
      <c r="C27" s="34">
        <v>12743</v>
      </c>
      <c r="D27" s="34">
        <v>12792</v>
      </c>
      <c r="E27" s="34">
        <v>12766</v>
      </c>
      <c r="F27" s="34">
        <v>23</v>
      </c>
      <c r="G27" s="2">
        <f t="shared" si="0"/>
        <v>12</v>
      </c>
    </row>
    <row r="28" spans="1:7" x14ac:dyDescent="0.2">
      <c r="A28" s="2" t="s">
        <v>5</v>
      </c>
      <c r="B28" s="34">
        <v>12718</v>
      </c>
      <c r="C28" s="34">
        <v>12718</v>
      </c>
      <c r="D28" s="34">
        <v>12798</v>
      </c>
      <c r="E28" s="34">
        <v>12767</v>
      </c>
      <c r="F28" s="34">
        <v>49</v>
      </c>
      <c r="G28" s="2">
        <f t="shared" si="0"/>
        <v>11</v>
      </c>
    </row>
    <row r="29" spans="1:7" x14ac:dyDescent="0.2">
      <c r="A29" s="2" t="s">
        <v>12</v>
      </c>
      <c r="B29" s="34">
        <v>14178</v>
      </c>
      <c r="C29" s="34">
        <v>14178</v>
      </c>
      <c r="D29" s="34">
        <v>14365</v>
      </c>
      <c r="E29" s="34">
        <v>14267</v>
      </c>
      <c r="F29" s="34">
        <v>89</v>
      </c>
      <c r="G29" s="2">
        <f t="shared" si="0"/>
        <v>10</v>
      </c>
    </row>
    <row r="30" spans="1:7" x14ac:dyDescent="0.2">
      <c r="A30" s="2" t="s">
        <v>28</v>
      </c>
      <c r="B30" s="34">
        <v>10607</v>
      </c>
      <c r="C30" s="34">
        <v>10607</v>
      </c>
      <c r="D30" s="34">
        <v>10814</v>
      </c>
      <c r="E30" s="34">
        <v>10735</v>
      </c>
      <c r="F30" s="34">
        <v>128</v>
      </c>
      <c r="G30" s="2">
        <f t="shared" si="0"/>
        <v>9</v>
      </c>
    </row>
    <row r="31" spans="1:7" x14ac:dyDescent="0.2">
      <c r="A31" s="2" t="s">
        <v>26</v>
      </c>
      <c r="B31" s="34">
        <v>40500</v>
      </c>
      <c r="C31" s="34">
        <v>40500</v>
      </c>
      <c r="D31" s="34">
        <v>40582</v>
      </c>
      <c r="E31" s="34">
        <v>40632</v>
      </c>
      <c r="F31" s="34">
        <v>132</v>
      </c>
      <c r="G31" s="2">
        <f t="shared" si="0"/>
        <v>8</v>
      </c>
    </row>
    <row r="32" spans="1:7" x14ac:dyDescent="0.2">
      <c r="A32" s="2" t="s">
        <v>4</v>
      </c>
      <c r="B32" s="34">
        <v>41193</v>
      </c>
      <c r="C32" s="34">
        <v>41193</v>
      </c>
      <c r="D32" s="34">
        <v>41307</v>
      </c>
      <c r="E32" s="34">
        <v>41338</v>
      </c>
      <c r="F32" s="34">
        <v>145</v>
      </c>
      <c r="G32" s="2">
        <f t="shared" si="0"/>
        <v>7</v>
      </c>
    </row>
    <row r="33" spans="1:7" x14ac:dyDescent="0.2">
      <c r="A33" s="2" t="s">
        <v>17</v>
      </c>
      <c r="B33" s="34">
        <v>36095</v>
      </c>
      <c r="C33" s="34">
        <v>36095</v>
      </c>
      <c r="D33" s="34">
        <v>36262</v>
      </c>
      <c r="E33" s="34">
        <v>36276</v>
      </c>
      <c r="F33" s="34">
        <v>181</v>
      </c>
      <c r="G33" s="2">
        <f t="shared" si="0"/>
        <v>6</v>
      </c>
    </row>
    <row r="34" spans="1:7" x14ac:dyDescent="0.2">
      <c r="A34" s="2" t="s">
        <v>11</v>
      </c>
      <c r="B34" s="34">
        <v>10523</v>
      </c>
      <c r="C34" s="34">
        <v>10523</v>
      </c>
      <c r="D34" s="34">
        <v>10766</v>
      </c>
      <c r="E34" s="34">
        <v>10753</v>
      </c>
      <c r="F34" s="34">
        <v>230</v>
      </c>
      <c r="G34" s="2">
        <f t="shared" si="0"/>
        <v>5</v>
      </c>
    </row>
    <row r="35" spans="1:7" x14ac:dyDescent="0.2">
      <c r="A35" s="2" t="s">
        <v>23</v>
      </c>
      <c r="B35" s="34">
        <v>25663</v>
      </c>
      <c r="C35" s="34">
        <v>25663</v>
      </c>
      <c r="D35" s="34">
        <v>26110</v>
      </c>
      <c r="E35" s="34">
        <v>26076</v>
      </c>
      <c r="F35" s="34">
        <v>413</v>
      </c>
      <c r="G35" s="2">
        <f t="shared" si="0"/>
        <v>4</v>
      </c>
    </row>
    <row r="36" spans="1:7" x14ac:dyDescent="0.2">
      <c r="A36" s="2" t="s">
        <v>13</v>
      </c>
      <c r="B36" s="34">
        <v>72401</v>
      </c>
      <c r="C36" s="34">
        <v>72401</v>
      </c>
      <c r="D36" s="34">
        <v>73185</v>
      </c>
      <c r="E36" s="34">
        <v>72960</v>
      </c>
      <c r="F36" s="34">
        <v>559</v>
      </c>
      <c r="G36" s="2">
        <f t="shared" si="0"/>
        <v>3</v>
      </c>
    </row>
    <row r="37" spans="1:7" x14ac:dyDescent="0.2">
      <c r="A37" s="2" t="s">
        <v>9</v>
      </c>
      <c r="B37" s="34">
        <v>117463</v>
      </c>
      <c r="C37" s="34">
        <v>117463</v>
      </c>
      <c r="D37" s="34">
        <v>118382</v>
      </c>
      <c r="E37" s="34">
        <v>118117</v>
      </c>
      <c r="F37" s="34">
        <v>654</v>
      </c>
      <c r="G37" s="2">
        <f t="shared" si="0"/>
        <v>2</v>
      </c>
    </row>
    <row r="38" spans="1:7" x14ac:dyDescent="0.2">
      <c r="A38" s="2" t="s">
        <v>0</v>
      </c>
      <c r="B38" s="34">
        <v>97390</v>
      </c>
      <c r="C38" s="34">
        <v>97390</v>
      </c>
      <c r="D38" s="34">
        <v>98316</v>
      </c>
      <c r="E38" s="34">
        <v>98067</v>
      </c>
      <c r="F38" s="34">
        <v>677</v>
      </c>
      <c r="G38" s="2">
        <f t="shared" si="0"/>
        <v>1</v>
      </c>
    </row>
    <row r="39" spans="1:7" x14ac:dyDescent="0.2">
      <c r="A39" s="2" t="s">
        <v>20</v>
      </c>
      <c r="B39" s="34">
        <v>68877</v>
      </c>
      <c r="C39" s="34">
        <v>68877</v>
      </c>
      <c r="D39" s="34">
        <v>69980</v>
      </c>
      <c r="E39" s="34">
        <v>69698</v>
      </c>
      <c r="F39" s="34">
        <v>821</v>
      </c>
      <c r="G39" s="2" t="e">
        <f t="shared" si="0"/>
        <v>#N/A</v>
      </c>
    </row>
  </sheetData>
  <mergeCells count="1">
    <mergeCell ref="H1:I1"/>
  </mergeCells>
  <hyperlinks>
    <hyperlink ref="H1:I1" location="Index!A1" display="Regresar al Índice" xr:uid="{2DDE8A3C-4BD3-4378-80F5-C680ED2AC363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752B3-8EEC-4E6B-8F0B-4A3465F8CAD5}">
  <sheetPr codeName="Hoja32"/>
  <dimension ref="A1:I39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0.7109375" style="2" customWidth="1"/>
    <col min="2" max="2" width="10.7109375" style="2" customWidth="1"/>
    <col min="3" max="5" width="10.5703125" style="2" bestFit="1" customWidth="1"/>
    <col min="6" max="6" width="7.5703125" style="2" bestFit="1" customWidth="1"/>
    <col min="7" max="8" width="3.7109375" style="2" customWidth="1"/>
    <col min="9" max="11" width="9.140625" style="2" customWidth="1"/>
    <col min="12" max="16384" width="9.140625" style="2"/>
  </cols>
  <sheetData>
    <row r="1" spans="1:9" ht="15" x14ac:dyDescent="0.25">
      <c r="A1" s="87" t="s">
        <v>668</v>
      </c>
      <c r="B1" s="2" t="s">
        <v>51</v>
      </c>
      <c r="C1" s="2" t="s">
        <v>51</v>
      </c>
      <c r="D1" s="2" t="s">
        <v>51</v>
      </c>
      <c r="E1" s="2" t="s">
        <v>51</v>
      </c>
      <c r="F1" s="2" t="s">
        <v>51</v>
      </c>
      <c r="G1" s="2" t="s">
        <v>51</v>
      </c>
      <c r="H1" s="58" t="s">
        <v>38</v>
      </c>
      <c r="I1" s="58"/>
    </row>
    <row r="2" spans="1:9" x14ac:dyDescent="0.2">
      <c r="A2" s="2" t="s">
        <v>57</v>
      </c>
      <c r="B2" s="2" t="s">
        <v>51</v>
      </c>
      <c r="C2" s="2" t="s">
        <v>51</v>
      </c>
      <c r="D2" s="2" t="s">
        <v>51</v>
      </c>
      <c r="E2" s="2" t="s">
        <v>51</v>
      </c>
      <c r="F2" s="2" t="s">
        <v>51</v>
      </c>
      <c r="G2" s="2" t="s">
        <v>51</v>
      </c>
      <c r="H2" s="2" t="s">
        <v>51</v>
      </c>
    </row>
    <row r="6" spans="1:9" x14ac:dyDescent="0.2">
      <c r="A6" s="2" t="s">
        <v>307</v>
      </c>
      <c r="B6" s="2" t="s">
        <v>308</v>
      </c>
      <c r="C6" s="2" t="s">
        <v>493</v>
      </c>
      <c r="D6" s="2" t="s">
        <v>380</v>
      </c>
      <c r="E6" s="2" t="s">
        <v>494</v>
      </c>
      <c r="F6" s="2" t="s">
        <v>495</v>
      </c>
    </row>
    <row r="7" spans="1:9" x14ac:dyDescent="0.2">
      <c r="A7" s="2" t="s">
        <v>24</v>
      </c>
      <c r="B7" s="34">
        <v>17059</v>
      </c>
      <c r="C7" s="34">
        <v>17059</v>
      </c>
      <c r="D7" s="34">
        <v>16716</v>
      </c>
      <c r="E7" s="34">
        <v>16569</v>
      </c>
      <c r="F7" s="35">
        <v>-2.8723840787853901E-2</v>
      </c>
      <c r="G7" s="2">
        <f>_xlfn.RANK.EQ(F7,$F$7:$F$39,0)</f>
        <v>33</v>
      </c>
    </row>
    <row r="8" spans="1:9" x14ac:dyDescent="0.2">
      <c r="A8" s="2" t="s">
        <v>6</v>
      </c>
      <c r="B8" s="34">
        <v>5954</v>
      </c>
      <c r="C8" s="34">
        <v>5954</v>
      </c>
      <c r="D8" s="34">
        <v>5803</v>
      </c>
      <c r="E8" s="34">
        <v>5807</v>
      </c>
      <c r="F8" s="35">
        <v>-2.4689284514612098E-2</v>
      </c>
      <c r="G8" s="2">
        <f t="shared" ref="G8:G39" si="0">_xlfn.RANK.EQ(F8,$F$7:$F$39,0)</f>
        <v>32</v>
      </c>
    </row>
    <row r="9" spans="1:9" x14ac:dyDescent="0.2">
      <c r="A9" s="2" t="s">
        <v>32</v>
      </c>
      <c r="B9" s="34">
        <v>19819</v>
      </c>
      <c r="C9" s="34">
        <v>19819</v>
      </c>
      <c r="D9" s="34">
        <v>19514</v>
      </c>
      <c r="E9" s="34">
        <v>19413</v>
      </c>
      <c r="F9" s="35">
        <v>-2.0485392804884199E-2</v>
      </c>
      <c r="G9" s="2">
        <f t="shared" si="0"/>
        <v>31</v>
      </c>
    </row>
    <row r="10" spans="1:9" x14ac:dyDescent="0.2">
      <c r="A10" s="2" t="s">
        <v>15</v>
      </c>
      <c r="B10" s="34">
        <v>13934</v>
      </c>
      <c r="C10" s="34">
        <v>13934</v>
      </c>
      <c r="D10" s="34">
        <v>13757</v>
      </c>
      <c r="E10" s="34">
        <v>13652</v>
      </c>
      <c r="F10" s="35">
        <v>-2.02382661116693E-2</v>
      </c>
      <c r="G10" s="2">
        <f t="shared" si="0"/>
        <v>30</v>
      </c>
    </row>
    <row r="11" spans="1:9" x14ac:dyDescent="0.2">
      <c r="A11" s="2" t="s">
        <v>31</v>
      </c>
      <c r="B11" s="34">
        <v>43793</v>
      </c>
      <c r="C11" s="34">
        <v>43793</v>
      </c>
      <c r="D11" s="34">
        <v>43183</v>
      </c>
      <c r="E11" s="34">
        <v>43019</v>
      </c>
      <c r="F11" s="35">
        <v>-1.76740574977736E-2</v>
      </c>
      <c r="G11" s="2">
        <f t="shared" si="0"/>
        <v>29</v>
      </c>
    </row>
    <row r="12" spans="1:9" x14ac:dyDescent="0.2">
      <c r="A12" s="2" t="s">
        <v>30</v>
      </c>
      <c r="B12" s="34">
        <v>5232</v>
      </c>
      <c r="C12" s="34">
        <v>5232</v>
      </c>
      <c r="D12" s="34">
        <v>5194</v>
      </c>
      <c r="E12" s="34">
        <v>5146</v>
      </c>
      <c r="F12" s="35">
        <v>-1.6437308868501501E-2</v>
      </c>
      <c r="G12" s="2">
        <f t="shared" si="0"/>
        <v>28</v>
      </c>
    </row>
    <row r="13" spans="1:9" x14ac:dyDescent="0.2">
      <c r="A13" s="2" t="s">
        <v>14</v>
      </c>
      <c r="B13" s="34">
        <v>48574</v>
      </c>
      <c r="C13" s="34">
        <v>48574</v>
      </c>
      <c r="D13" s="34">
        <v>47933</v>
      </c>
      <c r="E13" s="34">
        <v>47776</v>
      </c>
      <c r="F13" s="35">
        <v>-1.64285420183637E-2</v>
      </c>
      <c r="G13" s="2">
        <f t="shared" si="0"/>
        <v>27</v>
      </c>
    </row>
    <row r="14" spans="1:9" x14ac:dyDescent="0.2">
      <c r="A14" s="2" t="s">
        <v>16</v>
      </c>
      <c r="B14" s="34">
        <v>15696</v>
      </c>
      <c r="C14" s="34">
        <v>15696</v>
      </c>
      <c r="D14" s="34">
        <v>15526</v>
      </c>
      <c r="E14" s="34">
        <v>15458</v>
      </c>
      <c r="F14" s="35">
        <v>-1.51630988786952E-2</v>
      </c>
      <c r="G14" s="2">
        <f t="shared" si="0"/>
        <v>26</v>
      </c>
    </row>
    <row r="15" spans="1:9" x14ac:dyDescent="0.2">
      <c r="A15" s="2" t="s">
        <v>27</v>
      </c>
      <c r="B15" s="34">
        <v>38042</v>
      </c>
      <c r="C15" s="34">
        <v>38042</v>
      </c>
      <c r="D15" s="34">
        <v>37597</v>
      </c>
      <c r="E15" s="34">
        <v>37552</v>
      </c>
      <c r="F15" s="35">
        <v>-1.2880500499448E-2</v>
      </c>
      <c r="G15" s="2">
        <f t="shared" si="0"/>
        <v>25</v>
      </c>
    </row>
    <row r="16" spans="1:9" x14ac:dyDescent="0.2">
      <c r="A16" s="2" t="s">
        <v>33</v>
      </c>
      <c r="B16" s="34">
        <v>11920</v>
      </c>
      <c r="C16" s="34">
        <v>11920</v>
      </c>
      <c r="D16" s="34">
        <v>11796</v>
      </c>
      <c r="E16" s="34">
        <v>11771</v>
      </c>
      <c r="F16" s="35">
        <v>-1.2500000000000001E-2</v>
      </c>
      <c r="G16" s="2">
        <f t="shared" si="0"/>
        <v>24</v>
      </c>
    </row>
    <row r="17" spans="1:7" x14ac:dyDescent="0.2">
      <c r="A17" s="2" t="s">
        <v>10</v>
      </c>
      <c r="B17" s="34">
        <v>34423</v>
      </c>
      <c r="C17" s="34">
        <v>34423</v>
      </c>
      <c r="D17" s="34">
        <v>34138</v>
      </c>
      <c r="E17" s="34">
        <v>34021</v>
      </c>
      <c r="F17" s="35">
        <v>-1.16782383871249E-2</v>
      </c>
      <c r="G17" s="2">
        <f t="shared" si="0"/>
        <v>23</v>
      </c>
    </row>
    <row r="18" spans="1:7" x14ac:dyDescent="0.2">
      <c r="A18" s="2" t="s">
        <v>29</v>
      </c>
      <c r="B18" s="34">
        <v>34140</v>
      </c>
      <c r="C18" s="34">
        <v>34140</v>
      </c>
      <c r="D18" s="34">
        <v>33968</v>
      </c>
      <c r="E18" s="34">
        <v>33799</v>
      </c>
      <c r="F18" s="35">
        <v>-9.9882835383714504E-3</v>
      </c>
      <c r="G18" s="2">
        <f t="shared" si="0"/>
        <v>22</v>
      </c>
    </row>
    <row r="19" spans="1:7" x14ac:dyDescent="0.2">
      <c r="A19" s="2" t="s">
        <v>21</v>
      </c>
      <c r="B19" s="34">
        <v>14034</v>
      </c>
      <c r="C19" s="34">
        <v>14034</v>
      </c>
      <c r="D19" s="34">
        <v>13903</v>
      </c>
      <c r="E19" s="34">
        <v>13897</v>
      </c>
      <c r="F19" s="35">
        <v>-9.7620065555080703E-3</v>
      </c>
      <c r="G19" s="2">
        <f t="shared" si="0"/>
        <v>21</v>
      </c>
    </row>
    <row r="20" spans="1:7" x14ac:dyDescent="0.2">
      <c r="A20" s="2" t="s">
        <v>18</v>
      </c>
      <c r="B20" s="34">
        <v>12216</v>
      </c>
      <c r="C20" s="34">
        <v>12216</v>
      </c>
      <c r="D20" s="34">
        <v>12097</v>
      </c>
      <c r="E20" s="34">
        <v>12099</v>
      </c>
      <c r="F20" s="35">
        <v>-9.5776031434184894E-3</v>
      </c>
      <c r="G20" s="2">
        <f t="shared" si="0"/>
        <v>20</v>
      </c>
    </row>
    <row r="21" spans="1:7" x14ac:dyDescent="0.2">
      <c r="A21" s="2" t="s">
        <v>25</v>
      </c>
      <c r="B21" s="34">
        <v>23003</v>
      </c>
      <c r="C21" s="34">
        <v>23003</v>
      </c>
      <c r="D21" s="34">
        <v>22858</v>
      </c>
      <c r="E21" s="34">
        <v>22803</v>
      </c>
      <c r="F21" s="35">
        <v>-8.6945181063339295E-3</v>
      </c>
      <c r="G21" s="2">
        <f t="shared" si="0"/>
        <v>19</v>
      </c>
    </row>
    <row r="22" spans="1:7" x14ac:dyDescent="0.2">
      <c r="A22" s="2" t="s">
        <v>7</v>
      </c>
      <c r="B22" s="34">
        <v>14418</v>
      </c>
      <c r="C22" s="34">
        <v>14418</v>
      </c>
      <c r="D22" s="34">
        <v>14403</v>
      </c>
      <c r="E22" s="34">
        <v>14324</v>
      </c>
      <c r="F22" s="35">
        <v>-6.5196282424746501E-3</v>
      </c>
      <c r="G22" s="2">
        <f t="shared" si="0"/>
        <v>18</v>
      </c>
    </row>
    <row r="23" spans="1:7" x14ac:dyDescent="0.2">
      <c r="A23" s="2" t="s">
        <v>22</v>
      </c>
      <c r="B23" s="34">
        <v>33355</v>
      </c>
      <c r="C23" s="34">
        <v>33355</v>
      </c>
      <c r="D23" s="34">
        <v>33314</v>
      </c>
      <c r="E23" s="34">
        <v>33169</v>
      </c>
      <c r="F23" s="35">
        <v>-5.5763753560186301E-3</v>
      </c>
      <c r="G23" s="2">
        <f t="shared" si="0"/>
        <v>17</v>
      </c>
    </row>
    <row r="24" spans="1:7" x14ac:dyDescent="0.2">
      <c r="A24" s="2" t="s">
        <v>3</v>
      </c>
      <c r="B24" s="34">
        <v>16102</v>
      </c>
      <c r="C24" s="34">
        <v>16102</v>
      </c>
      <c r="D24" s="34">
        <v>16063</v>
      </c>
      <c r="E24" s="34">
        <v>16017</v>
      </c>
      <c r="F24" s="35">
        <v>-5.2788473481555397E-3</v>
      </c>
      <c r="G24" s="2">
        <f t="shared" si="0"/>
        <v>16</v>
      </c>
    </row>
    <row r="25" spans="1:7" x14ac:dyDescent="0.2">
      <c r="A25" s="2" t="s">
        <v>8</v>
      </c>
      <c r="B25" s="34">
        <v>39728</v>
      </c>
      <c r="C25" s="34">
        <v>39728</v>
      </c>
      <c r="D25" s="34">
        <v>39839</v>
      </c>
      <c r="E25" s="34">
        <v>39670</v>
      </c>
      <c r="F25" s="35">
        <v>-1.4599275070479301E-3</v>
      </c>
      <c r="G25" s="2">
        <f t="shared" si="0"/>
        <v>15</v>
      </c>
    </row>
    <row r="26" spans="1:7" x14ac:dyDescent="0.2">
      <c r="A26" s="2" t="s">
        <v>1</v>
      </c>
      <c r="B26" s="34">
        <v>1001793</v>
      </c>
      <c r="C26" s="34">
        <v>1001793</v>
      </c>
      <c r="D26" s="34">
        <v>1003261</v>
      </c>
      <c r="E26" s="34">
        <v>1000414</v>
      </c>
      <c r="F26" s="35">
        <v>-1.3765318783420799E-3</v>
      </c>
      <c r="G26" s="2">
        <f t="shared" si="0"/>
        <v>14</v>
      </c>
    </row>
    <row r="27" spans="1:7" x14ac:dyDescent="0.2">
      <c r="A27" s="2" t="s">
        <v>19</v>
      </c>
      <c r="B27" s="34">
        <v>12743</v>
      </c>
      <c r="C27" s="34">
        <v>12743</v>
      </c>
      <c r="D27" s="34">
        <v>12792</v>
      </c>
      <c r="E27" s="34">
        <v>12766</v>
      </c>
      <c r="F27" s="35">
        <v>1.80491250098092E-3</v>
      </c>
      <c r="G27" s="2">
        <f t="shared" si="0"/>
        <v>13</v>
      </c>
    </row>
    <row r="28" spans="1:7" x14ac:dyDescent="0.2">
      <c r="A28" s="2" t="s">
        <v>26</v>
      </c>
      <c r="B28" s="34">
        <v>40500</v>
      </c>
      <c r="C28" s="34">
        <v>40500</v>
      </c>
      <c r="D28" s="34">
        <v>40582</v>
      </c>
      <c r="E28" s="34">
        <v>40632</v>
      </c>
      <c r="F28" s="35">
        <v>3.2592592592592998E-3</v>
      </c>
      <c r="G28" s="2">
        <f t="shared" si="0"/>
        <v>12</v>
      </c>
    </row>
    <row r="29" spans="1:7" x14ac:dyDescent="0.2">
      <c r="A29" s="2" t="s">
        <v>4</v>
      </c>
      <c r="B29" s="34">
        <v>41193</v>
      </c>
      <c r="C29" s="34">
        <v>41193</v>
      </c>
      <c r="D29" s="34">
        <v>41307</v>
      </c>
      <c r="E29" s="34">
        <v>41338</v>
      </c>
      <c r="F29" s="35">
        <v>3.5200155366204001E-3</v>
      </c>
      <c r="G29" s="2">
        <f t="shared" si="0"/>
        <v>11</v>
      </c>
    </row>
    <row r="30" spans="1:7" x14ac:dyDescent="0.2">
      <c r="A30" s="2" t="s">
        <v>5</v>
      </c>
      <c r="B30" s="34">
        <v>12718</v>
      </c>
      <c r="C30" s="34">
        <v>12718</v>
      </c>
      <c r="D30" s="34">
        <v>12798</v>
      </c>
      <c r="E30" s="34">
        <v>12767</v>
      </c>
      <c r="F30" s="35">
        <v>3.8528070451329102E-3</v>
      </c>
      <c r="G30" s="2">
        <f t="shared" si="0"/>
        <v>10</v>
      </c>
    </row>
    <row r="31" spans="1:7" x14ac:dyDescent="0.2">
      <c r="A31" s="2" t="s">
        <v>17</v>
      </c>
      <c r="B31" s="34">
        <v>36095</v>
      </c>
      <c r="C31" s="34">
        <v>36095</v>
      </c>
      <c r="D31" s="34">
        <v>36262</v>
      </c>
      <c r="E31" s="34">
        <v>36276</v>
      </c>
      <c r="F31" s="35">
        <v>5.0145449508243196E-3</v>
      </c>
      <c r="G31" s="2">
        <f t="shared" si="0"/>
        <v>9</v>
      </c>
    </row>
    <row r="32" spans="1:7" x14ac:dyDescent="0.2">
      <c r="A32" s="2" t="s">
        <v>9</v>
      </c>
      <c r="B32" s="34">
        <v>117463</v>
      </c>
      <c r="C32" s="34">
        <v>117463</v>
      </c>
      <c r="D32" s="34">
        <v>118382</v>
      </c>
      <c r="E32" s="34">
        <v>118117</v>
      </c>
      <c r="F32" s="35">
        <v>5.5677106833640399E-3</v>
      </c>
      <c r="G32" s="2">
        <f t="shared" si="0"/>
        <v>8</v>
      </c>
    </row>
    <row r="33" spans="1:7" x14ac:dyDescent="0.2">
      <c r="A33" s="2" t="s">
        <v>12</v>
      </c>
      <c r="B33" s="34">
        <v>14178</v>
      </c>
      <c r="C33" s="34">
        <v>14178</v>
      </c>
      <c r="D33" s="34">
        <v>14365</v>
      </c>
      <c r="E33" s="34">
        <v>14267</v>
      </c>
      <c r="F33" s="35">
        <v>6.27733107631534E-3</v>
      </c>
      <c r="G33" s="2">
        <f t="shared" si="0"/>
        <v>7</v>
      </c>
    </row>
    <row r="34" spans="1:7" x14ac:dyDescent="0.2">
      <c r="A34" s="2" t="s">
        <v>0</v>
      </c>
      <c r="B34" s="34">
        <v>97390</v>
      </c>
      <c r="C34" s="34">
        <v>97390</v>
      </c>
      <c r="D34" s="34">
        <v>98316</v>
      </c>
      <c r="E34" s="34">
        <v>98067</v>
      </c>
      <c r="F34" s="35">
        <v>6.9514323852550904E-3</v>
      </c>
      <c r="G34" s="2">
        <f t="shared" si="0"/>
        <v>6</v>
      </c>
    </row>
    <row r="35" spans="1:7" x14ac:dyDescent="0.2">
      <c r="A35" s="2" t="s">
        <v>13</v>
      </c>
      <c r="B35" s="34">
        <v>72401</v>
      </c>
      <c r="C35" s="34">
        <v>72401</v>
      </c>
      <c r="D35" s="34">
        <v>73185</v>
      </c>
      <c r="E35" s="34">
        <v>72960</v>
      </c>
      <c r="F35" s="35">
        <v>7.7208878330410303E-3</v>
      </c>
      <c r="G35" s="2">
        <f t="shared" si="0"/>
        <v>5</v>
      </c>
    </row>
    <row r="36" spans="1:7" x14ac:dyDescent="0.2">
      <c r="A36" s="2" t="s">
        <v>20</v>
      </c>
      <c r="B36" s="34">
        <v>68877</v>
      </c>
      <c r="C36" s="34">
        <v>68877</v>
      </c>
      <c r="D36" s="34">
        <v>69980</v>
      </c>
      <c r="E36" s="34">
        <v>69698</v>
      </c>
      <c r="F36" s="35">
        <v>1.19197990620963E-2</v>
      </c>
      <c r="G36" s="2">
        <f t="shared" si="0"/>
        <v>4</v>
      </c>
    </row>
    <row r="37" spans="1:7" x14ac:dyDescent="0.2">
      <c r="A37" s="2" t="s">
        <v>28</v>
      </c>
      <c r="B37" s="34">
        <v>10607</v>
      </c>
      <c r="C37" s="34">
        <v>10607</v>
      </c>
      <c r="D37" s="34">
        <v>10814</v>
      </c>
      <c r="E37" s="34">
        <v>10735</v>
      </c>
      <c r="F37" s="35">
        <v>1.2067502592627601E-2</v>
      </c>
      <c r="G37" s="2">
        <f t="shared" si="0"/>
        <v>3</v>
      </c>
    </row>
    <row r="38" spans="1:7" x14ac:dyDescent="0.2">
      <c r="A38" s="2" t="s">
        <v>23</v>
      </c>
      <c r="B38" s="34">
        <v>25663</v>
      </c>
      <c r="C38" s="34">
        <v>25663</v>
      </c>
      <c r="D38" s="34">
        <v>26110</v>
      </c>
      <c r="E38" s="34">
        <v>26076</v>
      </c>
      <c r="F38" s="35">
        <v>1.6093208120640599E-2</v>
      </c>
      <c r="G38" s="2">
        <f t="shared" si="0"/>
        <v>2</v>
      </c>
    </row>
    <row r="39" spans="1:7" x14ac:dyDescent="0.2">
      <c r="A39" s="2" t="s">
        <v>11</v>
      </c>
      <c r="B39" s="34">
        <v>10523</v>
      </c>
      <c r="C39" s="34">
        <v>10523</v>
      </c>
      <c r="D39" s="34">
        <v>10766</v>
      </c>
      <c r="E39" s="34">
        <v>10753</v>
      </c>
      <c r="F39" s="35">
        <v>2.18568849187495E-2</v>
      </c>
      <c r="G39" s="2">
        <f t="shared" si="0"/>
        <v>1</v>
      </c>
    </row>
  </sheetData>
  <mergeCells count="1">
    <mergeCell ref="H1:I1"/>
  </mergeCells>
  <hyperlinks>
    <hyperlink ref="H1:I1" location="Index!A1" display="Regresar al Índice" xr:uid="{E3527509-65A5-4AB2-A0A6-F8CF1CE82124}"/>
  </hyperlinks>
  <pageMargins left="0.7" right="0.7" top="0.75" bottom="0.75" header="0.3" footer="0.3"/>
  <pageSetup paperSize="9" orientation="portrait" horizontalDpi="300" verticalDpi="30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7339D-2D72-42D7-9705-1C1EE6D26920}">
  <sheetPr codeName="Hoja33"/>
  <dimension ref="A1:L13"/>
  <sheetViews>
    <sheetView workbookViewId="0">
      <selection sqref="A1:XFD1048576"/>
    </sheetView>
  </sheetViews>
  <sheetFormatPr baseColWidth="10" defaultRowHeight="12.75" x14ac:dyDescent="0.2"/>
  <cols>
    <col min="1" max="1" width="11.42578125" style="140"/>
    <col min="2" max="2" width="11.42578125" style="190"/>
    <col min="3" max="16384" width="11.42578125" style="140"/>
  </cols>
  <sheetData>
    <row r="1" spans="1:12" ht="15" x14ac:dyDescent="0.25">
      <c r="A1" s="140" t="s">
        <v>669</v>
      </c>
      <c r="H1" s="58" t="s">
        <v>38</v>
      </c>
      <c r="I1" s="58"/>
    </row>
    <row r="2" spans="1:12" x14ac:dyDescent="0.2">
      <c r="A2" s="3" t="s">
        <v>670</v>
      </c>
      <c r="L2" s="169"/>
    </row>
    <row r="5" spans="1:12" x14ac:dyDescent="0.2">
      <c r="B5" s="195">
        <v>2012</v>
      </c>
      <c r="C5" s="188">
        <v>1427872</v>
      </c>
      <c r="E5" s="32" t="e">
        <f t="shared" ref="E5:E12" si="0">(C5-C4)/C4</f>
        <v>#DIV/0!</v>
      </c>
    </row>
    <row r="6" spans="1:12" x14ac:dyDescent="0.2">
      <c r="B6" s="195">
        <v>2013</v>
      </c>
      <c r="C6" s="188">
        <v>1465540</v>
      </c>
      <c r="E6" s="32">
        <f t="shared" si="0"/>
        <v>2.6380515900584926E-2</v>
      </c>
    </row>
    <row r="7" spans="1:12" x14ac:dyDescent="0.2">
      <c r="B7" s="195">
        <v>2014</v>
      </c>
      <c r="C7" s="188">
        <v>1724694</v>
      </c>
      <c r="E7" s="32">
        <f t="shared" si="0"/>
        <v>0.1768317480246189</v>
      </c>
    </row>
    <row r="8" spans="1:12" x14ac:dyDescent="0.2">
      <c r="B8" s="195">
        <v>2015</v>
      </c>
      <c r="C8" s="188">
        <v>1978681</v>
      </c>
      <c r="E8" s="32">
        <f t="shared" si="0"/>
        <v>0.14726496410377726</v>
      </c>
    </row>
    <row r="9" spans="1:12" x14ac:dyDescent="0.2">
      <c r="B9" s="195">
        <v>2016</v>
      </c>
      <c r="C9" s="188">
        <v>2265102</v>
      </c>
      <c r="E9" s="32">
        <f t="shared" si="0"/>
        <v>0.14475349993253081</v>
      </c>
    </row>
    <row r="10" spans="1:12" x14ac:dyDescent="0.2">
      <c r="B10" s="195">
        <v>2017</v>
      </c>
      <c r="C10" s="188">
        <v>2484385</v>
      </c>
      <c r="E10" s="32">
        <f t="shared" si="0"/>
        <v>9.6809326908898582E-2</v>
      </c>
    </row>
    <row r="11" spans="1:12" x14ac:dyDescent="0.2">
      <c r="B11" s="195">
        <v>2018</v>
      </c>
      <c r="C11" s="188">
        <v>2560282</v>
      </c>
      <c r="E11" s="32">
        <f t="shared" si="0"/>
        <v>3.0549612882061355E-2</v>
      </c>
    </row>
    <row r="12" spans="1:12" x14ac:dyDescent="0.2">
      <c r="B12" s="195">
        <v>2019</v>
      </c>
      <c r="C12" s="188">
        <v>2643836</v>
      </c>
      <c r="E12" s="32">
        <f t="shared" si="0"/>
        <v>3.2634686335333375E-2</v>
      </c>
    </row>
    <row r="13" spans="1:12" x14ac:dyDescent="0.2">
      <c r="B13" s="195">
        <v>2020</v>
      </c>
      <c r="C13" s="188">
        <v>1355067</v>
      </c>
      <c r="E13" s="32">
        <f>(C13-C12)/C12</f>
        <v>-0.48746177902108906</v>
      </c>
    </row>
  </sheetData>
  <mergeCells count="1">
    <mergeCell ref="H1:I1"/>
  </mergeCells>
  <hyperlinks>
    <hyperlink ref="H1:I1" location="Index!A1" display="Regresar al Índice" xr:uid="{74A0B312-B184-4C25-99D2-7E87F734373B}"/>
  </hyperlink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C9B5C-525B-461C-A5D5-3B9A18BF40D4}">
  <sheetPr codeName="Hoja34"/>
  <dimension ref="A1:I115"/>
  <sheetViews>
    <sheetView workbookViewId="0">
      <selection sqref="A1:XFD1048576"/>
    </sheetView>
  </sheetViews>
  <sheetFormatPr baseColWidth="10" defaultRowHeight="12.75" x14ac:dyDescent="0.2"/>
  <cols>
    <col min="1" max="1" width="11.42578125" style="140"/>
    <col min="2" max="2" width="11.42578125" style="190"/>
    <col min="3" max="4" width="11.42578125" style="24"/>
    <col min="5" max="16384" width="11.42578125" style="140"/>
  </cols>
  <sheetData>
    <row r="1" spans="1:9" ht="15" x14ac:dyDescent="0.25">
      <c r="A1" s="140" t="s">
        <v>669</v>
      </c>
      <c r="H1" s="58" t="s">
        <v>38</v>
      </c>
      <c r="I1" s="58"/>
    </row>
    <row r="2" spans="1:9" x14ac:dyDescent="0.2">
      <c r="A2" s="3" t="s">
        <v>670</v>
      </c>
    </row>
    <row r="3" spans="1:9" x14ac:dyDescent="0.2">
      <c r="A3" s="3"/>
    </row>
    <row r="4" spans="1:9" x14ac:dyDescent="0.2">
      <c r="A4" s="3"/>
    </row>
    <row r="7" spans="1:9" x14ac:dyDescent="0.2">
      <c r="B7" s="191" t="s">
        <v>214</v>
      </c>
      <c r="C7" s="192" t="s">
        <v>231</v>
      </c>
      <c r="D7" s="192" t="s">
        <v>496</v>
      </c>
    </row>
    <row r="8" spans="1:9" x14ac:dyDescent="0.2">
      <c r="B8" s="193">
        <v>2012</v>
      </c>
      <c r="C8" s="24" t="s">
        <v>497</v>
      </c>
      <c r="D8" s="24">
        <v>157451</v>
      </c>
    </row>
    <row r="9" spans="1:9" x14ac:dyDescent="0.2">
      <c r="B9" s="193"/>
      <c r="C9" s="24" t="s">
        <v>498</v>
      </c>
      <c r="D9" s="24">
        <v>155139</v>
      </c>
    </row>
    <row r="10" spans="1:9" x14ac:dyDescent="0.2">
      <c r="B10" s="193"/>
      <c r="C10" s="24" t="s">
        <v>499</v>
      </c>
      <c r="D10" s="24">
        <v>164577</v>
      </c>
    </row>
    <row r="11" spans="1:9" x14ac:dyDescent="0.2">
      <c r="B11" s="193"/>
      <c r="C11" s="24" t="s">
        <v>500</v>
      </c>
      <c r="D11" s="24">
        <v>110392</v>
      </c>
    </row>
    <row r="12" spans="1:9" x14ac:dyDescent="0.2">
      <c r="B12" s="193"/>
      <c r="C12" s="24" t="s">
        <v>501</v>
      </c>
      <c r="D12" s="24">
        <v>90679</v>
      </c>
    </row>
    <row r="13" spans="1:9" x14ac:dyDescent="0.2">
      <c r="B13" s="193"/>
      <c r="C13" s="24" t="s">
        <v>502</v>
      </c>
      <c r="D13" s="24">
        <v>113062</v>
      </c>
    </row>
    <row r="14" spans="1:9" x14ac:dyDescent="0.2">
      <c r="B14" s="193"/>
      <c r="C14" s="24" t="s">
        <v>503</v>
      </c>
      <c r="D14" s="24">
        <v>110102</v>
      </c>
    </row>
    <row r="15" spans="1:9" x14ac:dyDescent="0.2">
      <c r="B15" s="193"/>
      <c r="C15" s="24" t="s">
        <v>504</v>
      </c>
      <c r="D15" s="24">
        <v>82504</v>
      </c>
    </row>
    <row r="16" spans="1:9" x14ac:dyDescent="0.2">
      <c r="B16" s="193"/>
      <c r="C16" s="24" t="s">
        <v>505</v>
      </c>
      <c r="D16" s="24">
        <v>60840</v>
      </c>
    </row>
    <row r="17" spans="2:4" x14ac:dyDescent="0.2">
      <c r="B17" s="193"/>
      <c r="C17" s="24" t="s">
        <v>506</v>
      </c>
      <c r="D17" s="24">
        <v>84883</v>
      </c>
    </row>
    <row r="18" spans="2:4" x14ac:dyDescent="0.2">
      <c r="B18" s="193"/>
      <c r="C18" s="24" t="s">
        <v>507</v>
      </c>
      <c r="D18" s="24">
        <v>121407</v>
      </c>
    </row>
    <row r="19" spans="2:4" x14ac:dyDescent="0.2">
      <c r="B19" s="194"/>
      <c r="C19" s="24" t="s">
        <v>508</v>
      </c>
      <c r="D19" s="24">
        <v>176836</v>
      </c>
    </row>
    <row r="20" spans="2:4" x14ac:dyDescent="0.2">
      <c r="B20" s="193">
        <v>2013</v>
      </c>
      <c r="C20" s="24" t="s">
        <v>497</v>
      </c>
      <c r="D20" s="24">
        <v>151235</v>
      </c>
    </row>
    <row r="21" spans="2:4" x14ac:dyDescent="0.2">
      <c r="B21" s="193"/>
      <c r="C21" s="24" t="s">
        <v>498</v>
      </c>
      <c r="D21" s="24">
        <v>149532</v>
      </c>
    </row>
    <row r="22" spans="2:4" x14ac:dyDescent="0.2">
      <c r="B22" s="193"/>
      <c r="C22" s="24" t="s">
        <v>499</v>
      </c>
      <c r="D22" s="24">
        <v>173063</v>
      </c>
    </row>
    <row r="23" spans="2:4" x14ac:dyDescent="0.2">
      <c r="B23" s="193"/>
      <c r="C23" s="24" t="s">
        <v>500</v>
      </c>
      <c r="D23" s="24">
        <v>106343</v>
      </c>
    </row>
    <row r="24" spans="2:4" x14ac:dyDescent="0.2">
      <c r="B24" s="193"/>
      <c r="C24" s="24" t="s">
        <v>501</v>
      </c>
      <c r="D24" s="24">
        <v>91886</v>
      </c>
    </row>
    <row r="25" spans="2:4" x14ac:dyDescent="0.2">
      <c r="B25" s="193"/>
      <c r="C25" s="24" t="s">
        <v>502</v>
      </c>
      <c r="D25" s="24">
        <v>116343</v>
      </c>
    </row>
    <row r="26" spans="2:4" x14ac:dyDescent="0.2">
      <c r="B26" s="193"/>
      <c r="C26" s="24" t="s">
        <v>503</v>
      </c>
      <c r="D26" s="24">
        <v>114483</v>
      </c>
    </row>
    <row r="27" spans="2:4" x14ac:dyDescent="0.2">
      <c r="B27" s="193"/>
      <c r="C27" s="24" t="s">
        <v>504</v>
      </c>
      <c r="D27" s="24">
        <v>87426</v>
      </c>
    </row>
    <row r="28" spans="2:4" x14ac:dyDescent="0.2">
      <c r="B28" s="193"/>
      <c r="C28" s="24" t="s">
        <v>505</v>
      </c>
      <c r="D28" s="24">
        <v>63357</v>
      </c>
    </row>
    <row r="29" spans="2:4" x14ac:dyDescent="0.2">
      <c r="B29" s="193"/>
      <c r="C29" s="24" t="s">
        <v>506</v>
      </c>
      <c r="D29" s="24">
        <v>91875</v>
      </c>
    </row>
    <row r="30" spans="2:4" x14ac:dyDescent="0.2">
      <c r="B30" s="193"/>
      <c r="C30" s="24" t="s">
        <v>507</v>
      </c>
      <c r="D30" s="24">
        <v>131820</v>
      </c>
    </row>
    <row r="31" spans="2:4" x14ac:dyDescent="0.2">
      <c r="B31" s="194"/>
      <c r="C31" s="24" t="s">
        <v>508</v>
      </c>
      <c r="D31" s="24">
        <v>188177</v>
      </c>
    </row>
    <row r="32" spans="2:4" x14ac:dyDescent="0.2">
      <c r="B32" s="193">
        <v>2014</v>
      </c>
      <c r="C32" s="24" t="s">
        <v>497</v>
      </c>
      <c r="D32" s="24">
        <v>176329</v>
      </c>
    </row>
    <row r="33" spans="2:4" x14ac:dyDescent="0.2">
      <c r="B33" s="193"/>
      <c r="C33" s="24" t="s">
        <v>498</v>
      </c>
      <c r="D33" s="24">
        <v>171609</v>
      </c>
    </row>
    <row r="34" spans="2:4" x14ac:dyDescent="0.2">
      <c r="B34" s="193"/>
      <c r="C34" s="24" t="s">
        <v>499</v>
      </c>
      <c r="D34" s="24">
        <v>192369</v>
      </c>
    </row>
    <row r="35" spans="2:4" x14ac:dyDescent="0.2">
      <c r="B35" s="193"/>
      <c r="C35" s="24" t="s">
        <v>500</v>
      </c>
      <c r="D35" s="24">
        <v>127529</v>
      </c>
    </row>
    <row r="36" spans="2:4" x14ac:dyDescent="0.2">
      <c r="B36" s="193"/>
      <c r="C36" s="24" t="s">
        <v>501</v>
      </c>
      <c r="D36" s="24">
        <v>114566</v>
      </c>
    </row>
    <row r="37" spans="2:4" x14ac:dyDescent="0.2">
      <c r="B37" s="193"/>
      <c r="C37" s="24" t="s">
        <v>502</v>
      </c>
      <c r="D37" s="24">
        <v>145702</v>
      </c>
    </row>
    <row r="38" spans="2:4" x14ac:dyDescent="0.2">
      <c r="B38" s="193"/>
      <c r="C38" s="24" t="s">
        <v>503</v>
      </c>
      <c r="D38" s="24">
        <v>138907</v>
      </c>
    </row>
    <row r="39" spans="2:4" x14ac:dyDescent="0.2">
      <c r="B39" s="193"/>
      <c r="C39" s="24" t="s">
        <v>504</v>
      </c>
      <c r="D39" s="24">
        <v>102641</v>
      </c>
    </row>
    <row r="40" spans="2:4" x14ac:dyDescent="0.2">
      <c r="B40" s="193"/>
      <c r="C40" s="24" t="s">
        <v>505</v>
      </c>
      <c r="D40" s="24">
        <v>72280</v>
      </c>
    </row>
    <row r="41" spans="2:4" x14ac:dyDescent="0.2">
      <c r="B41" s="193"/>
      <c r="C41" s="24" t="s">
        <v>506</v>
      </c>
      <c r="D41" s="24">
        <v>110050</v>
      </c>
    </row>
    <row r="42" spans="2:4" x14ac:dyDescent="0.2">
      <c r="B42" s="193"/>
      <c r="C42" s="24" t="s">
        <v>507</v>
      </c>
      <c r="D42" s="24">
        <v>157120</v>
      </c>
    </row>
    <row r="43" spans="2:4" x14ac:dyDescent="0.2">
      <c r="B43" s="194"/>
      <c r="C43" s="24" t="s">
        <v>508</v>
      </c>
      <c r="D43" s="24">
        <v>215592</v>
      </c>
    </row>
    <row r="44" spans="2:4" x14ac:dyDescent="0.2">
      <c r="B44" s="193">
        <v>2015</v>
      </c>
      <c r="C44" s="24" t="s">
        <v>497</v>
      </c>
      <c r="D44" s="24">
        <v>204214</v>
      </c>
    </row>
    <row r="45" spans="2:4" x14ac:dyDescent="0.2">
      <c r="B45" s="193"/>
      <c r="C45" s="24" t="s">
        <v>498</v>
      </c>
      <c r="D45" s="24">
        <v>191691</v>
      </c>
    </row>
    <row r="46" spans="2:4" x14ac:dyDescent="0.2">
      <c r="B46" s="193"/>
      <c r="C46" s="24" t="s">
        <v>499</v>
      </c>
      <c r="D46" s="24">
        <v>210117</v>
      </c>
    </row>
    <row r="47" spans="2:4" x14ac:dyDescent="0.2">
      <c r="B47" s="193"/>
      <c r="C47" s="24" t="s">
        <v>500</v>
      </c>
      <c r="D47" s="24">
        <v>159085</v>
      </c>
    </row>
    <row r="48" spans="2:4" x14ac:dyDescent="0.2">
      <c r="B48" s="193"/>
      <c r="C48" s="24" t="s">
        <v>501</v>
      </c>
      <c r="D48" s="24">
        <v>126721</v>
      </c>
    </row>
    <row r="49" spans="2:4" x14ac:dyDescent="0.2">
      <c r="B49" s="193"/>
      <c r="C49" s="24" t="s">
        <v>502</v>
      </c>
      <c r="D49" s="24">
        <v>163966</v>
      </c>
    </row>
    <row r="50" spans="2:4" x14ac:dyDescent="0.2">
      <c r="B50" s="193"/>
      <c r="C50" s="24" t="s">
        <v>503</v>
      </c>
      <c r="D50" s="24">
        <v>166335</v>
      </c>
    </row>
    <row r="51" spans="2:4" x14ac:dyDescent="0.2">
      <c r="B51" s="193"/>
      <c r="C51" s="24" t="s">
        <v>504</v>
      </c>
      <c r="D51" s="24">
        <v>120190</v>
      </c>
    </row>
    <row r="52" spans="2:4" x14ac:dyDescent="0.2">
      <c r="B52" s="193"/>
      <c r="C52" s="24" t="s">
        <v>505</v>
      </c>
      <c r="D52" s="24">
        <v>85643</v>
      </c>
    </row>
    <row r="53" spans="2:4" x14ac:dyDescent="0.2">
      <c r="B53" s="193"/>
      <c r="C53" s="24" t="s">
        <v>506</v>
      </c>
      <c r="D53" s="24">
        <v>120103</v>
      </c>
    </row>
    <row r="54" spans="2:4" x14ac:dyDescent="0.2">
      <c r="B54" s="193"/>
      <c r="C54" s="24" t="s">
        <v>507</v>
      </c>
      <c r="D54" s="24">
        <v>175274</v>
      </c>
    </row>
    <row r="55" spans="2:4" x14ac:dyDescent="0.2">
      <c r="B55" s="194"/>
      <c r="C55" s="24" t="s">
        <v>508</v>
      </c>
      <c r="D55" s="24">
        <v>255342</v>
      </c>
    </row>
    <row r="56" spans="2:4" x14ac:dyDescent="0.2">
      <c r="B56" s="193">
        <v>2016</v>
      </c>
      <c r="C56" s="24" t="s">
        <v>497</v>
      </c>
      <c r="D56" s="24">
        <v>233355</v>
      </c>
    </row>
    <row r="57" spans="2:4" x14ac:dyDescent="0.2">
      <c r="B57" s="193"/>
      <c r="C57" s="24" t="s">
        <v>498</v>
      </c>
      <c r="D57" s="24">
        <v>217259</v>
      </c>
    </row>
    <row r="58" spans="2:4" x14ac:dyDescent="0.2">
      <c r="B58" s="193"/>
      <c r="C58" s="24" t="s">
        <v>499</v>
      </c>
      <c r="D58" s="24">
        <v>243544</v>
      </c>
    </row>
    <row r="59" spans="2:4" x14ac:dyDescent="0.2">
      <c r="B59" s="193"/>
      <c r="C59" s="24" t="s">
        <v>500</v>
      </c>
      <c r="D59" s="24">
        <v>179298</v>
      </c>
    </row>
    <row r="60" spans="2:4" x14ac:dyDescent="0.2">
      <c r="B60" s="193"/>
      <c r="C60" s="24" t="s">
        <v>501</v>
      </c>
      <c r="D60" s="24">
        <v>149807</v>
      </c>
    </row>
    <row r="61" spans="2:4" x14ac:dyDescent="0.2">
      <c r="B61" s="193"/>
      <c r="C61" s="24" t="s">
        <v>502</v>
      </c>
      <c r="D61" s="24">
        <v>184047</v>
      </c>
    </row>
    <row r="62" spans="2:4" x14ac:dyDescent="0.2">
      <c r="B62" s="193"/>
      <c r="C62" s="24" t="s">
        <v>503</v>
      </c>
      <c r="D62" s="24">
        <v>185958</v>
      </c>
    </row>
    <row r="63" spans="2:4" x14ac:dyDescent="0.2">
      <c r="B63" s="193"/>
      <c r="C63" s="24" t="s">
        <v>504</v>
      </c>
      <c r="D63" s="24">
        <v>129950</v>
      </c>
    </row>
    <row r="64" spans="2:4" x14ac:dyDescent="0.2">
      <c r="B64" s="193"/>
      <c r="C64" s="24" t="s">
        <v>505</v>
      </c>
      <c r="D64" s="24">
        <v>105367</v>
      </c>
    </row>
    <row r="65" spans="2:4" x14ac:dyDescent="0.2">
      <c r="B65" s="193"/>
      <c r="C65" s="24" t="s">
        <v>506</v>
      </c>
      <c r="D65" s="24">
        <v>141508</v>
      </c>
    </row>
    <row r="66" spans="2:4" x14ac:dyDescent="0.2">
      <c r="B66" s="193"/>
      <c r="C66" s="24" t="s">
        <v>507</v>
      </c>
      <c r="D66" s="24">
        <v>192285</v>
      </c>
    </row>
    <row r="67" spans="2:4" x14ac:dyDescent="0.2">
      <c r="B67" s="194"/>
      <c r="C67" s="24" t="s">
        <v>508</v>
      </c>
      <c r="D67" s="24">
        <v>302724</v>
      </c>
    </row>
    <row r="68" spans="2:4" x14ac:dyDescent="0.2">
      <c r="B68" s="193">
        <v>2017</v>
      </c>
      <c r="C68" s="24" t="s">
        <v>497</v>
      </c>
      <c r="D68" s="24">
        <v>260907</v>
      </c>
    </row>
    <row r="69" spans="2:4" x14ac:dyDescent="0.2">
      <c r="B69" s="193"/>
      <c r="C69" s="24" t="s">
        <v>498</v>
      </c>
      <c r="D69" s="24">
        <v>239787</v>
      </c>
    </row>
    <row r="70" spans="2:4" x14ac:dyDescent="0.2">
      <c r="B70" s="193"/>
      <c r="C70" s="24" t="s">
        <v>499</v>
      </c>
      <c r="D70" s="24">
        <v>274785</v>
      </c>
    </row>
    <row r="71" spans="2:4" x14ac:dyDescent="0.2">
      <c r="B71" s="193"/>
      <c r="C71" s="24" t="s">
        <v>500</v>
      </c>
      <c r="D71" s="24">
        <v>211459</v>
      </c>
    </row>
    <row r="72" spans="2:4" x14ac:dyDescent="0.2">
      <c r="B72" s="193"/>
      <c r="C72" s="24" t="s">
        <v>501</v>
      </c>
      <c r="D72" s="24">
        <v>167137</v>
      </c>
    </row>
    <row r="73" spans="2:4" x14ac:dyDescent="0.2">
      <c r="B73" s="193"/>
      <c r="C73" s="24" t="s">
        <v>502</v>
      </c>
      <c r="D73" s="24">
        <v>204740</v>
      </c>
    </row>
    <row r="74" spans="2:4" x14ac:dyDescent="0.2">
      <c r="B74" s="193"/>
      <c r="C74" s="24" t="s">
        <v>503</v>
      </c>
      <c r="D74" s="24">
        <v>208386</v>
      </c>
    </row>
    <row r="75" spans="2:4" x14ac:dyDescent="0.2">
      <c r="B75" s="193"/>
      <c r="C75" s="24" t="s">
        <v>504</v>
      </c>
      <c r="D75" s="24">
        <v>141248</v>
      </c>
    </row>
    <row r="76" spans="2:4" x14ac:dyDescent="0.2">
      <c r="B76" s="193"/>
      <c r="C76" s="24" t="s">
        <v>505</v>
      </c>
      <c r="D76" s="24">
        <v>110658</v>
      </c>
    </row>
    <row r="77" spans="2:4" x14ac:dyDescent="0.2">
      <c r="B77" s="193"/>
      <c r="C77" s="24" t="s">
        <v>506</v>
      </c>
      <c r="D77" s="24">
        <v>142558</v>
      </c>
    </row>
    <row r="78" spans="2:4" x14ac:dyDescent="0.2">
      <c r="B78" s="193"/>
      <c r="C78" s="24" t="s">
        <v>507</v>
      </c>
      <c r="D78" s="24">
        <v>208412</v>
      </c>
    </row>
    <row r="79" spans="2:4" x14ac:dyDescent="0.2">
      <c r="B79" s="194"/>
      <c r="C79" s="24" t="s">
        <v>508</v>
      </c>
      <c r="D79" s="24">
        <v>314308</v>
      </c>
    </row>
    <row r="80" spans="2:4" x14ac:dyDescent="0.2">
      <c r="B80" s="193">
        <v>2018</v>
      </c>
      <c r="C80" s="24" t="s">
        <v>497</v>
      </c>
      <c r="D80" s="24">
        <v>275709</v>
      </c>
    </row>
    <row r="81" spans="2:4" x14ac:dyDescent="0.2">
      <c r="B81" s="193"/>
      <c r="C81" s="24" t="s">
        <v>498</v>
      </c>
      <c r="D81" s="24">
        <v>253720</v>
      </c>
    </row>
    <row r="82" spans="2:4" x14ac:dyDescent="0.2">
      <c r="B82" s="193"/>
      <c r="C82" s="24" t="s">
        <v>499</v>
      </c>
      <c r="D82" s="24">
        <v>298646</v>
      </c>
    </row>
    <row r="83" spans="2:4" x14ac:dyDescent="0.2">
      <c r="B83" s="193"/>
      <c r="C83" s="24" t="s">
        <v>500</v>
      </c>
      <c r="D83" s="24">
        <v>199729</v>
      </c>
    </row>
    <row r="84" spans="2:4" x14ac:dyDescent="0.2">
      <c r="B84" s="193"/>
      <c r="C84" s="24" t="s">
        <v>501</v>
      </c>
      <c r="D84" s="24">
        <v>173091</v>
      </c>
    </row>
    <row r="85" spans="2:4" x14ac:dyDescent="0.2">
      <c r="B85" s="193"/>
      <c r="C85" s="24" t="s">
        <v>502</v>
      </c>
      <c r="D85" s="24">
        <v>212624</v>
      </c>
    </row>
    <row r="86" spans="2:4" x14ac:dyDescent="0.2">
      <c r="B86" s="193"/>
      <c r="C86" s="24" t="s">
        <v>503</v>
      </c>
      <c r="D86" s="24">
        <v>203835</v>
      </c>
    </row>
    <row r="87" spans="2:4" x14ac:dyDescent="0.2">
      <c r="B87" s="193"/>
      <c r="C87" s="24" t="s">
        <v>504</v>
      </c>
      <c r="D87" s="24">
        <v>141452</v>
      </c>
    </row>
    <row r="88" spans="2:4" x14ac:dyDescent="0.2">
      <c r="B88" s="193"/>
      <c r="C88" s="24" t="s">
        <v>505</v>
      </c>
      <c r="D88" s="24">
        <v>112110</v>
      </c>
    </row>
    <row r="89" spans="2:4" x14ac:dyDescent="0.2">
      <c r="B89" s="193"/>
      <c r="C89" s="24" t="s">
        <v>506</v>
      </c>
      <c r="D89" s="24">
        <v>150217</v>
      </c>
    </row>
    <row r="90" spans="2:4" x14ac:dyDescent="0.2">
      <c r="B90" s="193"/>
      <c r="C90" s="24" t="s">
        <v>507</v>
      </c>
      <c r="D90" s="24">
        <v>218994</v>
      </c>
    </row>
    <row r="91" spans="2:4" x14ac:dyDescent="0.2">
      <c r="B91" s="194"/>
      <c r="C91" s="24" t="s">
        <v>508</v>
      </c>
      <c r="D91" s="24">
        <v>320155</v>
      </c>
    </row>
    <row r="92" spans="2:4" x14ac:dyDescent="0.2">
      <c r="B92" s="193">
        <v>2019</v>
      </c>
      <c r="C92" s="24" t="s">
        <v>497</v>
      </c>
      <c r="D92" s="24">
        <v>278169</v>
      </c>
    </row>
    <row r="93" spans="2:4" x14ac:dyDescent="0.2">
      <c r="B93" s="193"/>
      <c r="C93" s="24" t="s">
        <v>498</v>
      </c>
      <c r="D93" s="24">
        <v>260285</v>
      </c>
    </row>
    <row r="94" spans="2:4" x14ac:dyDescent="0.2">
      <c r="B94" s="193"/>
      <c r="C94" s="24" t="s">
        <v>499</v>
      </c>
      <c r="D94" s="24">
        <v>302575</v>
      </c>
    </row>
    <row r="95" spans="2:4" x14ac:dyDescent="0.2">
      <c r="B95" s="193"/>
      <c r="C95" s="24" t="s">
        <v>500</v>
      </c>
      <c r="D95" s="24">
        <v>208952</v>
      </c>
    </row>
    <row r="96" spans="2:4" x14ac:dyDescent="0.2">
      <c r="B96" s="193"/>
      <c r="C96" s="24" t="s">
        <v>501</v>
      </c>
      <c r="D96" s="24">
        <v>188332</v>
      </c>
    </row>
    <row r="97" spans="2:4" x14ac:dyDescent="0.2">
      <c r="B97" s="193"/>
      <c r="C97" s="24" t="s">
        <v>502</v>
      </c>
      <c r="D97" s="24">
        <v>214227</v>
      </c>
    </row>
    <row r="98" spans="2:4" x14ac:dyDescent="0.2">
      <c r="B98" s="193"/>
      <c r="C98" s="24" t="s">
        <v>503</v>
      </c>
      <c r="D98" s="24">
        <v>208657</v>
      </c>
    </row>
    <row r="99" spans="2:4" x14ac:dyDescent="0.2">
      <c r="B99" s="193"/>
      <c r="C99" s="24" t="s">
        <v>504</v>
      </c>
      <c r="D99" s="24">
        <v>147686</v>
      </c>
    </row>
    <row r="100" spans="2:4" x14ac:dyDescent="0.2">
      <c r="B100" s="193"/>
      <c r="C100" s="24" t="s">
        <v>505</v>
      </c>
      <c r="D100" s="24">
        <v>114528</v>
      </c>
    </row>
    <row r="101" spans="2:4" x14ac:dyDescent="0.2">
      <c r="B101" s="193"/>
      <c r="C101" s="24" t="s">
        <v>506</v>
      </c>
      <c r="D101" s="24">
        <v>167241</v>
      </c>
    </row>
    <row r="102" spans="2:4" x14ac:dyDescent="0.2">
      <c r="B102" s="193"/>
      <c r="C102" s="24" t="s">
        <v>507</v>
      </c>
      <c r="D102" s="24">
        <v>230824</v>
      </c>
    </row>
    <row r="103" spans="2:4" x14ac:dyDescent="0.2">
      <c r="B103" s="194"/>
      <c r="C103" s="24" t="s">
        <v>508</v>
      </c>
      <c r="D103" s="24">
        <v>322360</v>
      </c>
    </row>
    <row r="104" spans="2:4" x14ac:dyDescent="0.2">
      <c r="B104" s="193">
        <v>2020</v>
      </c>
      <c r="C104" s="24" t="s">
        <v>497</v>
      </c>
      <c r="D104" s="24">
        <v>290474</v>
      </c>
    </row>
    <row r="105" spans="2:4" x14ac:dyDescent="0.2">
      <c r="B105" s="193"/>
      <c r="C105" s="24" t="s">
        <v>498</v>
      </c>
      <c r="D105" s="24">
        <v>276464</v>
      </c>
    </row>
    <row r="106" spans="2:4" x14ac:dyDescent="0.2">
      <c r="B106" s="193"/>
      <c r="C106" s="24" t="s">
        <v>499</v>
      </c>
      <c r="D106" s="24">
        <v>146771</v>
      </c>
    </row>
    <row r="107" spans="2:4" x14ac:dyDescent="0.2">
      <c r="B107" s="193"/>
      <c r="C107" s="24" t="s">
        <v>500</v>
      </c>
      <c r="D107" s="24">
        <v>6966</v>
      </c>
    </row>
    <row r="108" spans="2:4" x14ac:dyDescent="0.2">
      <c r="B108" s="193"/>
      <c r="C108" s="24" t="s">
        <v>501</v>
      </c>
      <c r="D108" s="24">
        <v>10475</v>
      </c>
    </row>
    <row r="109" spans="2:4" x14ac:dyDescent="0.2">
      <c r="B109" s="193"/>
      <c r="C109" s="24" t="s">
        <v>502</v>
      </c>
      <c r="D109" s="24">
        <v>40043</v>
      </c>
    </row>
    <row r="110" spans="2:4" x14ac:dyDescent="0.2">
      <c r="B110" s="193"/>
      <c r="C110" s="24" t="s">
        <v>503</v>
      </c>
      <c r="D110" s="24">
        <v>65835</v>
      </c>
    </row>
    <row r="111" spans="2:4" x14ac:dyDescent="0.2">
      <c r="B111" s="193"/>
      <c r="C111" s="24" t="s">
        <v>504</v>
      </c>
      <c r="D111" s="24">
        <v>57557</v>
      </c>
    </row>
    <row r="112" spans="2:4" x14ac:dyDescent="0.2">
      <c r="B112" s="193"/>
      <c r="C112" s="24" t="s">
        <v>505</v>
      </c>
      <c r="D112" s="24">
        <v>67361</v>
      </c>
    </row>
    <row r="113" spans="2:4" x14ac:dyDescent="0.2">
      <c r="B113" s="193"/>
      <c r="C113" s="24" t="s">
        <v>506</v>
      </c>
      <c r="D113" s="24">
        <v>101318</v>
      </c>
    </row>
    <row r="114" spans="2:4" x14ac:dyDescent="0.2">
      <c r="B114" s="193"/>
      <c r="C114" s="24" t="s">
        <v>507</v>
      </c>
      <c r="D114" s="24">
        <v>117226</v>
      </c>
    </row>
    <row r="115" spans="2:4" x14ac:dyDescent="0.2">
      <c r="B115" s="194"/>
      <c r="C115" s="24" t="s">
        <v>508</v>
      </c>
      <c r="D115" s="24">
        <v>174577</v>
      </c>
    </row>
  </sheetData>
  <mergeCells count="1">
    <mergeCell ref="H1:I1"/>
  </mergeCells>
  <hyperlinks>
    <hyperlink ref="H1:I1" location="Index!A1" display="Regresar al Índice" xr:uid="{CAA9362C-58BB-4530-B774-4CF9F94B9998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471B2-9713-467B-A05A-1863DC7B6046}">
  <sheetPr codeName="Hoja17"/>
  <dimension ref="A1:L60"/>
  <sheetViews>
    <sheetView zoomScale="85" zoomScaleNormal="85" workbookViewId="0">
      <selection sqref="A1:XFD1048576"/>
    </sheetView>
  </sheetViews>
  <sheetFormatPr baseColWidth="10" defaultRowHeight="12.75" x14ac:dyDescent="0.2"/>
  <cols>
    <col min="1" max="1" width="11.5703125" style="174" bestFit="1" customWidth="1"/>
    <col min="2" max="2" width="75.5703125" style="174" customWidth="1"/>
    <col min="3" max="4" width="11.5703125" style="174" bestFit="1" customWidth="1"/>
    <col min="5" max="5" width="12.42578125" style="174" bestFit="1" customWidth="1"/>
    <col min="6" max="7" width="11.42578125" style="174"/>
    <col min="8" max="12" width="11.5703125" style="174" bestFit="1" customWidth="1"/>
    <col min="13" max="16384" width="11.42578125" style="174"/>
  </cols>
  <sheetData>
    <row r="1" spans="1:9" ht="15" x14ac:dyDescent="0.25">
      <c r="A1" s="3" t="s">
        <v>519</v>
      </c>
      <c r="H1" s="58" t="s">
        <v>38</v>
      </c>
      <c r="I1" s="58"/>
    </row>
    <row r="2" spans="1:9" x14ac:dyDescent="0.2">
      <c r="A2" s="12" t="s">
        <v>347</v>
      </c>
    </row>
    <row r="6" spans="1:9" x14ac:dyDescent="0.2">
      <c r="B6" s="13" t="s">
        <v>234</v>
      </c>
      <c r="C6" s="13" t="s">
        <v>288</v>
      </c>
      <c r="D6" s="13"/>
    </row>
    <row r="7" spans="1:9" ht="25.5" x14ac:dyDescent="0.2">
      <c r="A7" s="174">
        <v>1</v>
      </c>
      <c r="B7" s="25" t="str">
        <f>B35</f>
        <v>Fabricación de equipo de computación, comunicación, medición y de otros equipos, componentes y accesorios electrónicos</v>
      </c>
      <c r="C7" s="26">
        <f>C35</f>
        <v>7690</v>
      </c>
      <c r="D7" s="27">
        <f t="shared" ref="D7:D27" si="0">C7/$C$33</f>
        <v>0.5369361820974724</v>
      </c>
    </row>
    <row r="8" spans="1:9" x14ac:dyDescent="0.2">
      <c r="A8" s="174">
        <v>2</v>
      </c>
      <c r="B8" s="25" t="str">
        <f t="shared" ref="B8:C23" si="1">B36</f>
        <v>Industria del plástico y del hule</v>
      </c>
      <c r="C8" s="26">
        <f t="shared" si="1"/>
        <v>1529</v>
      </c>
      <c r="D8" s="29">
        <f t="shared" si="0"/>
        <v>0.10675883256528418</v>
      </c>
    </row>
    <row r="9" spans="1:9" x14ac:dyDescent="0.2">
      <c r="A9" s="174">
        <v>3</v>
      </c>
      <c r="B9" s="25" t="str">
        <f t="shared" si="1"/>
        <v>Industria de las bebidas y el tabaco</v>
      </c>
      <c r="C9" s="26">
        <f t="shared" si="1"/>
        <v>1439</v>
      </c>
      <c r="D9" s="27">
        <f t="shared" si="0"/>
        <v>0.10047479402318112</v>
      </c>
    </row>
    <row r="10" spans="1:9" x14ac:dyDescent="0.2">
      <c r="A10" s="174">
        <v>4</v>
      </c>
      <c r="B10" s="25" t="str">
        <f t="shared" si="1"/>
        <v>Fabricación de equipo de transporte</v>
      </c>
      <c r="C10" s="26">
        <f t="shared" si="1"/>
        <v>1173</v>
      </c>
      <c r="D10" s="29">
        <f t="shared" si="0"/>
        <v>8.1901968998743191E-2</v>
      </c>
    </row>
    <row r="11" spans="1:9" x14ac:dyDescent="0.2">
      <c r="A11" s="174">
        <v>5</v>
      </c>
      <c r="B11" s="25" t="str">
        <f t="shared" si="1"/>
        <v>Industria alimentaria</v>
      </c>
      <c r="C11" s="26">
        <f t="shared" si="1"/>
        <v>613</v>
      </c>
      <c r="D11" s="27">
        <f t="shared" si="0"/>
        <v>4.2801284736768606E-2</v>
      </c>
    </row>
    <row r="12" spans="1:9" x14ac:dyDescent="0.2">
      <c r="A12" s="174">
        <v>6</v>
      </c>
      <c r="B12" s="25" t="str">
        <f t="shared" si="1"/>
        <v>Industria química</v>
      </c>
      <c r="C12" s="26">
        <f t="shared" si="1"/>
        <v>536</v>
      </c>
      <c r="D12" s="29">
        <f t="shared" si="0"/>
        <v>3.7424940650747106E-2</v>
      </c>
    </row>
    <row r="13" spans="1:9" x14ac:dyDescent="0.2">
      <c r="A13" s="174">
        <v>7</v>
      </c>
      <c r="B13" s="25" t="str">
        <f t="shared" si="1"/>
        <v>Agricultura</v>
      </c>
      <c r="C13" s="26">
        <f t="shared" si="1"/>
        <v>440</v>
      </c>
      <c r="D13" s="27">
        <f t="shared" si="0"/>
        <v>3.0721966205837174E-2</v>
      </c>
    </row>
    <row r="14" spans="1:9" x14ac:dyDescent="0.2">
      <c r="A14" s="174">
        <v>8</v>
      </c>
      <c r="B14" s="25" t="str">
        <f t="shared" si="1"/>
        <v>Fabricación de productos metálicos</v>
      </c>
      <c r="C14" s="26">
        <f t="shared" si="1"/>
        <v>234</v>
      </c>
      <c r="D14" s="29">
        <f t="shared" si="0"/>
        <v>1.6338500209467952E-2</v>
      </c>
    </row>
    <row r="15" spans="1:9" x14ac:dyDescent="0.2">
      <c r="A15" s="174">
        <v>9</v>
      </c>
      <c r="B15" s="25" t="str">
        <f t="shared" si="1"/>
        <v>Industrias metálicas básicas</v>
      </c>
      <c r="C15" s="26">
        <f t="shared" si="1"/>
        <v>140</v>
      </c>
      <c r="D15" s="27">
        <f t="shared" si="0"/>
        <v>9.7751710654936461E-3</v>
      </c>
    </row>
    <row r="16" spans="1:9" ht="25.5" x14ac:dyDescent="0.2">
      <c r="A16" s="174">
        <v>10</v>
      </c>
      <c r="B16" s="25" t="str">
        <f t="shared" si="1"/>
        <v>Fabricación de accesorios, aparatos eléctricos y equipo de generación de energía eléctrica</v>
      </c>
      <c r="C16" s="26">
        <f t="shared" si="1"/>
        <v>127</v>
      </c>
      <c r="D16" s="29">
        <f t="shared" si="0"/>
        <v>8.8674766094120928E-3</v>
      </c>
    </row>
    <row r="17" spans="1:4" x14ac:dyDescent="0.2">
      <c r="A17" s="174">
        <v>11</v>
      </c>
      <c r="B17" s="25" t="str">
        <f t="shared" si="1"/>
        <v>Fabricación de productos a base de minerales no metálicos</v>
      </c>
      <c r="C17" s="26">
        <f t="shared" si="1"/>
        <v>123</v>
      </c>
      <c r="D17" s="27">
        <f t="shared" si="0"/>
        <v>8.5881860075408458E-3</v>
      </c>
    </row>
    <row r="18" spans="1:4" x14ac:dyDescent="0.2">
      <c r="A18" s="174">
        <v>12</v>
      </c>
      <c r="B18" s="25" t="str">
        <f t="shared" si="1"/>
        <v>Industria del papel</v>
      </c>
      <c r="C18" s="26">
        <f t="shared" si="1"/>
        <v>66</v>
      </c>
      <c r="D18" s="29">
        <f t="shared" si="0"/>
        <v>4.608294930875576E-3</v>
      </c>
    </row>
    <row r="19" spans="1:4" x14ac:dyDescent="0.2">
      <c r="A19" s="174">
        <v>13</v>
      </c>
      <c r="B19" s="25" t="str">
        <f t="shared" si="1"/>
        <v>Otras industrias manufactureras</v>
      </c>
      <c r="C19" s="26">
        <f t="shared" si="1"/>
        <v>59</v>
      </c>
      <c r="D19" s="27">
        <f t="shared" si="0"/>
        <v>4.1195363776008942E-3</v>
      </c>
    </row>
    <row r="20" spans="1:4" x14ac:dyDescent="0.2">
      <c r="A20" s="174">
        <v>14</v>
      </c>
      <c r="B20" s="25" t="str">
        <f t="shared" si="1"/>
        <v>Fabricación de maquinaria y equipo</v>
      </c>
      <c r="C20" s="26">
        <f t="shared" si="1"/>
        <v>34</v>
      </c>
      <c r="D20" s="29">
        <f t="shared" si="0"/>
        <v>2.3739701159055998E-3</v>
      </c>
    </row>
    <row r="21" spans="1:4" ht="25.5" x14ac:dyDescent="0.2">
      <c r="A21" s="174">
        <v>15</v>
      </c>
      <c r="B21" s="25" t="str">
        <f t="shared" si="1"/>
        <v>Curtido y acabado de cuero y piel, y fabricación de productos de cuero, piel y materiales sucedáneos</v>
      </c>
      <c r="C21" s="26">
        <f t="shared" si="1"/>
        <v>28</v>
      </c>
      <c r="D21" s="27">
        <f t="shared" si="0"/>
        <v>1.9550342130987292E-3</v>
      </c>
    </row>
    <row r="22" spans="1:4" x14ac:dyDescent="0.2">
      <c r="A22" s="174">
        <v>16</v>
      </c>
      <c r="B22" s="25" t="str">
        <f t="shared" si="1"/>
        <v>Fabricación de productos textiles, excepto prendas de vestir</v>
      </c>
      <c r="C22" s="26">
        <f t="shared" si="1"/>
        <v>22</v>
      </c>
      <c r="D22" s="29">
        <f t="shared" si="0"/>
        <v>1.5360983102918587E-3</v>
      </c>
    </row>
    <row r="23" spans="1:4" x14ac:dyDescent="0.2">
      <c r="A23" s="174">
        <v>17</v>
      </c>
      <c r="B23" s="25" t="str">
        <f t="shared" si="1"/>
        <v>Impresión e industrias conexas</v>
      </c>
      <c r="C23" s="26">
        <f t="shared" si="1"/>
        <v>17</v>
      </c>
      <c r="D23" s="27">
        <f t="shared" si="0"/>
        <v>1.1869850579527999E-3</v>
      </c>
    </row>
    <row r="24" spans="1:4" x14ac:dyDescent="0.2">
      <c r="A24" s="174">
        <v>18</v>
      </c>
      <c r="B24" s="25" t="str">
        <f t="shared" ref="B24:C32" si="2">B52</f>
        <v>Fabricación de insumos textiles y acabado de textiles</v>
      </c>
      <c r="C24" s="26">
        <f t="shared" si="2"/>
        <v>14</v>
      </c>
      <c r="D24" s="29">
        <f t="shared" si="0"/>
        <v>9.7751710654936461E-4</v>
      </c>
    </row>
    <row r="25" spans="1:4" x14ac:dyDescent="0.2">
      <c r="A25" s="174">
        <v>19</v>
      </c>
      <c r="B25" s="25" t="str">
        <f t="shared" si="2"/>
        <v>Fabricación de muebles, colchones y persianas</v>
      </c>
      <c r="C25" s="26">
        <f t="shared" si="2"/>
        <v>13</v>
      </c>
      <c r="D25" s="27">
        <f t="shared" si="0"/>
        <v>9.0769445608155285E-4</v>
      </c>
    </row>
    <row r="26" spans="1:4" x14ac:dyDescent="0.2">
      <c r="A26" s="174">
        <v>20</v>
      </c>
      <c r="B26" s="25" t="str">
        <f t="shared" si="2"/>
        <v>Fabricación de productos derivados del petróleo y del carbón</v>
      </c>
      <c r="C26" s="26">
        <f t="shared" si="2"/>
        <v>12</v>
      </c>
      <c r="D26" s="29">
        <f t="shared" si="0"/>
        <v>8.378718056137411E-4</v>
      </c>
    </row>
    <row r="27" spans="1:4" x14ac:dyDescent="0.2">
      <c r="A27" s="174">
        <v>21</v>
      </c>
      <c r="B27" s="28" t="str">
        <f t="shared" si="2"/>
        <v>Subsectores no especificados</v>
      </c>
      <c r="C27" s="26">
        <f t="shared" si="2"/>
        <v>10</v>
      </c>
      <c r="D27" s="27">
        <f t="shared" si="0"/>
        <v>6.9822650467811758E-4</v>
      </c>
    </row>
    <row r="28" spans="1:4" x14ac:dyDescent="0.2">
      <c r="A28" s="174">
        <v>22</v>
      </c>
      <c r="B28" s="25" t="str">
        <f t="shared" si="2"/>
        <v>Minería de minerales metálicos y no metálicos, excepto petróleo y gas</v>
      </c>
      <c r="C28" s="26" t="str">
        <f t="shared" si="2"/>
        <v>C</v>
      </c>
      <c r="D28" s="59">
        <f>1-SUM(D7:D27)</f>
        <v>2.0946795140353025E-4</v>
      </c>
    </row>
    <row r="29" spans="1:4" x14ac:dyDescent="0.2">
      <c r="A29" s="174">
        <v>23</v>
      </c>
      <c r="B29" s="25" t="str">
        <f t="shared" si="2"/>
        <v>Fabricación de prendas de vestir</v>
      </c>
      <c r="C29" s="26" t="str">
        <f t="shared" si="2"/>
        <v>C</v>
      </c>
      <c r="D29" s="59"/>
    </row>
    <row r="30" spans="1:4" x14ac:dyDescent="0.2">
      <c r="A30" s="174">
        <v>24</v>
      </c>
      <c r="B30" s="25" t="str">
        <f t="shared" si="2"/>
        <v>Extracción de petróleo y gas</v>
      </c>
      <c r="C30" s="26" t="str">
        <f t="shared" si="2"/>
        <v>C</v>
      </c>
      <c r="D30" s="59"/>
    </row>
    <row r="31" spans="1:4" x14ac:dyDescent="0.2">
      <c r="A31" s="174">
        <v>25</v>
      </c>
      <c r="B31" s="25" t="str">
        <f t="shared" si="2"/>
        <v>Industria de la madera</v>
      </c>
      <c r="C31" s="26" t="str">
        <f t="shared" si="2"/>
        <v>C</v>
      </c>
      <c r="D31" s="59"/>
    </row>
    <row r="32" spans="1:4" x14ac:dyDescent="0.2">
      <c r="A32" s="174">
        <v>26</v>
      </c>
      <c r="B32" s="25" t="str">
        <f t="shared" si="2"/>
        <v>Cría y explotación de animales</v>
      </c>
      <c r="C32" s="26" t="str">
        <f t="shared" si="2"/>
        <v>C</v>
      </c>
      <c r="D32" s="59"/>
    </row>
    <row r="33" spans="2:12" x14ac:dyDescent="0.2">
      <c r="B33" s="30" t="s">
        <v>50</v>
      </c>
      <c r="C33" s="184">
        <v>14322</v>
      </c>
      <c r="D33" s="185">
        <f>C33/$C$33</f>
        <v>1</v>
      </c>
    </row>
    <row r="34" spans="2:12" x14ac:dyDescent="0.2">
      <c r="B34" s="5" t="s">
        <v>51</v>
      </c>
      <c r="C34" s="5" t="s">
        <v>348</v>
      </c>
      <c r="D34" s="5" t="s">
        <v>349</v>
      </c>
      <c r="G34" s="174" t="s">
        <v>51</v>
      </c>
      <c r="H34" s="174" t="s">
        <v>375</v>
      </c>
      <c r="I34" s="174" t="s">
        <v>376</v>
      </c>
      <c r="J34" s="174" t="s">
        <v>377</v>
      </c>
      <c r="K34" s="174" t="s">
        <v>378</v>
      </c>
    </row>
    <row r="35" spans="2:12" x14ac:dyDescent="0.2">
      <c r="B35" s="5" t="s">
        <v>350</v>
      </c>
      <c r="C35" s="5">
        <v>7690</v>
      </c>
      <c r="D35" s="5">
        <v>2572</v>
      </c>
      <c r="G35" s="174" t="s">
        <v>350</v>
      </c>
      <c r="H35" s="174">
        <v>2737998</v>
      </c>
      <c r="I35" s="174">
        <v>2379739</v>
      </c>
      <c r="J35" s="174">
        <v>2572456</v>
      </c>
      <c r="K35" s="174">
        <v>7690</v>
      </c>
      <c r="L35" s="174">
        <f t="shared" ref="L35:L53" si="3">K35</f>
        <v>7690</v>
      </c>
    </row>
    <row r="36" spans="2:12" x14ac:dyDescent="0.2">
      <c r="B36" s="5" t="s">
        <v>352</v>
      </c>
      <c r="C36" s="5">
        <v>1529</v>
      </c>
      <c r="D36" s="5">
        <v>567</v>
      </c>
      <c r="G36" s="174" t="s">
        <v>352</v>
      </c>
      <c r="H36" s="174">
        <v>498059</v>
      </c>
      <c r="I36" s="174">
        <v>491734</v>
      </c>
      <c r="J36" s="174">
        <v>539573</v>
      </c>
      <c r="K36" s="174">
        <v>1529</v>
      </c>
      <c r="L36" s="174">
        <f t="shared" si="3"/>
        <v>1529</v>
      </c>
    </row>
    <row r="37" spans="2:12" x14ac:dyDescent="0.2">
      <c r="B37" s="5" t="s">
        <v>351</v>
      </c>
      <c r="C37" s="5">
        <v>1439</v>
      </c>
      <c r="D37" s="5">
        <v>540</v>
      </c>
      <c r="G37" s="174" t="s">
        <v>351</v>
      </c>
      <c r="H37" s="174">
        <v>447594</v>
      </c>
      <c r="I37" s="174">
        <v>424175</v>
      </c>
      <c r="J37" s="174">
        <v>567335</v>
      </c>
      <c r="K37" s="174">
        <v>1439</v>
      </c>
      <c r="L37" s="174">
        <f t="shared" si="3"/>
        <v>1439</v>
      </c>
    </row>
    <row r="38" spans="2:12" x14ac:dyDescent="0.2">
      <c r="B38" s="5" t="s">
        <v>353</v>
      </c>
      <c r="C38" s="5">
        <v>1173</v>
      </c>
      <c r="D38" s="5">
        <v>486</v>
      </c>
      <c r="E38" s="174">
        <v>8.0299408029061437E-5</v>
      </c>
      <c r="G38" s="174" t="s">
        <v>353</v>
      </c>
      <c r="H38" s="174">
        <v>493908</v>
      </c>
      <c r="I38" s="174">
        <v>192861</v>
      </c>
      <c r="J38" s="174">
        <v>486495</v>
      </c>
      <c r="K38" s="174">
        <v>1173</v>
      </c>
      <c r="L38" s="174">
        <f t="shared" si="3"/>
        <v>1173</v>
      </c>
    </row>
    <row r="39" spans="2:12" x14ac:dyDescent="0.2">
      <c r="B39" s="5" t="s">
        <v>354</v>
      </c>
      <c r="C39" s="5">
        <v>613</v>
      </c>
      <c r="D39" s="5">
        <v>213</v>
      </c>
      <c r="E39" s="174">
        <v>5.3664071244781983E-4</v>
      </c>
      <c r="G39" s="174" t="s">
        <v>354</v>
      </c>
      <c r="H39" s="174">
        <v>168937</v>
      </c>
      <c r="I39" s="174">
        <v>230902</v>
      </c>
      <c r="J39" s="174">
        <v>212818</v>
      </c>
      <c r="K39" s="174">
        <v>613</v>
      </c>
      <c r="L39" s="174">
        <f t="shared" si="3"/>
        <v>613</v>
      </c>
    </row>
    <row r="40" spans="2:12" x14ac:dyDescent="0.2">
      <c r="B40" s="5" t="s">
        <v>355</v>
      </c>
      <c r="C40" s="5">
        <v>536</v>
      </c>
      <c r="D40" s="5">
        <v>178</v>
      </c>
      <c r="E40" s="174">
        <v>5.6556701217010423E-4</v>
      </c>
      <c r="G40" s="174" t="s">
        <v>355</v>
      </c>
      <c r="H40" s="174">
        <v>182150</v>
      </c>
      <c r="I40" s="174">
        <v>176398</v>
      </c>
      <c r="J40" s="174">
        <v>177648</v>
      </c>
      <c r="K40" s="174">
        <v>536</v>
      </c>
      <c r="L40" s="174">
        <f t="shared" si="3"/>
        <v>536</v>
      </c>
    </row>
    <row r="41" spans="2:12" x14ac:dyDescent="0.2">
      <c r="B41" s="5" t="s">
        <v>229</v>
      </c>
      <c r="C41" s="5">
        <v>440</v>
      </c>
      <c r="D41" s="5">
        <v>106</v>
      </c>
      <c r="E41" s="174">
        <v>8.2659794086399846E-4</v>
      </c>
      <c r="G41" s="174" t="s">
        <v>229</v>
      </c>
      <c r="H41" s="174">
        <v>200927</v>
      </c>
      <c r="I41" s="174">
        <v>132969</v>
      </c>
      <c r="J41" s="174">
        <v>105761</v>
      </c>
      <c r="K41" s="174">
        <v>440</v>
      </c>
      <c r="L41" s="174">
        <f t="shared" si="3"/>
        <v>440</v>
      </c>
    </row>
    <row r="42" spans="2:12" x14ac:dyDescent="0.2">
      <c r="B42" s="5" t="s">
        <v>356</v>
      </c>
      <c r="C42" s="5">
        <v>234</v>
      </c>
      <c r="D42" s="5">
        <v>86</v>
      </c>
      <c r="E42" s="174">
        <v>8.31226148819564E-4</v>
      </c>
      <c r="G42" s="174" t="s">
        <v>356</v>
      </c>
      <c r="H42" s="174">
        <v>72962</v>
      </c>
      <c r="I42" s="174">
        <v>74646</v>
      </c>
      <c r="J42" s="174">
        <v>86299</v>
      </c>
      <c r="K42" s="174">
        <v>234</v>
      </c>
      <c r="L42" s="174">
        <f t="shared" si="3"/>
        <v>234</v>
      </c>
    </row>
    <row r="43" spans="2:12" x14ac:dyDescent="0.2">
      <c r="B43" s="5" t="s">
        <v>359</v>
      </c>
      <c r="C43" s="5">
        <v>140</v>
      </c>
      <c r="D43" s="5">
        <v>43</v>
      </c>
      <c r="E43" s="174">
        <v>8.6107809013296146E-4</v>
      </c>
      <c r="G43" s="174" t="s">
        <v>359</v>
      </c>
      <c r="H43" s="174">
        <v>50425</v>
      </c>
      <c r="I43" s="174">
        <v>50407</v>
      </c>
      <c r="J43" s="174">
        <v>39031</v>
      </c>
      <c r="K43" s="174">
        <v>140</v>
      </c>
      <c r="L43" s="174">
        <f t="shared" si="3"/>
        <v>140</v>
      </c>
    </row>
    <row r="44" spans="2:12" x14ac:dyDescent="0.2">
      <c r="B44" s="5" t="s">
        <v>358</v>
      </c>
      <c r="C44" s="5">
        <v>127</v>
      </c>
      <c r="D44" s="5">
        <v>40</v>
      </c>
      <c r="E44" s="174">
        <v>1.01288331107551E-3</v>
      </c>
      <c r="G44" s="174" t="s">
        <v>358</v>
      </c>
      <c r="H44" s="174">
        <v>41031</v>
      </c>
      <c r="I44" s="174">
        <v>45335</v>
      </c>
      <c r="J44" s="174">
        <v>40370</v>
      </c>
      <c r="K44" s="174">
        <v>127</v>
      </c>
      <c r="L44" s="174">
        <f t="shared" si="3"/>
        <v>127</v>
      </c>
    </row>
    <row r="45" spans="2:12" x14ac:dyDescent="0.2">
      <c r="B45" s="5" t="s">
        <v>357</v>
      </c>
      <c r="C45" s="5">
        <v>123</v>
      </c>
      <c r="D45" s="5">
        <v>39</v>
      </c>
      <c r="E45" s="174">
        <v>2.2502347079959464E-3</v>
      </c>
      <c r="G45" s="174" t="s">
        <v>357</v>
      </c>
      <c r="H45" s="174">
        <v>39060</v>
      </c>
      <c r="I45" s="174">
        <v>40912</v>
      </c>
      <c r="J45" s="174">
        <v>42661</v>
      </c>
      <c r="K45" s="174">
        <v>123</v>
      </c>
      <c r="L45" s="174">
        <f t="shared" si="3"/>
        <v>123</v>
      </c>
    </row>
    <row r="46" spans="2:12" x14ac:dyDescent="0.2">
      <c r="B46" s="5" t="s">
        <v>363</v>
      </c>
      <c r="C46" s="5">
        <v>66</v>
      </c>
      <c r="D46" s="5">
        <v>24</v>
      </c>
      <c r="E46" s="174">
        <v>2.430503407865223E-3</v>
      </c>
      <c r="G46" s="174" t="s">
        <v>363</v>
      </c>
      <c r="H46" s="174">
        <v>32092</v>
      </c>
      <c r="I46" s="174">
        <v>24283</v>
      </c>
      <c r="J46" s="174">
        <v>10034</v>
      </c>
      <c r="K46" s="174">
        <v>66</v>
      </c>
      <c r="L46" s="174">
        <f t="shared" si="3"/>
        <v>66</v>
      </c>
    </row>
    <row r="47" spans="2:12" x14ac:dyDescent="0.2">
      <c r="B47" s="5" t="s">
        <v>360</v>
      </c>
      <c r="C47" s="5">
        <v>59</v>
      </c>
      <c r="D47" s="5">
        <v>20</v>
      </c>
      <c r="E47" s="174">
        <v>3.7874939804370279E-3</v>
      </c>
      <c r="G47" s="174" t="s">
        <v>360</v>
      </c>
      <c r="H47" s="174">
        <v>18673</v>
      </c>
      <c r="I47" s="174">
        <v>16367</v>
      </c>
      <c r="J47" s="174">
        <v>23929</v>
      </c>
      <c r="K47" s="174">
        <v>59</v>
      </c>
      <c r="L47" s="174">
        <f t="shared" si="3"/>
        <v>59</v>
      </c>
    </row>
    <row r="48" spans="2:12" x14ac:dyDescent="0.2">
      <c r="B48" s="5" t="s">
        <v>362</v>
      </c>
      <c r="C48" s="5">
        <v>34</v>
      </c>
      <c r="D48" s="5">
        <v>16</v>
      </c>
      <c r="E48" s="174">
        <v>5.6193386892498531E-3</v>
      </c>
      <c r="G48" s="174" t="s">
        <v>362</v>
      </c>
      <c r="H48" s="174">
        <v>8242</v>
      </c>
      <c r="I48" s="174">
        <v>10503</v>
      </c>
      <c r="J48" s="174">
        <v>15522</v>
      </c>
      <c r="K48" s="174">
        <v>34</v>
      </c>
      <c r="L48" s="174">
        <f t="shared" si="3"/>
        <v>34</v>
      </c>
    </row>
    <row r="49" spans="2:12" x14ac:dyDescent="0.2">
      <c r="B49" s="5" t="s">
        <v>361</v>
      </c>
      <c r="C49" s="5">
        <v>28</v>
      </c>
      <c r="D49" s="5">
        <v>10</v>
      </c>
      <c r="E49" s="174">
        <v>9.4674621939047892E-3</v>
      </c>
      <c r="G49" s="174" t="s">
        <v>361</v>
      </c>
      <c r="H49" s="174">
        <v>6139</v>
      </c>
      <c r="I49" s="174">
        <v>2444</v>
      </c>
      <c r="J49" s="174">
        <v>19690</v>
      </c>
      <c r="K49" s="174">
        <v>28</v>
      </c>
      <c r="L49" s="174">
        <f t="shared" si="3"/>
        <v>28</v>
      </c>
    </row>
    <row r="50" spans="2:12" x14ac:dyDescent="0.2">
      <c r="B50" s="5" t="s">
        <v>365</v>
      </c>
      <c r="C50" s="5">
        <v>22</v>
      </c>
      <c r="D50" s="5">
        <v>6</v>
      </c>
      <c r="E50" s="174">
        <v>1.0490990383278099E-2</v>
      </c>
      <c r="G50" s="174" t="s">
        <v>365</v>
      </c>
      <c r="H50" s="174">
        <v>7123</v>
      </c>
      <c r="I50" s="174">
        <v>9724</v>
      </c>
      <c r="J50" s="174">
        <v>5421</v>
      </c>
      <c r="K50" s="174">
        <v>22</v>
      </c>
      <c r="L50" s="174">
        <f t="shared" si="3"/>
        <v>22</v>
      </c>
    </row>
    <row r="51" spans="2:12" x14ac:dyDescent="0.2">
      <c r="B51" s="5" t="s">
        <v>369</v>
      </c>
      <c r="C51" s="5">
        <v>17</v>
      </c>
      <c r="D51" s="5">
        <v>5</v>
      </c>
      <c r="E51" s="174">
        <v>1.166470392080951E-2</v>
      </c>
      <c r="G51" s="174" t="s">
        <v>369</v>
      </c>
      <c r="H51" s="174">
        <v>10744</v>
      </c>
      <c r="I51" s="174">
        <v>3592</v>
      </c>
      <c r="J51" s="174">
        <v>2518</v>
      </c>
      <c r="K51" s="174">
        <v>17</v>
      </c>
      <c r="L51" s="174">
        <f t="shared" si="3"/>
        <v>17</v>
      </c>
    </row>
    <row r="52" spans="2:12" x14ac:dyDescent="0.2">
      <c r="B52" s="5" t="s">
        <v>366</v>
      </c>
      <c r="C52" s="5">
        <v>14</v>
      </c>
      <c r="D52" s="5">
        <v>4</v>
      </c>
      <c r="E52" s="174">
        <v>1.727386055255712E-2</v>
      </c>
      <c r="G52" s="174" t="s">
        <v>366</v>
      </c>
      <c r="H52" s="174">
        <v>5599</v>
      </c>
      <c r="I52" s="174">
        <v>4377</v>
      </c>
      <c r="J52" s="174">
        <v>4153</v>
      </c>
      <c r="K52" s="174">
        <v>14</v>
      </c>
      <c r="L52" s="174">
        <f t="shared" si="3"/>
        <v>14</v>
      </c>
    </row>
    <row r="53" spans="2:12" x14ac:dyDescent="0.2">
      <c r="B53" s="5" t="s">
        <v>364</v>
      </c>
      <c r="C53" s="5">
        <v>13</v>
      </c>
      <c r="D53" s="5">
        <v>3</v>
      </c>
      <c r="E53" s="174">
        <v>3.0770409182179454E-2</v>
      </c>
      <c r="G53" s="174" t="s">
        <v>364</v>
      </c>
      <c r="H53" s="174">
        <v>4629</v>
      </c>
      <c r="I53" s="174">
        <v>2319</v>
      </c>
      <c r="J53" s="174">
        <v>6279</v>
      </c>
      <c r="K53" s="174">
        <v>13</v>
      </c>
      <c r="L53" s="174">
        <f t="shared" si="3"/>
        <v>13</v>
      </c>
    </row>
    <row r="54" spans="2:12" x14ac:dyDescent="0.2">
      <c r="B54" s="5" t="s">
        <v>367</v>
      </c>
      <c r="C54" s="5">
        <v>12</v>
      </c>
      <c r="D54" s="5">
        <v>3</v>
      </c>
      <c r="E54" s="174">
        <v>4.0820331347292162E-2</v>
      </c>
      <c r="G54" s="174" t="s">
        <v>367</v>
      </c>
      <c r="H54" s="174">
        <v>4648</v>
      </c>
      <c r="I54" s="174">
        <v>3721</v>
      </c>
      <c r="J54" s="174">
        <v>3330</v>
      </c>
      <c r="K54" s="174">
        <v>12</v>
      </c>
      <c r="L54" s="174">
        <f>K54</f>
        <v>12</v>
      </c>
    </row>
    <row r="55" spans="2:12" x14ac:dyDescent="0.2">
      <c r="B55" s="5" t="s">
        <v>368</v>
      </c>
      <c r="C55" s="5">
        <v>10</v>
      </c>
      <c r="D55" s="5">
        <v>3</v>
      </c>
      <c r="E55" s="174">
        <v>5.3433123667799266E-2</v>
      </c>
      <c r="G55" s="174" t="s">
        <v>368</v>
      </c>
      <c r="H55" s="174">
        <v>3581</v>
      </c>
      <c r="I55" s="174">
        <v>3572</v>
      </c>
      <c r="J55" s="174">
        <v>2797</v>
      </c>
      <c r="K55" s="174">
        <v>10</v>
      </c>
      <c r="L55" s="174">
        <f>K55</f>
        <v>10</v>
      </c>
    </row>
    <row r="56" spans="2:12" x14ac:dyDescent="0.2">
      <c r="B56" s="5" t="s">
        <v>373</v>
      </c>
      <c r="C56" s="5" t="s">
        <v>305</v>
      </c>
      <c r="D56" s="5">
        <v>1</v>
      </c>
      <c r="E56" s="174">
        <v>4.4630040725915907E-2</v>
      </c>
      <c r="G56" s="174" t="s">
        <v>373</v>
      </c>
      <c r="H56" s="174">
        <v>742</v>
      </c>
      <c r="I56" s="174" t="e">
        <v>#NUM!</v>
      </c>
      <c r="J56" s="174" t="e">
        <v>#NUM!</v>
      </c>
      <c r="K56" s="174">
        <v>1</v>
      </c>
      <c r="L56" s="174" t="s">
        <v>305</v>
      </c>
    </row>
    <row r="57" spans="2:12" x14ac:dyDescent="0.2">
      <c r="B57" s="5" t="s">
        <v>370</v>
      </c>
      <c r="C57" s="5" t="s">
        <v>305</v>
      </c>
      <c r="D57" s="5">
        <v>0</v>
      </c>
      <c r="E57" s="174">
        <v>9.8158505477599814E-2</v>
      </c>
      <c r="G57" s="174" t="s">
        <v>370</v>
      </c>
      <c r="H57" s="174" t="e">
        <v>#NUM!</v>
      </c>
      <c r="I57" s="174">
        <v>347</v>
      </c>
      <c r="J57" s="174">
        <v>594</v>
      </c>
      <c r="K57" s="174">
        <v>1</v>
      </c>
      <c r="L57" s="174" t="s">
        <v>305</v>
      </c>
    </row>
    <row r="58" spans="2:12" x14ac:dyDescent="0.2">
      <c r="B58" s="174" t="s">
        <v>372</v>
      </c>
      <c r="C58" s="174" t="s">
        <v>305</v>
      </c>
      <c r="E58" s="174">
        <v>0.11379236054110231</v>
      </c>
      <c r="G58" s="174" t="s">
        <v>372</v>
      </c>
      <c r="K58" s="174">
        <v>0</v>
      </c>
      <c r="L58" s="174" t="s">
        <v>305</v>
      </c>
    </row>
    <row r="59" spans="2:12" x14ac:dyDescent="0.2">
      <c r="B59" s="174" t="s">
        <v>374</v>
      </c>
      <c r="C59" s="174" t="s">
        <v>305</v>
      </c>
      <c r="D59" s="174" t="e">
        <v>#NUM!</v>
      </c>
      <c r="E59" s="174">
        <v>0.55069634859847449</v>
      </c>
      <c r="G59" s="174" t="s">
        <v>374</v>
      </c>
      <c r="H59" s="174" t="e">
        <v>#NUM!</v>
      </c>
      <c r="I59" s="174" t="e">
        <v>#NUM!</v>
      </c>
      <c r="J59" s="174" t="e">
        <v>#NUM!</v>
      </c>
      <c r="K59" s="174">
        <v>0</v>
      </c>
      <c r="L59" s="174" t="s">
        <v>305</v>
      </c>
    </row>
    <row r="60" spans="2:12" x14ac:dyDescent="0.2">
      <c r="B60" s="174" t="s">
        <v>371</v>
      </c>
      <c r="C60" s="174" t="s">
        <v>305</v>
      </c>
      <c r="D60" s="174" t="e">
        <v>#NUM!</v>
      </c>
      <c r="G60" s="174" t="s">
        <v>371</v>
      </c>
      <c r="H60" s="174" t="e">
        <v>#NUM!</v>
      </c>
      <c r="I60" s="174" t="e">
        <v>#NUM!</v>
      </c>
      <c r="J60" s="174">
        <v>199</v>
      </c>
      <c r="K60" s="174">
        <v>0</v>
      </c>
      <c r="L60" s="174" t="s">
        <v>305</v>
      </c>
    </row>
  </sheetData>
  <autoFilter ref="G34:K34" xr:uid="{06BA35DF-1CC6-4CF4-B1C1-B2309F0B0B57}">
    <sortState ref="G35:K60">
      <sortCondition descending="1" ref="K34"/>
    </sortState>
  </autoFilter>
  <mergeCells count="2">
    <mergeCell ref="H1:I1"/>
    <mergeCell ref="D28:D32"/>
  </mergeCells>
  <hyperlinks>
    <hyperlink ref="H1:I1" location="Index!A1" display="Regresar al Índice" xr:uid="{FFB9E84A-DB19-4CDF-A754-6B028CB66A12}"/>
  </hyperlink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87F21-73B5-4C5B-A191-E26474E4A64F}">
  <sheetPr codeName="Hoja35"/>
  <dimension ref="A1:I22"/>
  <sheetViews>
    <sheetView workbookViewId="0">
      <selection activeCell="G24" sqref="G24"/>
    </sheetView>
  </sheetViews>
  <sheetFormatPr baseColWidth="10" defaultRowHeight="12.75" x14ac:dyDescent="0.2"/>
  <cols>
    <col min="1" max="1" width="11.42578125" style="140"/>
    <col min="2" max="2" width="23.5703125" style="140" bestFit="1" customWidth="1"/>
    <col min="3" max="3" width="16.7109375" style="140" bestFit="1" customWidth="1"/>
    <col min="4" max="5" width="11.42578125" style="140"/>
    <col min="6" max="6" width="11.42578125" style="39"/>
    <col min="7" max="16384" width="11.42578125" style="140"/>
  </cols>
  <sheetData>
    <row r="1" spans="1:9" ht="15" x14ac:dyDescent="0.25">
      <c r="A1" s="140" t="s">
        <v>669</v>
      </c>
      <c r="H1" s="58" t="s">
        <v>38</v>
      </c>
      <c r="I1" s="58"/>
    </row>
    <row r="2" spans="1:9" x14ac:dyDescent="0.2">
      <c r="A2" s="3" t="s">
        <v>670</v>
      </c>
    </row>
    <row r="3" spans="1:9" x14ac:dyDescent="0.2">
      <c r="A3" s="3"/>
    </row>
    <row r="4" spans="1:9" x14ac:dyDescent="0.2">
      <c r="A4" s="3"/>
    </row>
    <row r="5" spans="1:9" x14ac:dyDescent="0.2">
      <c r="A5" s="3"/>
    </row>
    <row r="6" spans="1:9" x14ac:dyDescent="0.2">
      <c r="B6" s="186" t="s">
        <v>509</v>
      </c>
      <c r="C6" s="186" t="s">
        <v>496</v>
      </c>
      <c r="E6" s="140" t="s">
        <v>509</v>
      </c>
      <c r="F6" s="39" t="s">
        <v>496</v>
      </c>
    </row>
    <row r="7" spans="1:9" x14ac:dyDescent="0.2">
      <c r="B7" s="140" t="s">
        <v>510</v>
      </c>
      <c r="C7" s="187">
        <v>0.40787831868941071</v>
      </c>
      <c r="E7" s="140" t="s">
        <v>511</v>
      </c>
      <c r="F7" s="39">
        <v>0.1021282288155213</v>
      </c>
    </row>
    <row r="8" spans="1:9" x14ac:dyDescent="0.2">
      <c r="B8" s="140" t="s">
        <v>512</v>
      </c>
      <c r="C8" s="187">
        <v>0.20586247317324236</v>
      </c>
      <c r="E8" s="140" t="s">
        <v>54</v>
      </c>
      <c r="F8" s="39">
        <v>7.8137883551151033E-2</v>
      </c>
    </row>
    <row r="9" spans="1:9" x14ac:dyDescent="0.2">
      <c r="B9" s="140" t="s">
        <v>513</v>
      </c>
      <c r="C9" s="187">
        <v>0.11344402538285521</v>
      </c>
      <c r="E9" s="140" t="s">
        <v>514</v>
      </c>
      <c r="F9" s="39">
        <v>9.2549070387819371E-2</v>
      </c>
    </row>
    <row r="10" spans="1:9" x14ac:dyDescent="0.2">
      <c r="B10" s="140" t="s">
        <v>514</v>
      </c>
      <c r="C10" s="187">
        <v>9.2549070387819371E-2</v>
      </c>
      <c r="E10" s="140" t="s">
        <v>513</v>
      </c>
      <c r="F10" s="39">
        <v>0.11344402538285521</v>
      </c>
    </row>
    <row r="11" spans="1:9" x14ac:dyDescent="0.2">
      <c r="B11" s="140" t="s">
        <v>54</v>
      </c>
      <c r="C11" s="187">
        <v>7.8137883551151033E-2</v>
      </c>
      <c r="E11" s="140" t="s">
        <v>512</v>
      </c>
      <c r="F11" s="39">
        <v>0.20586247317324236</v>
      </c>
    </row>
    <row r="12" spans="1:9" x14ac:dyDescent="0.2">
      <c r="B12" s="140" t="s">
        <v>511</v>
      </c>
      <c r="C12" s="187">
        <f>1-C13</f>
        <v>0.1021282288155213</v>
      </c>
      <c r="E12" s="140" t="s">
        <v>510</v>
      </c>
      <c r="F12" s="39">
        <v>0.40787831868941071</v>
      </c>
    </row>
    <row r="13" spans="1:9" x14ac:dyDescent="0.2">
      <c r="C13" s="187">
        <f>SUM(C7:C11)</f>
        <v>0.8978717711844787</v>
      </c>
    </row>
    <row r="16" spans="1:9" x14ac:dyDescent="0.2">
      <c r="B16" s="186" t="s">
        <v>509</v>
      </c>
      <c r="C16" s="186" t="s">
        <v>496</v>
      </c>
      <c r="D16" s="186" t="s">
        <v>515</v>
      </c>
    </row>
    <row r="17" spans="2:4" x14ac:dyDescent="0.2">
      <c r="B17" s="140" t="s">
        <v>510</v>
      </c>
      <c r="C17" s="187">
        <v>0.40787831868941071</v>
      </c>
      <c r="D17" s="188">
        <v>3238106</v>
      </c>
    </row>
    <row r="18" spans="2:4" x14ac:dyDescent="0.2">
      <c r="B18" s="140" t="s">
        <v>512</v>
      </c>
      <c r="C18" s="187">
        <v>0.20586247317324236</v>
      </c>
      <c r="D18" s="188">
        <v>1634322</v>
      </c>
    </row>
    <row r="19" spans="2:4" x14ac:dyDescent="0.2">
      <c r="B19" s="140" t="s">
        <v>513</v>
      </c>
      <c r="C19" s="187">
        <v>0.11344402538285521</v>
      </c>
      <c r="D19" s="188">
        <v>900621</v>
      </c>
    </row>
    <row r="20" spans="2:4" x14ac:dyDescent="0.2">
      <c r="B20" s="140" t="s">
        <v>514</v>
      </c>
      <c r="C20" s="187">
        <v>9.2549070387819371E-2</v>
      </c>
      <c r="D20" s="188">
        <v>734738</v>
      </c>
    </row>
    <row r="21" spans="2:4" x14ac:dyDescent="0.2">
      <c r="B21" s="140" t="s">
        <v>54</v>
      </c>
      <c r="C21" s="187">
        <v>7.8137883551151033E-2</v>
      </c>
      <c r="D21" s="188">
        <v>620329</v>
      </c>
    </row>
    <row r="22" spans="2:4" x14ac:dyDescent="0.2">
      <c r="D22" s="189">
        <v>7938902</v>
      </c>
    </row>
  </sheetData>
  <mergeCells count="1">
    <mergeCell ref="H1:I1"/>
  </mergeCells>
  <hyperlinks>
    <hyperlink ref="H1:I1" location="Index!A1" display="Regresar al Índice" xr:uid="{E5706CAE-3E66-4783-9229-D502E5C68D3E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7C7B-4238-4D91-A2CC-E108D598984C}">
  <sheetPr codeName="Hoja3"/>
  <dimension ref="A1:P13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27.85546875" style="124" customWidth="1"/>
    <col min="2" max="2" width="16.7109375" style="124" customWidth="1"/>
    <col min="3" max="3" width="14.140625" style="124" customWidth="1"/>
    <col min="4" max="4" width="11.85546875" style="124" customWidth="1"/>
    <col min="5" max="16384" width="11.42578125" style="124"/>
  </cols>
  <sheetData>
    <row r="1" spans="1:16" ht="15" x14ac:dyDescent="0.25">
      <c r="A1" s="87" t="s">
        <v>663</v>
      </c>
      <c r="H1" s="58" t="s">
        <v>38</v>
      </c>
      <c r="I1" s="58"/>
      <c r="O1" s="125" t="s">
        <v>186</v>
      </c>
      <c r="P1" s="125"/>
    </row>
    <row r="2" spans="1:16" x14ac:dyDescent="0.2">
      <c r="A2" s="124" t="s">
        <v>187</v>
      </c>
    </row>
    <row r="3" spans="1:16" x14ac:dyDescent="0.2">
      <c r="A3" s="126"/>
      <c r="B3" s="126"/>
      <c r="C3" s="126"/>
      <c r="D3" s="126"/>
      <c r="E3" s="126"/>
    </row>
    <row r="4" spans="1:16" ht="39" thickBot="1" x14ac:dyDescent="0.25">
      <c r="A4" s="127" t="s">
        <v>188</v>
      </c>
      <c r="B4" s="127" t="s">
        <v>197</v>
      </c>
      <c r="C4" s="127" t="s">
        <v>483</v>
      </c>
      <c r="D4" s="127" t="s">
        <v>34</v>
      </c>
      <c r="E4" s="127" t="s">
        <v>198</v>
      </c>
    </row>
    <row r="5" spans="1:16" ht="26.25" thickBot="1" x14ac:dyDescent="0.25">
      <c r="A5" s="128" t="s">
        <v>189</v>
      </c>
      <c r="B5" s="129">
        <v>109333</v>
      </c>
      <c r="C5" s="129">
        <v>111767</v>
      </c>
      <c r="D5" s="129">
        <f>C5-B5</f>
        <v>2434</v>
      </c>
      <c r="E5" s="130">
        <f>C5/B5-1</f>
        <v>2.2262262994704241E-2</v>
      </c>
    </row>
    <row r="6" spans="1:16" ht="13.5" thickBot="1" x14ac:dyDescent="0.25">
      <c r="A6" s="131" t="s">
        <v>190</v>
      </c>
      <c r="B6" s="132">
        <v>363625</v>
      </c>
      <c r="C6" s="133">
        <v>366999</v>
      </c>
      <c r="D6" s="129">
        <f t="shared" ref="D6:D13" si="0">C6-B6</f>
        <v>3374</v>
      </c>
      <c r="E6" s="130">
        <f t="shared" ref="E6:E13" si="1">C6/B6-1</f>
        <v>9.2787899621862291E-3</v>
      </c>
    </row>
    <row r="7" spans="1:16" ht="13.5" thickBot="1" x14ac:dyDescent="0.25">
      <c r="A7" s="131" t="s">
        <v>191</v>
      </c>
      <c r="B7" s="132">
        <v>141943</v>
      </c>
      <c r="C7" s="133">
        <v>133149</v>
      </c>
      <c r="D7" s="129">
        <f t="shared" si="0"/>
        <v>-8794</v>
      </c>
      <c r="E7" s="130">
        <f t="shared" si="1"/>
        <v>-6.1954446503173832E-2</v>
      </c>
    </row>
    <row r="8" spans="1:16" ht="26.25" thickBot="1" x14ac:dyDescent="0.25">
      <c r="A8" s="134" t="s">
        <v>192</v>
      </c>
      <c r="B8" s="132">
        <v>9697</v>
      </c>
      <c r="C8" s="132">
        <v>9984</v>
      </c>
      <c r="D8" s="129">
        <f t="shared" si="0"/>
        <v>287</v>
      </c>
      <c r="E8" s="130">
        <f t="shared" si="1"/>
        <v>2.9596782510054709E-2</v>
      </c>
    </row>
    <row r="9" spans="1:16" ht="13.5" thickBot="1" x14ac:dyDescent="0.25">
      <c r="A9" s="131" t="s">
        <v>193</v>
      </c>
      <c r="B9" s="132">
        <v>458198</v>
      </c>
      <c r="C9" s="132">
        <v>452541</v>
      </c>
      <c r="D9" s="129">
        <f t="shared" si="0"/>
        <v>-5657</v>
      </c>
      <c r="E9" s="130">
        <f t="shared" si="1"/>
        <v>-1.2346190948018143E-2</v>
      </c>
    </row>
    <row r="10" spans="1:16" ht="13.5" thickBot="1" x14ac:dyDescent="0.25">
      <c r="A10" s="131" t="s">
        <v>194</v>
      </c>
      <c r="B10" s="132">
        <v>2683</v>
      </c>
      <c r="C10" s="132">
        <v>2738</v>
      </c>
      <c r="D10" s="129">
        <f t="shared" si="0"/>
        <v>55</v>
      </c>
      <c r="E10" s="130">
        <f t="shared" si="1"/>
        <v>2.0499440924338419E-2</v>
      </c>
    </row>
    <row r="11" spans="1:16" ht="13.5" thickBot="1" x14ac:dyDescent="0.25">
      <c r="A11" s="131" t="s">
        <v>195</v>
      </c>
      <c r="B11" s="132">
        <v>640252</v>
      </c>
      <c r="C11" s="132">
        <v>614772</v>
      </c>
      <c r="D11" s="129">
        <f t="shared" si="0"/>
        <v>-25480</v>
      </c>
      <c r="E11" s="130">
        <f t="shared" si="1"/>
        <v>-3.9796829998188232E-2</v>
      </c>
    </row>
    <row r="12" spans="1:16" ht="13.5" thickBot="1" x14ac:dyDescent="0.25">
      <c r="A12" s="131" t="s">
        <v>196</v>
      </c>
      <c r="B12" s="132">
        <v>86968</v>
      </c>
      <c r="C12" s="132">
        <v>88417</v>
      </c>
      <c r="D12" s="129">
        <f t="shared" si="0"/>
        <v>1449</v>
      </c>
      <c r="E12" s="130">
        <f t="shared" si="1"/>
        <v>1.6661300708306515E-2</v>
      </c>
    </row>
    <row r="13" spans="1:16" ht="13.5" thickBot="1" x14ac:dyDescent="0.25">
      <c r="A13" s="135" t="s">
        <v>50</v>
      </c>
      <c r="B13" s="136">
        <f>SUM(B5:B12)</f>
        <v>1812699</v>
      </c>
      <c r="C13" s="136">
        <f>SUM(C5:C12)</f>
        <v>1780367</v>
      </c>
      <c r="D13" s="137">
        <f t="shared" si="0"/>
        <v>-32332</v>
      </c>
      <c r="E13" s="138">
        <f t="shared" si="1"/>
        <v>-1.7836386515356351E-2</v>
      </c>
    </row>
  </sheetData>
  <mergeCells count="2">
    <mergeCell ref="H1:I1"/>
    <mergeCell ref="O1:P1"/>
  </mergeCells>
  <hyperlinks>
    <hyperlink ref="H1:I1" location="Index!A1" display="Regresar al Índice" xr:uid="{19B44BE7-0CA8-4A46-BD72-649B92841AEE}"/>
    <hyperlink ref="O1:P1" location="Index!B2" display="Regresar al índice" xr:uid="{CD6A5E7D-87DE-4199-9C27-3519D157E595}"/>
  </hyperlink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70694-DCAC-4BE0-AE70-DC1CA6363A58}">
  <sheetPr codeName="Hoja4"/>
  <dimension ref="A1:J14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32.42578125" style="124" customWidth="1"/>
    <col min="2" max="2" width="12.140625" style="124" customWidth="1"/>
    <col min="3" max="3" width="11.85546875" style="124" customWidth="1"/>
    <col min="4" max="4" width="11.42578125" style="124" customWidth="1"/>
    <col min="5" max="6" width="10.5703125" style="124" customWidth="1"/>
    <col min="7" max="7" width="7.85546875" style="124" bestFit="1" customWidth="1"/>
    <col min="8" max="8" width="6.140625" style="124" bestFit="1" customWidth="1"/>
    <col min="9" max="9" width="7.85546875" style="124" bestFit="1" customWidth="1"/>
    <col min="10" max="10" width="6.42578125" style="124" bestFit="1" customWidth="1"/>
    <col min="11" max="16384" width="11.42578125" style="124"/>
  </cols>
  <sheetData>
    <row r="1" spans="1:10" ht="15" x14ac:dyDescent="0.25">
      <c r="A1" s="87" t="s">
        <v>672</v>
      </c>
      <c r="H1" s="58" t="s">
        <v>38</v>
      </c>
      <c r="I1" s="58"/>
      <c r="J1" s="123"/>
    </row>
    <row r="2" spans="1:10" x14ac:dyDescent="0.2">
      <c r="A2" s="124" t="s">
        <v>187</v>
      </c>
    </row>
    <row r="3" spans="1:10" x14ac:dyDescent="0.2">
      <c r="A3" s="5"/>
      <c r="B3" s="5"/>
      <c r="C3" s="5"/>
      <c r="D3" s="5"/>
      <c r="E3" s="5"/>
    </row>
    <row r="4" spans="1:10" ht="14.25" customHeight="1" x14ac:dyDescent="0.2">
      <c r="A4" s="148" t="s">
        <v>201</v>
      </c>
      <c r="B4" s="149">
        <v>2019</v>
      </c>
      <c r="C4" s="149">
        <v>2020</v>
      </c>
      <c r="D4" s="148" t="s">
        <v>49</v>
      </c>
      <c r="E4" s="148"/>
    </row>
    <row r="5" spans="1:10" x14ac:dyDescent="0.2">
      <c r="A5" s="150"/>
      <c r="B5" s="151" t="s">
        <v>47</v>
      </c>
      <c r="C5" s="151" t="s">
        <v>47</v>
      </c>
      <c r="D5" s="152" t="s">
        <v>202</v>
      </c>
      <c r="E5" s="153" t="s">
        <v>203</v>
      </c>
    </row>
    <row r="6" spans="1:10" x14ac:dyDescent="0.2">
      <c r="A6" s="154" t="s">
        <v>189</v>
      </c>
      <c r="B6" s="155">
        <v>3255</v>
      </c>
      <c r="C6" s="155">
        <v>3432</v>
      </c>
      <c r="D6" s="155">
        <f>C6-B6</f>
        <v>177</v>
      </c>
      <c r="E6" s="156">
        <f>C6/B6-1</f>
        <v>5.4377880184331762E-2</v>
      </c>
    </row>
    <row r="7" spans="1:10" ht="15.75" customHeight="1" x14ac:dyDescent="0.2">
      <c r="A7" s="157" t="s">
        <v>190</v>
      </c>
      <c r="B7" s="158">
        <v>29511</v>
      </c>
      <c r="C7" s="158">
        <v>30178</v>
      </c>
      <c r="D7" s="158">
        <f t="shared" ref="D7:D12" si="0">C7-B7</f>
        <v>667</v>
      </c>
      <c r="E7" s="159">
        <f t="shared" ref="E7:E13" si="1">C7/B7-1</f>
        <v>2.2601741723425217E-2</v>
      </c>
    </row>
    <row r="8" spans="1:10" ht="15.75" customHeight="1" x14ac:dyDescent="0.2">
      <c r="A8" s="154" t="s">
        <v>191</v>
      </c>
      <c r="B8" s="155">
        <v>11746</v>
      </c>
      <c r="C8" s="155">
        <v>11694</v>
      </c>
      <c r="D8" s="155">
        <f t="shared" si="0"/>
        <v>-52</v>
      </c>
      <c r="E8" s="156">
        <f t="shared" si="1"/>
        <v>-4.4270389919972564E-3</v>
      </c>
    </row>
    <row r="9" spans="1:10" ht="15.75" customHeight="1" x14ac:dyDescent="0.2">
      <c r="A9" s="157" t="s">
        <v>204</v>
      </c>
      <c r="B9" s="160">
        <v>147</v>
      </c>
      <c r="C9" s="160">
        <v>161</v>
      </c>
      <c r="D9" s="158">
        <f t="shared" si="0"/>
        <v>14</v>
      </c>
      <c r="E9" s="159">
        <f t="shared" si="1"/>
        <v>9.5238095238095344E-2</v>
      </c>
    </row>
    <row r="10" spans="1:10" ht="15.75" customHeight="1" x14ac:dyDescent="0.2">
      <c r="A10" s="154" t="s">
        <v>193</v>
      </c>
      <c r="B10" s="155">
        <v>15390</v>
      </c>
      <c r="C10" s="155">
        <v>15414</v>
      </c>
      <c r="D10" s="155">
        <f t="shared" si="0"/>
        <v>24</v>
      </c>
      <c r="E10" s="156">
        <f t="shared" si="1"/>
        <v>1.5594541910330939E-3</v>
      </c>
    </row>
    <row r="11" spans="1:10" ht="15.75" customHeight="1" x14ac:dyDescent="0.2">
      <c r="A11" s="157" t="s">
        <v>194</v>
      </c>
      <c r="B11" s="160">
        <v>131</v>
      </c>
      <c r="C11" s="160">
        <v>127</v>
      </c>
      <c r="D11" s="158">
        <f t="shared" si="0"/>
        <v>-4</v>
      </c>
      <c r="E11" s="159">
        <f t="shared" si="1"/>
        <v>-3.0534351145038219E-2</v>
      </c>
    </row>
    <row r="12" spans="1:10" ht="15.75" customHeight="1" x14ac:dyDescent="0.2">
      <c r="A12" s="154" t="s">
        <v>195</v>
      </c>
      <c r="B12" s="155">
        <v>30907</v>
      </c>
      <c r="C12" s="155">
        <v>31028</v>
      </c>
      <c r="D12" s="155">
        <f t="shared" si="0"/>
        <v>121</v>
      </c>
      <c r="E12" s="156">
        <f t="shared" si="1"/>
        <v>3.9149707186074689E-3</v>
      </c>
    </row>
    <row r="13" spans="1:10" ht="15.75" customHeight="1" x14ac:dyDescent="0.2">
      <c r="A13" s="157" t="s">
        <v>196</v>
      </c>
      <c r="B13" s="158">
        <v>6303</v>
      </c>
      <c r="C13" s="158">
        <v>6033</v>
      </c>
      <c r="D13" s="158">
        <f>C13-B13</f>
        <v>-270</v>
      </c>
      <c r="E13" s="159">
        <f t="shared" si="1"/>
        <v>-4.283674440742502E-2</v>
      </c>
    </row>
    <row r="14" spans="1:10" ht="15.75" customHeight="1" x14ac:dyDescent="0.2">
      <c r="A14" s="161" t="s">
        <v>205</v>
      </c>
      <c r="B14" s="162">
        <f>SUM(B6:B13)</f>
        <v>97390</v>
      </c>
      <c r="C14" s="162">
        <f>SUM(C6:C13)</f>
        <v>98067</v>
      </c>
      <c r="D14" s="162">
        <f>C14-B14</f>
        <v>677</v>
      </c>
      <c r="E14" s="163">
        <f>C14/B14-1</f>
        <v>6.9514323852550852E-3</v>
      </c>
    </row>
  </sheetData>
  <mergeCells count="3">
    <mergeCell ref="H1:J1"/>
    <mergeCell ref="A4:A5"/>
    <mergeCell ref="D4:E4"/>
  </mergeCells>
  <hyperlinks>
    <hyperlink ref="H1:I1" location="Index!A1" display="Regresar al Índice" xr:uid="{4EA9F7B9-E667-4C36-95DE-13A9A28FD4C9}"/>
  </hyperlink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06AFE-DAD7-4B04-8E85-B8C52EED0E9F}">
  <sheetPr codeName="Hoja5"/>
  <dimension ref="A1:J13"/>
  <sheetViews>
    <sheetView workbookViewId="0">
      <selection sqref="A1:XFD1048576"/>
    </sheetView>
  </sheetViews>
  <sheetFormatPr baseColWidth="10" defaultColWidth="10.85546875" defaultRowHeight="12.75" x14ac:dyDescent="0.2"/>
  <cols>
    <col min="1" max="1" width="27.140625" style="124" customWidth="1"/>
    <col min="2" max="2" width="14.5703125" style="124" customWidth="1"/>
    <col min="3" max="4" width="11.42578125" style="124" customWidth="1"/>
    <col min="5" max="5" width="9" style="124" bestFit="1" customWidth="1"/>
    <col min="6" max="6" width="8.7109375" style="124" customWidth="1"/>
    <col min="7" max="7" width="6.140625" style="124" bestFit="1" customWidth="1"/>
    <col min="8" max="8" width="7.85546875" style="124" bestFit="1" customWidth="1"/>
    <col min="9" max="9" width="6" style="124" bestFit="1" customWidth="1"/>
    <col min="10" max="16384" width="10.85546875" style="124"/>
  </cols>
  <sheetData>
    <row r="1" spans="1:10" ht="15" x14ac:dyDescent="0.25">
      <c r="A1" s="87" t="s">
        <v>671</v>
      </c>
      <c r="H1" s="58" t="s">
        <v>38</v>
      </c>
      <c r="I1" s="58"/>
      <c r="J1" s="123"/>
    </row>
    <row r="2" spans="1:10" x14ac:dyDescent="0.2">
      <c r="A2" s="124" t="s">
        <v>187</v>
      </c>
    </row>
    <row r="4" spans="1:10" ht="16.5" customHeight="1" x14ac:dyDescent="0.2">
      <c r="A4" s="164" t="s">
        <v>272</v>
      </c>
      <c r="B4" s="149">
        <v>2019</v>
      </c>
      <c r="C4" s="149">
        <v>2020</v>
      </c>
      <c r="D4" s="165" t="s">
        <v>55</v>
      </c>
      <c r="E4" s="165"/>
    </row>
    <row r="5" spans="1:10" ht="14.25" customHeight="1" x14ac:dyDescent="0.2">
      <c r="A5" s="166"/>
      <c r="B5" s="151" t="s">
        <v>47</v>
      </c>
      <c r="C5" s="151" t="s">
        <v>47</v>
      </c>
      <c r="D5" s="151" t="s">
        <v>202</v>
      </c>
      <c r="E5" s="151" t="s">
        <v>203</v>
      </c>
    </row>
    <row r="6" spans="1:10" ht="15.75" customHeight="1" x14ac:dyDescent="0.2">
      <c r="A6" s="157" t="s">
        <v>206</v>
      </c>
      <c r="B6" s="158">
        <v>24600</v>
      </c>
      <c r="C6" s="158">
        <v>25111</v>
      </c>
      <c r="D6" s="155">
        <f>C6-B6</f>
        <v>511</v>
      </c>
      <c r="E6" s="159">
        <f>C6/B6-1</f>
        <v>2.0772357723577217E-2</v>
      </c>
    </row>
    <row r="7" spans="1:10" ht="15.75" customHeight="1" x14ac:dyDescent="0.2">
      <c r="A7" s="154" t="s">
        <v>207</v>
      </c>
      <c r="B7" s="155">
        <v>38505</v>
      </c>
      <c r="C7" s="155">
        <v>38707</v>
      </c>
      <c r="D7" s="155">
        <f>C7-B7</f>
        <v>202</v>
      </c>
      <c r="E7" s="156">
        <f t="shared" ref="E7:E11" si="0">C7/B7-1</f>
        <v>5.2460719387092958E-3</v>
      </c>
    </row>
    <row r="8" spans="1:10" ht="15.75" customHeight="1" x14ac:dyDescent="0.2">
      <c r="A8" s="157" t="s">
        <v>208</v>
      </c>
      <c r="B8" s="158">
        <v>29310</v>
      </c>
      <c r="C8" s="158">
        <v>29448</v>
      </c>
      <c r="D8" s="155">
        <f>C8-B8</f>
        <v>138</v>
      </c>
      <c r="E8" s="159">
        <f t="shared" si="0"/>
        <v>4.7082906857727203E-3</v>
      </c>
    </row>
    <row r="9" spans="1:10" ht="15.75" customHeight="1" x14ac:dyDescent="0.2">
      <c r="A9" s="154" t="s">
        <v>209</v>
      </c>
      <c r="B9" s="155">
        <v>3989</v>
      </c>
      <c r="C9" s="155">
        <v>3857</v>
      </c>
      <c r="D9" s="155">
        <f t="shared" ref="D9:D12" si="1">C9-B9</f>
        <v>-132</v>
      </c>
      <c r="E9" s="156">
        <f t="shared" si="0"/>
        <v>-3.3091000250689451E-2</v>
      </c>
    </row>
    <row r="10" spans="1:10" ht="15.75" customHeight="1" x14ac:dyDescent="0.2">
      <c r="A10" s="157" t="s">
        <v>210</v>
      </c>
      <c r="B10" s="160">
        <v>563</v>
      </c>
      <c r="C10" s="160">
        <v>534</v>
      </c>
      <c r="D10" s="155">
        <f t="shared" si="1"/>
        <v>-29</v>
      </c>
      <c r="E10" s="159">
        <f>C10/B10-1</f>
        <v>-5.1509769094138513E-2</v>
      </c>
    </row>
    <row r="11" spans="1:10" ht="15.75" customHeight="1" x14ac:dyDescent="0.2">
      <c r="A11" s="154" t="s">
        <v>211</v>
      </c>
      <c r="B11" s="167">
        <v>265</v>
      </c>
      <c r="C11" s="167">
        <v>253</v>
      </c>
      <c r="D11" s="155">
        <f t="shared" si="1"/>
        <v>-12</v>
      </c>
      <c r="E11" s="156">
        <f t="shared" si="0"/>
        <v>-4.5283018867924518E-2</v>
      </c>
    </row>
    <row r="12" spans="1:10" ht="15.75" customHeight="1" x14ac:dyDescent="0.2">
      <c r="A12" s="157" t="s">
        <v>212</v>
      </c>
      <c r="B12" s="160">
        <v>158</v>
      </c>
      <c r="C12" s="160">
        <v>157</v>
      </c>
      <c r="D12" s="155">
        <f t="shared" si="1"/>
        <v>-1</v>
      </c>
      <c r="E12" s="159">
        <f>C12/B12-1</f>
        <v>-6.3291139240506666E-3</v>
      </c>
    </row>
    <row r="13" spans="1:10" ht="15.75" customHeight="1" x14ac:dyDescent="0.2">
      <c r="A13" s="161" t="s">
        <v>213</v>
      </c>
      <c r="B13" s="162">
        <f>SUM(B6:B12)</f>
        <v>97390</v>
      </c>
      <c r="C13" s="162">
        <f>SUM(C6:C12)</f>
        <v>98067</v>
      </c>
      <c r="D13" s="162">
        <f>SUM(D6:D12)</f>
        <v>677</v>
      </c>
      <c r="E13" s="163">
        <f>C13/B13-1</f>
        <v>6.9514323852550852E-3</v>
      </c>
    </row>
  </sheetData>
  <mergeCells count="3">
    <mergeCell ref="H1:J1"/>
    <mergeCell ref="A4:A5"/>
    <mergeCell ref="D4:E4"/>
  </mergeCells>
  <hyperlinks>
    <hyperlink ref="H1:I1" location="Index!A1" display="Regresar al Índice" xr:uid="{B15929B8-278D-476E-B4EB-4ADE04A11108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C116-B539-4FCA-847A-424F51729B30}">
  <sheetPr codeName="Hoja20"/>
  <dimension ref="A1:I21"/>
  <sheetViews>
    <sheetView workbookViewId="0">
      <selection sqref="A1:XFD1048576"/>
    </sheetView>
  </sheetViews>
  <sheetFormatPr baseColWidth="10" defaultRowHeight="12.75" x14ac:dyDescent="0.2"/>
  <cols>
    <col min="1" max="1" width="11.42578125" style="178"/>
    <col min="2" max="2" width="11.42578125" style="182"/>
    <col min="3" max="3" width="11.42578125" style="178"/>
    <col min="4" max="4" width="11.42578125" style="53"/>
    <col min="5" max="16384" width="11.42578125" style="178"/>
  </cols>
  <sheetData>
    <row r="1" spans="1:9" ht="15" x14ac:dyDescent="0.25">
      <c r="A1" s="3" t="s">
        <v>313</v>
      </c>
      <c r="H1" s="58" t="s">
        <v>38</v>
      </c>
      <c r="I1" s="58"/>
    </row>
    <row r="2" spans="1:9" x14ac:dyDescent="0.2">
      <c r="A2" s="178" t="s">
        <v>381</v>
      </c>
    </row>
    <row r="4" spans="1:9" x14ac:dyDescent="0.2">
      <c r="C4" s="178" t="s">
        <v>322</v>
      </c>
      <c r="D4" s="53" t="s">
        <v>49</v>
      </c>
    </row>
    <row r="5" spans="1:9" x14ac:dyDescent="0.2">
      <c r="B5" s="183">
        <v>2003</v>
      </c>
      <c r="C5" s="54">
        <v>794957.32199999981</v>
      </c>
    </row>
    <row r="6" spans="1:9" x14ac:dyDescent="0.2">
      <c r="B6" s="183">
        <v>2004</v>
      </c>
      <c r="C6" s="54">
        <v>819238.30999999994</v>
      </c>
      <c r="D6" s="53">
        <f>(C6-C5)/C5</f>
        <v>3.0543762951843263E-2</v>
      </c>
    </row>
    <row r="7" spans="1:9" x14ac:dyDescent="0.2">
      <c r="B7" s="183">
        <v>2005</v>
      </c>
      <c r="C7" s="54">
        <v>842128.81299999997</v>
      </c>
      <c r="D7" s="53">
        <f t="shared" ref="D7:D21" si="0">(C7-C6)/C6</f>
        <v>2.7941201870796333E-2</v>
      </c>
    </row>
    <row r="8" spans="1:9" x14ac:dyDescent="0.2">
      <c r="B8" s="183">
        <v>2006</v>
      </c>
      <c r="C8" s="54">
        <v>886009.72600000002</v>
      </c>
      <c r="D8" s="53">
        <f t="shared" si="0"/>
        <v>5.2107126988896961E-2</v>
      </c>
    </row>
    <row r="9" spans="1:9" x14ac:dyDescent="0.2">
      <c r="B9" s="183">
        <v>2007</v>
      </c>
      <c r="C9" s="54">
        <v>913139.83399999992</v>
      </c>
      <c r="D9" s="53">
        <f t="shared" si="0"/>
        <v>3.0620553255642127E-2</v>
      </c>
    </row>
    <row r="10" spans="1:9" x14ac:dyDescent="0.2">
      <c r="B10" s="183">
        <v>2008</v>
      </c>
      <c r="C10" s="54">
        <v>918573.45600000012</v>
      </c>
      <c r="D10" s="53">
        <f t="shared" si="0"/>
        <v>5.9504818404408884E-3</v>
      </c>
    </row>
    <row r="11" spans="1:9" x14ac:dyDescent="0.2">
      <c r="B11" s="183">
        <v>2009</v>
      </c>
      <c r="C11" s="54">
        <v>870319.10000000021</v>
      </c>
      <c r="D11" s="53">
        <f t="shared" si="0"/>
        <v>-5.2531842374508919E-2</v>
      </c>
    </row>
    <row r="12" spans="1:9" x14ac:dyDescent="0.2">
      <c r="B12" s="183">
        <v>2010</v>
      </c>
      <c r="C12" s="54">
        <v>925371.83700000006</v>
      </c>
      <c r="D12" s="53">
        <f t="shared" si="0"/>
        <v>6.3255806979301998E-2</v>
      </c>
    </row>
    <row r="13" spans="1:9" x14ac:dyDescent="0.2">
      <c r="B13" s="183">
        <v>2011</v>
      </c>
      <c r="C13" s="54">
        <v>953148.05599999987</v>
      </c>
      <c r="D13" s="53">
        <f t="shared" si="0"/>
        <v>3.001627874266051E-2</v>
      </c>
    </row>
    <row r="14" spans="1:9" x14ac:dyDescent="0.2">
      <c r="B14" s="183">
        <v>2012</v>
      </c>
      <c r="C14" s="54">
        <v>995285.99900000007</v>
      </c>
      <c r="D14" s="53">
        <f t="shared" si="0"/>
        <v>4.4209231435499263E-2</v>
      </c>
    </row>
    <row r="15" spans="1:9" x14ac:dyDescent="0.2">
      <c r="B15" s="183">
        <v>2013</v>
      </c>
      <c r="C15" s="54">
        <v>1018578.607</v>
      </c>
      <c r="D15" s="53">
        <f t="shared" si="0"/>
        <v>2.3402929432748798E-2</v>
      </c>
    </row>
    <row r="16" spans="1:9" x14ac:dyDescent="0.2">
      <c r="B16" s="183">
        <v>2014</v>
      </c>
      <c r="C16" s="54">
        <v>1067256.7619999999</v>
      </c>
      <c r="D16" s="53">
        <f t="shared" si="0"/>
        <v>4.7790278202848521E-2</v>
      </c>
    </row>
    <row r="17" spans="2:4" x14ac:dyDescent="0.2">
      <c r="B17" s="183">
        <v>2015</v>
      </c>
      <c r="C17" s="54">
        <v>1104884.8700000001</v>
      </c>
      <c r="D17" s="53">
        <f t="shared" si="0"/>
        <v>3.5256846655613176E-2</v>
      </c>
    </row>
    <row r="18" spans="2:4" x14ac:dyDescent="0.2">
      <c r="B18" s="183">
        <v>2016</v>
      </c>
      <c r="C18" s="54">
        <v>1149129.548</v>
      </c>
      <c r="D18" s="53">
        <f t="shared" si="0"/>
        <v>4.0044604828374415E-2</v>
      </c>
    </row>
    <row r="19" spans="2:4" x14ac:dyDescent="0.2">
      <c r="B19" s="183">
        <v>2017</v>
      </c>
      <c r="C19" s="54">
        <v>1176616.034</v>
      </c>
      <c r="D19" s="53">
        <f t="shared" si="0"/>
        <v>2.3919397119183672E-2</v>
      </c>
    </row>
    <row r="20" spans="2:4" x14ac:dyDescent="0.2">
      <c r="B20" s="183">
        <v>2018</v>
      </c>
      <c r="C20" s="54">
        <v>1208080.7709999999</v>
      </c>
      <c r="D20" s="53">
        <f t="shared" si="0"/>
        <v>2.6741720400522747E-2</v>
      </c>
    </row>
    <row r="21" spans="2:4" x14ac:dyDescent="0.2">
      <c r="B21" s="183">
        <v>2019</v>
      </c>
      <c r="C21" s="54">
        <v>1216771.2960000001</v>
      </c>
      <c r="D21" s="53">
        <f t="shared" si="0"/>
        <v>7.1936622191299988E-3</v>
      </c>
    </row>
  </sheetData>
  <mergeCells count="1">
    <mergeCell ref="H1:I1"/>
  </mergeCells>
  <hyperlinks>
    <hyperlink ref="H1:I1" location="Index!A1" display="Regresar al Índice" xr:uid="{4946E841-484C-4809-AEF9-89F9624C9FDB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DE168-201A-4AE6-8A3B-988BACE7F6F3}">
  <sheetPr codeName="Hoja21"/>
  <dimension ref="A1:I37"/>
  <sheetViews>
    <sheetView workbookViewId="0">
      <selection sqref="A1:XFD1048576"/>
    </sheetView>
  </sheetViews>
  <sheetFormatPr baseColWidth="10" defaultRowHeight="12.75" x14ac:dyDescent="0.2"/>
  <cols>
    <col min="1" max="2" width="11.42578125" style="178"/>
    <col min="3" max="3" width="12.7109375" style="178" bestFit="1" customWidth="1"/>
    <col min="4" max="16384" width="11.42578125" style="178"/>
  </cols>
  <sheetData>
    <row r="1" spans="1:9" ht="15" x14ac:dyDescent="0.25">
      <c r="A1" s="3" t="s">
        <v>314</v>
      </c>
      <c r="H1" s="58" t="s">
        <v>38</v>
      </c>
      <c r="I1" s="58"/>
    </row>
    <row r="2" spans="1:9" x14ac:dyDescent="0.2">
      <c r="A2" s="178" t="s">
        <v>381</v>
      </c>
    </row>
    <row r="4" spans="1:9" x14ac:dyDescent="0.2">
      <c r="B4" s="178" t="s">
        <v>2</v>
      </c>
      <c r="C4" s="178" t="s">
        <v>322</v>
      </c>
    </row>
    <row r="5" spans="1:9" x14ac:dyDescent="0.2">
      <c r="B5" s="179" t="s">
        <v>30</v>
      </c>
      <c r="C5" s="181">
        <v>104653.261</v>
      </c>
    </row>
    <row r="6" spans="1:9" x14ac:dyDescent="0.2">
      <c r="B6" s="179" t="s">
        <v>11</v>
      </c>
      <c r="C6" s="181">
        <v>109495.54300000001</v>
      </c>
    </row>
    <row r="7" spans="1:9" x14ac:dyDescent="0.2">
      <c r="B7" s="179" t="s">
        <v>19</v>
      </c>
      <c r="C7" s="181">
        <v>120634.01799999998</v>
      </c>
    </row>
    <row r="8" spans="1:9" x14ac:dyDescent="0.2">
      <c r="B8" s="179" t="s">
        <v>33</v>
      </c>
      <c r="C8" s="181">
        <v>152491.72099999999</v>
      </c>
    </row>
    <row r="9" spans="1:9" x14ac:dyDescent="0.2">
      <c r="B9" s="179" t="s">
        <v>5</v>
      </c>
      <c r="C9" s="181">
        <v>157812.611</v>
      </c>
    </row>
    <row r="10" spans="1:9" x14ac:dyDescent="0.2">
      <c r="B10" s="179" t="s">
        <v>18</v>
      </c>
      <c r="C10" s="181">
        <v>200326.12100000001</v>
      </c>
    </row>
    <row r="11" spans="1:9" x14ac:dyDescent="0.2">
      <c r="B11" s="179" t="s">
        <v>12</v>
      </c>
      <c r="C11" s="181">
        <v>204698.84400000001</v>
      </c>
    </row>
    <row r="12" spans="1:9" x14ac:dyDescent="0.2">
      <c r="B12" s="179" t="s">
        <v>3</v>
      </c>
      <c r="C12" s="181">
        <v>223043.179</v>
      </c>
    </row>
    <row r="13" spans="1:9" x14ac:dyDescent="0.2">
      <c r="B13" s="179" t="s">
        <v>15</v>
      </c>
      <c r="C13" s="181">
        <v>240560.42500000005</v>
      </c>
    </row>
    <row r="14" spans="1:9" x14ac:dyDescent="0.2">
      <c r="B14" s="179" t="s">
        <v>21</v>
      </c>
      <c r="C14" s="181">
        <v>252285.32500000001</v>
      </c>
    </row>
    <row r="15" spans="1:9" x14ac:dyDescent="0.2">
      <c r="B15" s="179" t="s">
        <v>7</v>
      </c>
      <c r="C15" s="181">
        <v>260493.10700000005</v>
      </c>
    </row>
    <row r="16" spans="1:9" x14ac:dyDescent="0.2">
      <c r="B16" s="179" t="s">
        <v>32</v>
      </c>
      <c r="C16" s="181">
        <v>264718.21099999995</v>
      </c>
    </row>
    <row r="17" spans="2:3" x14ac:dyDescent="0.2">
      <c r="B17" s="179" t="s">
        <v>16</v>
      </c>
      <c r="C17" s="181">
        <v>271360.23300000001</v>
      </c>
    </row>
    <row r="18" spans="2:3" x14ac:dyDescent="0.2">
      <c r="B18" s="179" t="s">
        <v>24</v>
      </c>
      <c r="C18" s="181">
        <v>290340.69400000002</v>
      </c>
    </row>
    <row r="19" spans="2:3" x14ac:dyDescent="0.2">
      <c r="B19" s="179" t="s">
        <v>25</v>
      </c>
      <c r="C19" s="181">
        <v>369792.96399999998</v>
      </c>
    </row>
    <row r="20" spans="2:3" x14ac:dyDescent="0.2">
      <c r="B20" s="179" t="s">
        <v>26</v>
      </c>
      <c r="C20" s="181">
        <v>399403.45199999999</v>
      </c>
    </row>
    <row r="21" spans="2:3" x14ac:dyDescent="0.2">
      <c r="B21" s="179" t="s">
        <v>23</v>
      </c>
      <c r="C21" s="181">
        <v>403905.22400000005</v>
      </c>
    </row>
    <row r="22" spans="2:3" x14ac:dyDescent="0.2">
      <c r="B22" s="179" t="s">
        <v>17</v>
      </c>
      <c r="C22" s="181">
        <v>424021.33299999998</v>
      </c>
    </row>
    <row r="23" spans="2:3" x14ac:dyDescent="0.2">
      <c r="B23" s="179" t="s">
        <v>28</v>
      </c>
      <c r="C23" s="181">
        <v>448555.28700000001</v>
      </c>
    </row>
    <row r="24" spans="2:3" x14ac:dyDescent="0.2">
      <c r="B24" s="179" t="s">
        <v>6</v>
      </c>
      <c r="C24" s="181">
        <v>517911.71500000003</v>
      </c>
    </row>
    <row r="25" spans="2:3" x14ac:dyDescent="0.2">
      <c r="B25" s="179" t="s">
        <v>29</v>
      </c>
      <c r="C25" s="181">
        <v>518448.02999999991</v>
      </c>
    </row>
    <row r="26" spans="2:3" x14ac:dyDescent="0.2">
      <c r="B26" s="179" t="s">
        <v>8</v>
      </c>
      <c r="C26" s="181">
        <v>573579.26100000006</v>
      </c>
    </row>
    <row r="27" spans="2:3" x14ac:dyDescent="0.2">
      <c r="B27" s="179" t="s">
        <v>4</v>
      </c>
      <c r="C27" s="181">
        <v>576310.25599999994</v>
      </c>
    </row>
    <row r="28" spans="2:3" x14ac:dyDescent="0.2">
      <c r="B28" s="179" t="s">
        <v>27</v>
      </c>
      <c r="C28" s="181">
        <v>579933.06099999999</v>
      </c>
    </row>
    <row r="29" spans="2:3" x14ac:dyDescent="0.2">
      <c r="B29" s="179" t="s">
        <v>22</v>
      </c>
      <c r="C29" s="181">
        <v>599131.75200000009</v>
      </c>
    </row>
    <row r="30" spans="2:3" x14ac:dyDescent="0.2">
      <c r="B30" s="179" t="s">
        <v>10</v>
      </c>
      <c r="C30" s="181">
        <v>605800.71600000001</v>
      </c>
    </row>
    <row r="31" spans="2:3" x14ac:dyDescent="0.2">
      <c r="B31" s="179" t="s">
        <v>14</v>
      </c>
      <c r="C31" s="181">
        <v>706015.89999999991</v>
      </c>
    </row>
    <row r="32" spans="2:3" x14ac:dyDescent="0.2">
      <c r="B32" s="179" t="s">
        <v>31</v>
      </c>
      <c r="C32" s="181">
        <v>802757.91300000006</v>
      </c>
    </row>
    <row r="33" spans="2:3" x14ac:dyDescent="0.2">
      <c r="B33" s="179" t="s">
        <v>0</v>
      </c>
      <c r="C33" s="181">
        <v>1216771.2960000001</v>
      </c>
    </row>
    <row r="34" spans="2:3" x14ac:dyDescent="0.2">
      <c r="B34" s="179" t="s">
        <v>20</v>
      </c>
      <c r="C34" s="181">
        <v>1377525.8829999999</v>
      </c>
    </row>
    <row r="35" spans="2:3" x14ac:dyDescent="0.2">
      <c r="B35" s="179" t="s">
        <v>13</v>
      </c>
      <c r="C35" s="181">
        <v>1578335.3320000002</v>
      </c>
    </row>
    <row r="36" spans="2:3" x14ac:dyDescent="0.2">
      <c r="B36" s="179" t="s">
        <v>9</v>
      </c>
      <c r="C36" s="181">
        <v>3139561.4909999999</v>
      </c>
    </row>
    <row r="37" spans="2:3" x14ac:dyDescent="0.2">
      <c r="C37" s="181">
        <f>SUM(C5:C36)</f>
        <v>17690674.159000002</v>
      </c>
    </row>
  </sheetData>
  <mergeCells count="1">
    <mergeCell ref="H1:I1"/>
  </mergeCells>
  <hyperlinks>
    <hyperlink ref="H1:I1" location="Index!A1" display="Regresar al Índice" xr:uid="{A757F607-0748-4E6C-8EFD-A4FF07DF517C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40</vt:i4>
      </vt:variant>
      <vt:variant>
        <vt:lpstr>Rangos con nombre</vt:lpstr>
      </vt:variant>
      <vt:variant>
        <vt:i4>50</vt:i4>
      </vt:variant>
    </vt:vector>
  </HeadingPairs>
  <TitlesOfParts>
    <vt:vector size="90" baseType="lpstr">
      <vt:lpstr>Index</vt:lpstr>
      <vt:lpstr>T1</vt:lpstr>
      <vt:lpstr>T2</vt:lpstr>
      <vt:lpstr>T3</vt:lpstr>
      <vt:lpstr>T4</vt:lpstr>
      <vt:lpstr>T5</vt:lpstr>
      <vt:lpstr>T6</vt:lpstr>
      <vt:lpstr>F1</vt:lpstr>
      <vt:lpstr>F2</vt:lpstr>
      <vt:lpstr>F3</vt:lpstr>
      <vt:lpstr>F4</vt:lpstr>
      <vt:lpstr>F5</vt:lpstr>
      <vt:lpstr>F6</vt:lpstr>
      <vt:lpstr>F7</vt:lpstr>
      <vt:lpstr>F8</vt:lpstr>
      <vt:lpstr>F9</vt:lpstr>
      <vt:lpstr>F10</vt:lpstr>
      <vt:lpstr>F11</vt:lpstr>
      <vt:lpstr>F12</vt:lpstr>
      <vt:lpstr>F13</vt:lpstr>
      <vt:lpstr>F14</vt:lpstr>
      <vt:lpstr>F15</vt:lpstr>
      <vt:lpstr>F16</vt:lpstr>
      <vt:lpstr>F17</vt:lpstr>
      <vt:lpstr>F18</vt:lpstr>
      <vt:lpstr>F19</vt:lpstr>
      <vt:lpstr>F20</vt:lpstr>
      <vt:lpstr>F21</vt:lpstr>
      <vt:lpstr>F22</vt:lpstr>
      <vt:lpstr>F23</vt:lpstr>
      <vt:lpstr>F24</vt:lpstr>
      <vt:lpstr>F25</vt:lpstr>
      <vt:lpstr>F26</vt:lpstr>
      <vt:lpstr>F27-30</vt:lpstr>
      <vt:lpstr>F31</vt:lpstr>
      <vt:lpstr>F32</vt:lpstr>
      <vt:lpstr>F33</vt:lpstr>
      <vt:lpstr>F34</vt:lpstr>
      <vt:lpstr>F35</vt:lpstr>
      <vt:lpstr>F36</vt:lpstr>
      <vt:lpstr>Start10</vt:lpstr>
      <vt:lpstr>Start11</vt:lpstr>
      <vt:lpstr>Start12</vt:lpstr>
      <vt:lpstr>Start13</vt:lpstr>
      <vt:lpstr>Start14</vt:lpstr>
      <vt:lpstr>Start15</vt:lpstr>
      <vt:lpstr>'T2'!Start16</vt:lpstr>
      <vt:lpstr>Start16</vt:lpstr>
      <vt:lpstr>Start17</vt:lpstr>
      <vt:lpstr>Start18</vt:lpstr>
      <vt:lpstr>Start19</vt:lpstr>
      <vt:lpstr>Start2</vt:lpstr>
      <vt:lpstr>Start20</vt:lpstr>
      <vt:lpstr>Start21</vt:lpstr>
      <vt:lpstr>Start22</vt:lpstr>
      <vt:lpstr>Start23</vt:lpstr>
      <vt:lpstr>'F15'!Start24</vt:lpstr>
      <vt:lpstr>Start24</vt:lpstr>
      <vt:lpstr>'F16'!Start25</vt:lpstr>
      <vt:lpstr>Start25</vt:lpstr>
      <vt:lpstr>Start26</vt:lpstr>
      <vt:lpstr>Start27</vt:lpstr>
      <vt:lpstr>Start28</vt:lpstr>
      <vt:lpstr>Start29</vt:lpstr>
      <vt:lpstr>'T3'!Start3</vt:lpstr>
      <vt:lpstr>Start3</vt:lpstr>
      <vt:lpstr>Start30</vt:lpstr>
      <vt:lpstr>Start31</vt:lpstr>
      <vt:lpstr>Start32</vt:lpstr>
      <vt:lpstr>Start33</vt:lpstr>
      <vt:lpstr>Start34</vt:lpstr>
      <vt:lpstr>Start35</vt:lpstr>
      <vt:lpstr>Start36</vt:lpstr>
      <vt:lpstr>Start37</vt:lpstr>
      <vt:lpstr>Start38</vt:lpstr>
      <vt:lpstr>Start39</vt:lpstr>
      <vt:lpstr>Start4</vt:lpstr>
      <vt:lpstr>Start40</vt:lpstr>
      <vt:lpstr>'F14'!Start49</vt:lpstr>
      <vt:lpstr>Start5</vt:lpstr>
      <vt:lpstr>Start53</vt:lpstr>
      <vt:lpstr>Start54</vt:lpstr>
      <vt:lpstr>Start55</vt:lpstr>
      <vt:lpstr>'T4'!Start6</vt:lpstr>
      <vt:lpstr>Start6</vt:lpstr>
      <vt:lpstr>Start7</vt:lpstr>
      <vt:lpstr>Start8</vt:lpstr>
      <vt:lpstr>'F26'!Start85</vt:lpstr>
      <vt:lpstr>Start9</vt:lpstr>
      <vt:lpstr>'F31'!Start98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GalindoAcosta</dc:creator>
  <cp:lastModifiedBy>Roberto Galindo Acosta</cp:lastModifiedBy>
  <dcterms:created xsi:type="dcterms:W3CDTF">2020-06-29T19:34:24Z</dcterms:created>
  <dcterms:modified xsi:type="dcterms:W3CDTF">2021-03-01T20:16:38Z</dcterms:modified>
</cp:coreProperties>
</file>