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vador.servin\Desktop\"/>
    </mc:Choice>
  </mc:AlternateContent>
  <xr:revisionPtr revIDLastSave="0" documentId="13_ncr:1_{3079D3F8-FF73-4242-95CD-3C3A16BAED39}" xr6:coauthVersionLast="36" xr6:coauthVersionMax="36" xr10:uidLastSave="{00000000-0000-0000-0000-000000000000}"/>
  <bookViews>
    <workbookView xWindow="0" yWindow="0" windowWidth="16530" windowHeight="7230" tabRatio="932" xr2:uid="{00000000-000D-0000-FFFF-FFFF00000000}"/>
  </bookViews>
  <sheets>
    <sheet name="Índice" sheetId="131" r:id="rId1"/>
    <sheet name="Origen" sheetId="193" state="hidden" r:id="rId2"/>
    <sheet name="Acatic" sheetId="1" r:id="rId3"/>
    <sheet name="Acatlan de Juarez" sheetId="4" r:id="rId4"/>
    <sheet name="Ahualulco de Mercado" sheetId="5" r:id="rId5"/>
    <sheet name="Amacueca" sheetId="129" r:id="rId6"/>
    <sheet name="Amatitán" sheetId="6" r:id="rId7"/>
    <sheet name="Ameca" sheetId="7" r:id="rId8"/>
    <sheet name="San Juanito de Escobedo" sheetId="8" r:id="rId9"/>
    <sheet name="Arandas" sheetId="9" r:id="rId10"/>
    <sheet name="El Arenal" sheetId="10" r:id="rId11"/>
    <sheet name="Atemajac de Brizuela" sheetId="11" r:id="rId12"/>
    <sheet name="Atengo" sheetId="12" r:id="rId13"/>
    <sheet name="Atenguillo" sheetId="13" r:id="rId14"/>
    <sheet name="Atotonilco el Alto" sheetId="14" r:id="rId15"/>
    <sheet name="Atoyac" sheetId="15" r:id="rId16"/>
    <sheet name="Autlán de Navarro" sheetId="16" r:id="rId17"/>
    <sheet name="Ayotlán" sheetId="17" r:id="rId18"/>
    <sheet name="Ayutla" sheetId="18" r:id="rId19"/>
    <sheet name="La Barca" sheetId="19" r:id="rId20"/>
    <sheet name="Bolaños" sheetId="20" r:id="rId21"/>
    <sheet name="Cabo Corrientes" sheetId="21" r:id="rId22"/>
    <sheet name="Casimiro Castillo" sheetId="22" r:id="rId23"/>
    <sheet name="Cihuatlán" sheetId="23" r:id="rId24"/>
    <sheet name="Zapotlán el Grande" sheetId="24" r:id="rId25"/>
    <sheet name="Cocula" sheetId="25" r:id="rId26"/>
    <sheet name="Colotlán" sheetId="26" r:id="rId27"/>
    <sheet name="Concepción de Buenos Aires" sheetId="27" r:id="rId28"/>
    <sheet name="Cuautitlán de García Barragán" sheetId="28" r:id="rId29"/>
    <sheet name="Cuautla" sheetId="29" r:id="rId30"/>
    <sheet name="Cuquío" sheetId="30" r:id="rId31"/>
    <sheet name="Chapala" sheetId="31" r:id="rId32"/>
    <sheet name="Chimaltitán" sheetId="32" r:id="rId33"/>
    <sheet name="Chiquilistlán" sheetId="33" r:id="rId34"/>
    <sheet name="Degollado" sheetId="34" r:id="rId35"/>
    <sheet name="Ejutla" sheetId="35" r:id="rId36"/>
    <sheet name="Encarnación de Díaz" sheetId="36" r:id="rId37"/>
    <sheet name="Etzatlán" sheetId="37" r:id="rId38"/>
    <sheet name="El Grullo" sheetId="38" r:id="rId39"/>
    <sheet name="Guachinango" sheetId="39" r:id="rId40"/>
    <sheet name="Guadalajara" sheetId="40" r:id="rId41"/>
    <sheet name="Hostotipaquillo" sheetId="41" r:id="rId42"/>
    <sheet name="Huejúcar" sheetId="42" r:id="rId43"/>
    <sheet name="Huejuquilla el Alto" sheetId="43" r:id="rId44"/>
    <sheet name="La Huerta" sheetId="44" r:id="rId45"/>
    <sheet name="Ixtlahuacán de los Membrillos" sheetId="45" r:id="rId46"/>
    <sheet name="Ixtlahuacán del Río" sheetId="46" r:id="rId47"/>
    <sheet name="Jalostotitlán" sheetId="47" r:id="rId48"/>
    <sheet name="Jamay" sheetId="48" r:id="rId49"/>
    <sheet name="Jesús María" sheetId="49" r:id="rId50"/>
    <sheet name="Jilotlán de los Dolores" sheetId="50" r:id="rId51"/>
    <sheet name="Jocotepec" sheetId="51" r:id="rId52"/>
    <sheet name="Juanacatlán" sheetId="52" r:id="rId53"/>
    <sheet name="Juchitlán" sheetId="53" r:id="rId54"/>
    <sheet name="Lagos de Moreno" sheetId="54" r:id="rId55"/>
    <sheet name="El Limón" sheetId="55" r:id="rId56"/>
    <sheet name="Magdalena" sheetId="56" r:id="rId57"/>
    <sheet name="Santa María del Oro" sheetId="57" r:id="rId58"/>
    <sheet name="La Manzanilla de la Paz" sheetId="58" r:id="rId59"/>
    <sheet name="Mascota" sheetId="59" r:id="rId60"/>
    <sheet name="Mazamitla" sheetId="60" r:id="rId61"/>
    <sheet name="Mexticacán" sheetId="61" r:id="rId62"/>
    <sheet name="Mezquitic" sheetId="62" r:id="rId63"/>
    <sheet name="Mixtlán" sheetId="63" r:id="rId64"/>
    <sheet name="Ocotlán" sheetId="64" r:id="rId65"/>
    <sheet name="Ojuelos de Jalisco" sheetId="65" r:id="rId66"/>
    <sheet name="Pihuamo" sheetId="132" r:id="rId67"/>
    <sheet name="Poncitlán" sheetId="133" r:id="rId68"/>
    <sheet name="Puerto Vallarta" sheetId="134" r:id="rId69"/>
    <sheet name="Villa Purificación" sheetId="135" r:id="rId70"/>
    <sheet name="Quitupan" sheetId="136" r:id="rId71"/>
    <sheet name="El Salto" sheetId="137" r:id="rId72"/>
    <sheet name="San Cristóbal de la Barranca" sheetId="138" r:id="rId73"/>
    <sheet name="San Diedo de Alejandría" sheetId="139" r:id="rId74"/>
    <sheet name="San Juan de los Lagos" sheetId="140" r:id="rId75"/>
    <sheet name="San Julián" sheetId="141" r:id="rId76"/>
    <sheet name="San Marcos" sheetId="142" r:id="rId77"/>
    <sheet name="San Martín de Bolaños" sheetId="143" r:id="rId78"/>
    <sheet name="San Martín Hidalgo" sheetId="144" r:id="rId79"/>
    <sheet name="San Miguel el Alto" sheetId="145" r:id="rId80"/>
    <sheet name="Gómez Farías" sheetId="146" r:id="rId81"/>
    <sheet name="San Sebastián del Oeste" sheetId="147" r:id="rId82"/>
    <sheet name="Santa María de los Ángeles" sheetId="148" r:id="rId83"/>
    <sheet name="Sayula" sheetId="149" r:id="rId84"/>
    <sheet name="Tala" sheetId="150" r:id="rId85"/>
    <sheet name="Talpa de Allende" sheetId="151" r:id="rId86"/>
    <sheet name="Tamazula de Gordiano" sheetId="152" r:id="rId87"/>
    <sheet name="Tapalpa" sheetId="153" r:id="rId88"/>
    <sheet name="Tecalitlán" sheetId="154" r:id="rId89"/>
    <sheet name="Tecolotlán" sheetId="155" r:id="rId90"/>
    <sheet name="Techaluta de Montenegro" sheetId="156" r:id="rId91"/>
    <sheet name="Tenamaxtlán" sheetId="157" r:id="rId92"/>
    <sheet name="Teocaltiche" sheetId="158" r:id="rId93"/>
    <sheet name=" Teocuitatlán de Corona" sheetId="159" r:id="rId94"/>
    <sheet name="Tepatitlán de Morelos" sheetId="160" r:id="rId95"/>
    <sheet name="Tequila" sheetId="161" r:id="rId96"/>
    <sheet name="Teuchitlán" sheetId="162" r:id="rId97"/>
    <sheet name=" Tizapán el Alto" sheetId="163" r:id="rId98"/>
    <sheet name="Tlajomulco de Zúñiga" sheetId="164" r:id="rId99"/>
    <sheet name="San Pedro Tlaquepaque" sheetId="165" r:id="rId100"/>
    <sheet name="Tolimán" sheetId="166" r:id="rId101"/>
    <sheet name="Tomatlán" sheetId="167" r:id="rId102"/>
    <sheet name="Tonalá" sheetId="168" r:id="rId103"/>
    <sheet name="Tonaya" sheetId="169" r:id="rId104"/>
    <sheet name="Tonila" sheetId="170" r:id="rId105"/>
    <sheet name="Totatiche" sheetId="171" r:id="rId106"/>
    <sheet name="Tototlán" sheetId="172" r:id="rId107"/>
    <sheet name="Tuxcacuesco" sheetId="173" r:id="rId108"/>
    <sheet name="Tuxcueca" sheetId="174" r:id="rId109"/>
    <sheet name="Tuxpan" sheetId="175" r:id="rId110"/>
    <sheet name="Unión de San Antonio" sheetId="176" r:id="rId111"/>
    <sheet name="Unión de Tula" sheetId="177" r:id="rId112"/>
    <sheet name="Valle de Guadalupe" sheetId="178" r:id="rId113"/>
    <sheet name="Valle de Juárez" sheetId="179" r:id="rId114"/>
    <sheet name="San Gabriel" sheetId="180" r:id="rId115"/>
    <sheet name="Villa Corona" sheetId="181" r:id="rId116"/>
    <sheet name="Villa Guerrero" sheetId="182" r:id="rId117"/>
    <sheet name="Villa Hidalgo" sheetId="183" r:id="rId118"/>
    <sheet name="Cañadas de Obregón" sheetId="184" r:id="rId119"/>
    <sheet name="Yahualica de González Gallo" sheetId="185" r:id="rId120"/>
    <sheet name="Zacoalco de Torres" sheetId="186" r:id="rId121"/>
    <sheet name="Zapopan" sheetId="187" r:id="rId122"/>
    <sheet name="Zapotiltic" sheetId="188" r:id="rId123"/>
    <sheet name="Zapotitlán de Vadillo" sheetId="189" r:id="rId124"/>
    <sheet name="Zapotlán del Rey" sheetId="190" r:id="rId125"/>
    <sheet name="Zapotlanejo" sheetId="191" r:id="rId126"/>
    <sheet name="San Ignacio Cerro Gordo" sheetId="192" r:id="rId127"/>
  </sheets>
  <externalReferences>
    <externalReference r:id="rId128"/>
  </externalReferences>
  <definedNames>
    <definedName name="_xlnm.Print_Area" localSheetId="93">' Teocuitatlán de Corona'!$A$1:$H$29</definedName>
    <definedName name="_xlnm.Print_Area" localSheetId="97">' Tizapán el Alto'!$A$1:$H$29</definedName>
    <definedName name="_xlnm.Print_Area" localSheetId="2">Acatic!$A$1:$D$29</definedName>
    <definedName name="_xlnm.Print_Area" localSheetId="3">'Acatlan de Juarez'!$A$1:$H$29</definedName>
    <definedName name="_xlnm.Print_Area" localSheetId="4">'Ahualulco de Mercado'!$A$1:$H$29</definedName>
    <definedName name="_xlnm.Print_Area" localSheetId="5">Amacueca!$A$1:$H$29</definedName>
    <definedName name="_xlnm.Print_Area" localSheetId="6">Amatitán!$A$1:$H$29</definedName>
    <definedName name="_xlnm.Print_Area" localSheetId="7">Ameca!$A$1:$H$29</definedName>
    <definedName name="_xlnm.Print_Area" localSheetId="9">Arandas!$A$1:$H$29</definedName>
    <definedName name="_xlnm.Print_Area" localSheetId="11">'Atemajac de Brizuela'!$A$1:$H$29</definedName>
    <definedName name="_xlnm.Print_Area" localSheetId="12">Atengo!$A$1:$H$29</definedName>
    <definedName name="_xlnm.Print_Area" localSheetId="13">Atenguillo!$A$1:$H$29</definedName>
    <definedName name="_xlnm.Print_Area" localSheetId="14">'Atotonilco el Alto'!$A$1:$H$29</definedName>
    <definedName name="_xlnm.Print_Area" localSheetId="15">Atoyac!$A$1:$H$29</definedName>
    <definedName name="_xlnm.Print_Area" localSheetId="16">'Autlán de Navarro'!$A$1:$H$29</definedName>
    <definedName name="_xlnm.Print_Area" localSheetId="17">Ayotlán!$A$1:$H$29</definedName>
    <definedName name="_xlnm.Print_Area" localSheetId="18">Ayutla!$A$1:$H$29</definedName>
    <definedName name="_xlnm.Print_Area" localSheetId="20">Bolaños!$A$1:$H$29</definedName>
    <definedName name="_xlnm.Print_Area" localSheetId="21">'Cabo Corrientes'!$A$1:$H$29</definedName>
    <definedName name="_xlnm.Print_Area" localSheetId="118">'Cañadas de Obregón'!$A$1:$H$29</definedName>
    <definedName name="_xlnm.Print_Area" localSheetId="22">'Casimiro Castillo'!$A$1:$H$29</definedName>
    <definedName name="_xlnm.Print_Area" localSheetId="31">Chapala!$A$1:$H$29</definedName>
    <definedName name="_xlnm.Print_Area" localSheetId="32">Chimaltitán!$A$1:$H$29</definedName>
    <definedName name="_xlnm.Print_Area" localSheetId="33">Chiquilistlán!$A$1:$H$29</definedName>
    <definedName name="_xlnm.Print_Area" localSheetId="23">Cihuatlán!$A$1:$H$29</definedName>
    <definedName name="_xlnm.Print_Area" localSheetId="25">Cocula!$A$1:$H$29</definedName>
    <definedName name="_xlnm.Print_Area" localSheetId="26">Colotlán!$A$1:$H$29</definedName>
    <definedName name="_xlnm.Print_Area" localSheetId="27">'Concepción de Buenos Aires'!$A$1:$H$29</definedName>
    <definedName name="_xlnm.Print_Area" localSheetId="28">'Cuautitlán de García Barragán'!$A$1:$H$29</definedName>
    <definedName name="_xlnm.Print_Area" localSheetId="29">Cuautla!$A$1:$H$29</definedName>
    <definedName name="_xlnm.Print_Area" localSheetId="30">Cuquío!$A$1:$H$29</definedName>
    <definedName name="_xlnm.Print_Area" localSheetId="34">Degollado!$A$1:$H$29</definedName>
    <definedName name="_xlnm.Print_Area" localSheetId="35">Ejutla!$A$1:$H$29</definedName>
    <definedName name="_xlnm.Print_Area" localSheetId="10">'El Arenal'!$A$1:$H$29</definedName>
    <definedName name="_xlnm.Print_Area" localSheetId="38">'El Grullo'!$A$1:$H$29</definedName>
    <definedName name="_xlnm.Print_Area" localSheetId="55">'El Limón'!$A$1:$H$29</definedName>
    <definedName name="_xlnm.Print_Area" localSheetId="71">'El Salto'!$A$1:$H$29</definedName>
    <definedName name="_xlnm.Print_Area" localSheetId="36">'Encarnación de Díaz'!$A$1:$H$29</definedName>
    <definedName name="_xlnm.Print_Area" localSheetId="37">Etzatlán!$A$1:$H$29</definedName>
    <definedName name="_xlnm.Print_Area" localSheetId="80">'Gómez Farías'!$A$1:$H$29</definedName>
    <definedName name="_xlnm.Print_Area" localSheetId="39">Guachinango!$A$1:$H$29</definedName>
    <definedName name="_xlnm.Print_Area" localSheetId="40">Guadalajara!$A$1:$H$29</definedName>
    <definedName name="_xlnm.Print_Area" localSheetId="41">Hostotipaquillo!$A$1:$H$29</definedName>
    <definedName name="_xlnm.Print_Area" localSheetId="42">Huejúcar!$A$1:$H$29</definedName>
    <definedName name="_xlnm.Print_Area" localSheetId="43">'Huejuquilla el Alto'!$A$1:$H$29</definedName>
    <definedName name="_xlnm.Print_Area" localSheetId="45">'Ixtlahuacán de los Membrillos'!$A$1:$H$29</definedName>
    <definedName name="_xlnm.Print_Area" localSheetId="46">'Ixtlahuacán del Río'!$A$1:$H$29</definedName>
    <definedName name="_xlnm.Print_Area" localSheetId="47">Jalostotitlán!$A$1:$H$29</definedName>
    <definedName name="_xlnm.Print_Area" localSheetId="48">Jamay!$A$1:$H$29</definedName>
    <definedName name="_xlnm.Print_Area" localSheetId="49">'Jesús María'!$A$1:$H$25</definedName>
    <definedName name="_xlnm.Print_Area" localSheetId="50">'Jilotlán de los Dolores'!$A$1:$H$29</definedName>
    <definedName name="_xlnm.Print_Area" localSheetId="51">Jocotepec!$A$1:$H$29</definedName>
    <definedName name="_xlnm.Print_Area" localSheetId="52">Juanacatlán!$A$1:$H$29</definedName>
    <definedName name="_xlnm.Print_Area" localSheetId="53">Juchitlán!$A$1:$H$29</definedName>
    <definedName name="_xlnm.Print_Area" localSheetId="19">'La Barca'!$A$1:$H$29</definedName>
    <definedName name="_xlnm.Print_Area" localSheetId="44">'La Huerta'!$A$1:$H$29</definedName>
    <definedName name="_xlnm.Print_Area" localSheetId="58">'La Manzanilla de la Paz'!$A$1:$H$29</definedName>
    <definedName name="_xlnm.Print_Area" localSheetId="54">'Lagos de Moreno'!$A$1:$H$29</definedName>
    <definedName name="_xlnm.Print_Area" localSheetId="56">Magdalena!$A$1:$H$29</definedName>
    <definedName name="_xlnm.Print_Area" localSheetId="59">Mascota!$A$1:$H$29</definedName>
    <definedName name="_xlnm.Print_Area" localSheetId="60">Mazamitla!$A$1:$H$29</definedName>
    <definedName name="_xlnm.Print_Area" localSheetId="61">Mexticacán!$A$1:$H$29</definedName>
    <definedName name="_xlnm.Print_Area" localSheetId="62">Mezquitic!$A$1:$H$29</definedName>
    <definedName name="_xlnm.Print_Area" localSheetId="63">Mixtlán!$A$1:$H$29</definedName>
    <definedName name="_xlnm.Print_Area" localSheetId="64">Ocotlán!$A$1:$H$29</definedName>
    <definedName name="_xlnm.Print_Area" localSheetId="65">'Ojuelos de Jalisco'!$A$1:$H$29</definedName>
    <definedName name="_xlnm.Print_Area" localSheetId="1">Origen!$A$1:$D$27</definedName>
    <definedName name="_xlnm.Print_Area" localSheetId="66">Pihuamo!$A$1:$H$29</definedName>
    <definedName name="_xlnm.Print_Area" localSheetId="67">Poncitlán!$A$1:$H$29</definedName>
    <definedName name="_xlnm.Print_Area" localSheetId="68">'Puerto Vallarta'!$A$1:$H$29</definedName>
    <definedName name="_xlnm.Print_Area" localSheetId="70">Quitupan!$A$1:$H$29</definedName>
    <definedName name="_xlnm.Print_Area" localSheetId="72">'San Cristóbal de la Barranca'!$A$1:$H$29</definedName>
    <definedName name="_xlnm.Print_Area" localSheetId="73">'San Diedo de Alejandría'!$A$1:$H$29</definedName>
    <definedName name="_xlnm.Print_Area" localSheetId="114">'San Gabriel'!$A$1:$H$29</definedName>
    <definedName name="_xlnm.Print_Area" localSheetId="126">'San Ignacio Cerro Gordo'!$A$1:$H$29</definedName>
    <definedName name="_xlnm.Print_Area" localSheetId="74">'San Juan de los Lagos'!$A$1:$H$29</definedName>
    <definedName name="_xlnm.Print_Area" localSheetId="8">'San Juanito de Escobedo'!$A$1:$H$29</definedName>
    <definedName name="_xlnm.Print_Area" localSheetId="75">'San Julián'!$A$1:$H$29</definedName>
    <definedName name="_xlnm.Print_Area" localSheetId="76">'San Marcos'!$A$1:$H$29</definedName>
    <definedName name="_xlnm.Print_Area" localSheetId="77">'San Martín de Bolaños'!$A$1:$H$29</definedName>
    <definedName name="_xlnm.Print_Area" localSheetId="78">'San Martín Hidalgo'!$A$1:$H$29</definedName>
    <definedName name="_xlnm.Print_Area" localSheetId="79">'San Miguel el Alto'!$A$1:$H$29</definedName>
    <definedName name="_xlnm.Print_Area" localSheetId="99">'San Pedro Tlaquepaque'!$A$1:$H$29</definedName>
    <definedName name="_xlnm.Print_Area" localSheetId="81">'San Sebastián del Oeste'!$A$1:$H$29</definedName>
    <definedName name="_xlnm.Print_Area" localSheetId="82">'Santa María de los Ángeles'!$A$1:$H$29</definedName>
    <definedName name="_xlnm.Print_Area" localSheetId="57">'Santa María del Oro'!$A$1:$H$29</definedName>
    <definedName name="_xlnm.Print_Area" localSheetId="83">Sayula!$A$1:$H$29</definedName>
    <definedName name="_xlnm.Print_Area" localSheetId="84">Tala!$A$1:$H$29</definedName>
    <definedName name="_xlnm.Print_Area" localSheetId="85">'Talpa de Allende'!$A$1:$H$29</definedName>
    <definedName name="_xlnm.Print_Area" localSheetId="86">'Tamazula de Gordiano'!$A$1:$H$29</definedName>
    <definedName name="_xlnm.Print_Area" localSheetId="87">Tapalpa!$A$1:$H$29</definedName>
    <definedName name="_xlnm.Print_Area" localSheetId="88">Tecalitlán!$A$1:$H$29</definedName>
    <definedName name="_xlnm.Print_Area" localSheetId="90">'Techaluta de Montenegro'!$A$1:$H$29</definedName>
    <definedName name="_xlnm.Print_Area" localSheetId="89">Tecolotlán!$A$1:$H$29</definedName>
    <definedName name="_xlnm.Print_Area" localSheetId="91">Tenamaxtlán!$A$1:$H$29</definedName>
    <definedName name="_xlnm.Print_Area" localSheetId="92">Teocaltiche!$A$1:$H$29</definedName>
    <definedName name="_xlnm.Print_Area" localSheetId="94">'Tepatitlán de Morelos'!$A$1:$H$29</definedName>
    <definedName name="_xlnm.Print_Area" localSheetId="95">Tequila!$A$1:$H$29</definedName>
    <definedName name="_xlnm.Print_Area" localSheetId="96">Teuchitlán!$A$1:$H$29</definedName>
    <definedName name="_xlnm.Print_Area" localSheetId="98">'Tlajomulco de Zúñiga'!$A$1:$H$29</definedName>
    <definedName name="_xlnm.Print_Area" localSheetId="100">Tolimán!$A$1:$H$29</definedName>
    <definedName name="_xlnm.Print_Area" localSheetId="101">Tomatlán!$A$1:$H$29</definedName>
    <definedName name="_xlnm.Print_Area" localSheetId="102">Tonalá!$A$1:$H$29</definedName>
    <definedName name="_xlnm.Print_Area" localSheetId="103">Tonaya!$A$1:$H$29</definedName>
    <definedName name="_xlnm.Print_Area" localSheetId="104">Tonila!$A$1:$H$29</definedName>
    <definedName name="_xlnm.Print_Area" localSheetId="105">Totatiche!$A$1:$H$29</definedName>
    <definedName name="_xlnm.Print_Area" localSheetId="106">Tototlán!$A$1:$H$29</definedName>
    <definedName name="_xlnm.Print_Area" localSheetId="107">Tuxcacuesco!$A$1:$H$29</definedName>
    <definedName name="_xlnm.Print_Area" localSheetId="108">Tuxcueca!$A$1:$H$29</definedName>
    <definedName name="_xlnm.Print_Area" localSheetId="109">Tuxpan!$A$1:$H$29</definedName>
    <definedName name="_xlnm.Print_Area" localSheetId="110">'Unión de San Antonio'!$A$1:$H$29</definedName>
    <definedName name="_xlnm.Print_Area" localSheetId="111">'Unión de Tula'!$A$1:$H$29</definedName>
    <definedName name="_xlnm.Print_Area" localSheetId="112">'Valle de Guadalupe'!$A$1:$H$29</definedName>
    <definedName name="_xlnm.Print_Area" localSheetId="113">'Valle de Juárez'!$A$1:$H$29</definedName>
    <definedName name="_xlnm.Print_Area" localSheetId="115">'Villa Corona'!$A$1:$H$29</definedName>
    <definedName name="_xlnm.Print_Area" localSheetId="116">'Villa Guerrero'!$A$1:$H$29</definedName>
    <definedName name="_xlnm.Print_Area" localSheetId="117">'Villa Hidalgo'!$A$1:$H$29</definedName>
    <definedName name="_xlnm.Print_Area" localSheetId="69">'Villa Purificación'!$A$1:$H$29</definedName>
    <definedName name="_xlnm.Print_Area" localSheetId="119">'Yahualica de González Gallo'!$A$1:$H$29</definedName>
    <definedName name="_xlnm.Print_Area" localSheetId="120">'Zacoalco de Torres'!$A$1:$H$29</definedName>
    <definedName name="_xlnm.Print_Area" localSheetId="121">Zapopan!$A$1:$H$29</definedName>
    <definedName name="_xlnm.Print_Area" localSheetId="122">Zapotiltic!$A$1:$H$29</definedName>
    <definedName name="_xlnm.Print_Area" localSheetId="123">'Zapotitlán de Vadillo'!$A$1:$H$29</definedName>
    <definedName name="_xlnm.Print_Area" localSheetId="124">'Zapotlán del Rey'!$A$1:$H$29</definedName>
    <definedName name="_xlnm.Print_Area" localSheetId="24">'Zapotlán el Grande'!$A$1:$H$29</definedName>
    <definedName name="_xlnm.Print_Area" localSheetId="125">Zapotlanejo!$A$1:$H$29</definedName>
  </definedNames>
  <calcPr calcId="191029"/>
</workbook>
</file>

<file path=xl/calcChain.xml><?xml version="1.0" encoding="utf-8"?>
<calcChain xmlns="http://schemas.openxmlformats.org/spreadsheetml/2006/main">
  <c r="H25" i="193" l="1"/>
  <c r="G25" i="193"/>
  <c r="F25" i="193"/>
  <c r="E25" i="193"/>
  <c r="D25" i="193"/>
  <c r="C25" i="193"/>
  <c r="H24" i="193"/>
  <c r="G24" i="193"/>
  <c r="F24" i="193"/>
  <c r="E24" i="193"/>
  <c r="D24" i="193"/>
  <c r="C24" i="193"/>
  <c r="H22" i="193"/>
  <c r="G22" i="193"/>
  <c r="F22" i="193"/>
  <c r="E22" i="193"/>
  <c r="D22" i="193"/>
  <c r="C22" i="193"/>
  <c r="H21" i="193"/>
  <c r="G21" i="193"/>
  <c r="F21" i="193"/>
  <c r="E21" i="193"/>
  <c r="D21" i="193"/>
  <c r="C21" i="193"/>
  <c r="H20" i="193"/>
  <c r="G20" i="193"/>
  <c r="F20" i="193"/>
  <c r="E20" i="193"/>
  <c r="D20" i="193"/>
  <c r="C20" i="193"/>
  <c r="H19" i="193"/>
  <c r="G19" i="193"/>
  <c r="F19" i="193"/>
  <c r="E19" i="193"/>
  <c r="D19" i="193"/>
  <c r="C19" i="193"/>
  <c r="H18" i="193"/>
  <c r="G18" i="193"/>
  <c r="F18" i="193"/>
  <c r="E18" i="193"/>
  <c r="D18" i="193"/>
  <c r="C18" i="193"/>
  <c r="H17" i="193"/>
  <c r="G17" i="193"/>
  <c r="F17" i="193"/>
  <c r="E17" i="193"/>
  <c r="D17" i="193"/>
  <c r="C17" i="193"/>
  <c r="H15" i="193"/>
  <c r="G15" i="193"/>
  <c r="F15" i="193"/>
  <c r="E15" i="193"/>
  <c r="D15" i="193"/>
  <c r="C15" i="193"/>
  <c r="H14" i="193"/>
  <c r="G14" i="193"/>
  <c r="F14" i="193"/>
  <c r="E14" i="193"/>
  <c r="D14" i="193"/>
  <c r="C14" i="193"/>
  <c r="F12" i="193"/>
  <c r="E12" i="193"/>
  <c r="D12" i="193"/>
  <c r="C12" i="193"/>
  <c r="F11" i="193"/>
  <c r="E11" i="193"/>
  <c r="D11" i="193"/>
  <c r="C11" i="193"/>
  <c r="H10" i="193"/>
  <c r="G10" i="193"/>
  <c r="F10" i="193"/>
  <c r="E10" i="193"/>
  <c r="D10" i="193"/>
  <c r="C10" i="193"/>
  <c r="H9" i="193"/>
  <c r="G9" i="193"/>
  <c r="F9" i="193"/>
  <c r="E9" i="193"/>
  <c r="D9" i="193"/>
  <c r="C9" i="193"/>
  <c r="H8" i="193"/>
  <c r="G8" i="193"/>
  <c r="F8" i="193"/>
  <c r="E8" i="193"/>
  <c r="D8" i="193"/>
  <c r="C8" i="193"/>
  <c r="H7" i="193"/>
  <c r="G7" i="193"/>
  <c r="F7" i="193"/>
  <c r="E7" i="193"/>
  <c r="D7" i="193"/>
  <c r="C7" i="193"/>
</calcChain>
</file>

<file path=xl/sharedStrings.xml><?xml version="1.0" encoding="utf-8"?>
<sst xmlns="http://schemas.openxmlformats.org/spreadsheetml/2006/main" count="4789" uniqueCount="416">
  <si>
    <t>Indicadores de incidencia</t>
  </si>
  <si>
    <t>Porcentaje</t>
  </si>
  <si>
    <t>Personas</t>
  </si>
  <si>
    <t>Pobreza multidimensional</t>
  </si>
  <si>
    <t>Población en situación de pobreza multidimensional</t>
  </si>
  <si>
    <t xml:space="preserve">    Población en situación de pobreza multidimensional moderada</t>
  </si>
  <si>
    <t xml:space="preserve">    Población en situación de pobreza multidimensional extrema</t>
  </si>
  <si>
    <t>Población vulnerable por carencias sociales</t>
  </si>
  <si>
    <t>Población vulnerable por ingresos</t>
  </si>
  <si>
    <t>Población no pobre multidimensional y no vulnerable</t>
  </si>
  <si>
    <t>Privación social</t>
  </si>
  <si>
    <t>Población con al menos una carencia social</t>
  </si>
  <si>
    <t>Población con al menos tres carencias sociales</t>
  </si>
  <si>
    <t>Rezago educativo</t>
  </si>
  <si>
    <t>Acceso a los servicios de salud</t>
  </si>
  <si>
    <t>Acceso a la seguridad social</t>
  </si>
  <si>
    <t>Calidad y espacios de la vivienda</t>
  </si>
  <si>
    <t>Acceso a los servicios básicos en la vivienda</t>
  </si>
  <si>
    <t>Acceso a la alimentación</t>
  </si>
  <si>
    <t>Bienestar</t>
  </si>
  <si>
    <t>Población con un ingreso inferior a la línea de bienestar mínimo</t>
  </si>
  <si>
    <t>Población con un ingreso inferior a la línea de bienestar</t>
  </si>
  <si>
    <t xml:space="preserve">     Población en situación de pobreza multidimensional extrema</t>
  </si>
  <si>
    <t xml:space="preserve">     Población en situación de pobreza multidimensional moderada</t>
  </si>
  <si>
    <t>Acatic</t>
  </si>
  <si>
    <t>Acatic, 2010-2015</t>
  </si>
  <si>
    <t>Fuente: Elaborado por el IIEG con base en estimaciones del CONEVAL con base en el MCS-ENIGH 2010, la muestra del Censo de Población y Vivienda 2010, el Modelo Estadístico 2015 para la continuidad del MCS-ENIGH y la Encuesta Intercensal 2015.</t>
  </si>
  <si>
    <t>Notas: La población presentada en estos cuadros tiene un propósito exclusivamente estadístico: está calibrada para que, en las estimaciones de pobreza, la suma de la población municipal sea igual a la población de cada entidad federativa reportada con base en la información del MCS-ENIGH 2010 o del MEC 2015 del MCS-ENIGH publicados.</t>
  </si>
  <si>
    <t xml:space="preserve">               Por lo anterior, estas cifras de población podrían diferir de las reportadas por el INEGI y CONAPO a nivel municipal.</t>
  </si>
  <si>
    <t xml:space="preserve">               Las estimaciones municipales de pobreza han sido ajustadas a la información reportada a nivel estatal en el MCS-ENGH 2010 (cifras 2010) o en el MEC 2015 del MCS-ENIGH (cifras 2015).</t>
  </si>
  <si>
    <t xml:space="preserve">               Algunas cifras pueden variar por cuestiones de redondeo.</t>
  </si>
  <si>
    <t>Indicadores de carencias sociales</t>
  </si>
  <si>
    <t>Carencias promedio</t>
  </si>
  <si>
    <t>Acatlán de Juárez, 2010-2015</t>
  </si>
  <si>
    <t>Ahualulco de Mercado, 2010-2015</t>
  </si>
  <si>
    <t>Amacueca, 2010-2015</t>
  </si>
  <si>
    <t>Amatitán, 2010-2015</t>
  </si>
  <si>
    <t>Ameca, 2010-2015</t>
  </si>
  <si>
    <t>San Juanito de Escobedo, 2010-2015</t>
  </si>
  <si>
    <t>Arandas, 2010-2015</t>
  </si>
  <si>
    <t>El Arenal, 2010-2015</t>
  </si>
  <si>
    <t>Atemajac de Brizuela, 2010-2015</t>
  </si>
  <si>
    <t>Atengo, 2010-2015</t>
  </si>
  <si>
    <t>Atenguillo, 2010-2015</t>
  </si>
  <si>
    <t>Atotonilco el Alto, 2010-2015</t>
  </si>
  <si>
    <t>Atoyac, 2010-2015</t>
  </si>
  <si>
    <t>Autlán de Navarro, 2010-2015</t>
  </si>
  <si>
    <t>Ayotlán, 2010-2015</t>
  </si>
  <si>
    <t>Ayutla, 2010-2015</t>
  </si>
  <si>
    <t>La Barca, 2010-2015</t>
  </si>
  <si>
    <t>Bolaños, 2010-2015</t>
  </si>
  <si>
    <t>Cabo Corrientes, 2010-2015</t>
  </si>
  <si>
    <t>Casimiro Castillo, 2010-2015</t>
  </si>
  <si>
    <t>Cihuatlán, 2010-2015</t>
  </si>
  <si>
    <t>Zapotlán el Grande, 2010-2015</t>
  </si>
  <si>
    <t>Cocula, 2010-2015</t>
  </si>
  <si>
    <t>Colotlán, 2010-2015</t>
  </si>
  <si>
    <t>Concepción de Buenos Aires, 2010-2015</t>
  </si>
  <si>
    <t>Cuautitlán de García Barragán, 2010-2015</t>
  </si>
  <si>
    <t>Cuautla, 2010-2015</t>
  </si>
  <si>
    <t>Cuquío, 2010-2015</t>
  </si>
  <si>
    <t>Chapala, 2010-2015</t>
  </si>
  <si>
    <t>Chimaltitán, 2010-2015</t>
  </si>
  <si>
    <t>Chiquilistlán, 2010-2015</t>
  </si>
  <si>
    <t>Degollado, 2010-2015</t>
  </si>
  <si>
    <t>Ejutla, 2010-2015</t>
  </si>
  <si>
    <t>Encarnación de Díaz, 2010-2015</t>
  </si>
  <si>
    <t>Etzatlán, 2010-2015</t>
  </si>
  <si>
    <t>El Grullo, 2010-2015</t>
  </si>
  <si>
    <t>Guachinango, 2010-2015</t>
  </si>
  <si>
    <t>Guadalajara, 2010-2015</t>
  </si>
  <si>
    <t>Hostotipaquillo, 2010-2015</t>
  </si>
  <si>
    <t>Huejúcar, 2010-2015</t>
  </si>
  <si>
    <t>Huejuquilla el Alto, 2010-2015</t>
  </si>
  <si>
    <t>La Huerta, 2010-2015</t>
  </si>
  <si>
    <t>Ixtlahuacán de los Membrillos, 2010-2015</t>
  </si>
  <si>
    <t>Ixtlahuacán del Río, 2010-2015</t>
  </si>
  <si>
    <t>Jalostotitlán, 2010-2015</t>
  </si>
  <si>
    <t>Jamay, 2010-2015</t>
  </si>
  <si>
    <t>Jesús María, 2010-2015</t>
  </si>
  <si>
    <t>Jilotlán de los Dolores, 2010-2015</t>
  </si>
  <si>
    <t>Jocotepec, 2010-2015</t>
  </si>
  <si>
    <t>Juanacatlán, 2010-2015</t>
  </si>
  <si>
    <t>Juchitlán, 2010-2015</t>
  </si>
  <si>
    <t>Lagos de Moreno, 2010-2015</t>
  </si>
  <si>
    <t>El Limón, 2010-2015</t>
  </si>
  <si>
    <t>Magdalena, 2010-2015</t>
  </si>
  <si>
    <t>Santa María del Oro, 2010-2015</t>
  </si>
  <si>
    <t>La Manzanilla de la Paz, 2010-2015</t>
  </si>
  <si>
    <t>Mascota, 2010-2015</t>
  </si>
  <si>
    <t>Mazamitla, 2010-2015</t>
  </si>
  <si>
    <t>Mexticacán, 2010-2015</t>
  </si>
  <si>
    <t>Mezquitic, 2010-2015</t>
  </si>
  <si>
    <t>Mixtlán, 2010-2015</t>
  </si>
  <si>
    <t>Ocotlán, 2010-2015</t>
  </si>
  <si>
    <t>Ojuelos de Jalisco, 2010-2015</t>
  </si>
  <si>
    <t>Pihuamo, 2010-2015</t>
  </si>
  <si>
    <t>Poncitlán, 2010-2015</t>
  </si>
  <si>
    <t>Puerto Vallarta, 2010-2015</t>
  </si>
  <si>
    <t>Villa Purificación, 2010-2015</t>
  </si>
  <si>
    <t>Quitupan, 2010-2015</t>
  </si>
  <si>
    <t>El Salto, 2010-2015</t>
  </si>
  <si>
    <t>San Cristóbal de la Barranca, 2010-2015</t>
  </si>
  <si>
    <t>San Diedo de Alejandría, 2010-2015</t>
  </si>
  <si>
    <t>San Juan de los Lagos, 2010-2015</t>
  </si>
  <si>
    <t>San Marcos, 2010-2015</t>
  </si>
  <si>
    <t>San Julián, 2010-2015</t>
  </si>
  <si>
    <t>San Martín de Bolaños, 2010-2015</t>
  </si>
  <si>
    <t>San Miguel el Alto, 2010-2015</t>
  </si>
  <si>
    <t>Gómez Farías, 2010-2015</t>
  </si>
  <si>
    <t>San Sebastián del Oeste, 2010-2015</t>
  </si>
  <si>
    <t>Santa María de los Ángeles, 2010-2015</t>
  </si>
  <si>
    <t>Sayula, 2010-2015</t>
  </si>
  <si>
    <t>Tala, 2010-2015</t>
  </si>
  <si>
    <t>Talpa de Allende, 2010-2015</t>
  </si>
  <si>
    <t>Tamazula de Gordiano, 2010-2015</t>
  </si>
  <si>
    <t>Tapalpa, 2010-2015</t>
  </si>
  <si>
    <t>Tecalitlán, 2010-2015</t>
  </si>
  <si>
    <t>Tecolotlán, 2010-2015</t>
  </si>
  <si>
    <t>Techaluta de Montenegro, 2010-2015</t>
  </si>
  <si>
    <t>Tenamaxtlán, 2010-2015</t>
  </si>
  <si>
    <t>Teocaltiche, 2010-2015</t>
  </si>
  <si>
    <t xml:space="preserve"> Teocuitatlán de Corona, 2010-2015</t>
  </si>
  <si>
    <t>Tepatitlán de Morelos, 2010-2015</t>
  </si>
  <si>
    <t>Tequila, 2010-2015</t>
  </si>
  <si>
    <t>Teuchitlán, 2010-2015</t>
  </si>
  <si>
    <t xml:space="preserve"> Tizapán el Alto, 2010-2015</t>
  </si>
  <si>
    <t>Tlajomulco de Zúñiga, 2010-2015</t>
  </si>
  <si>
    <t>San Pedro Tlaquepaque, 2010-2015</t>
  </si>
  <si>
    <t>Tolimán, 2010-2015</t>
  </si>
  <si>
    <t>Tomatlán, 2010-2015</t>
  </si>
  <si>
    <t>Tonalá, 2010-2015</t>
  </si>
  <si>
    <t>Tonaya, 2010-2015</t>
  </si>
  <si>
    <t>Tonila, 2010-2015</t>
  </si>
  <si>
    <t>Totatiche, 2010-2015</t>
  </si>
  <si>
    <t>Tototlán, 2010-2015</t>
  </si>
  <si>
    <t>Tuxcacuesco, 2010-2015</t>
  </si>
  <si>
    <t>Tuxcueca, 2010-2015</t>
  </si>
  <si>
    <t>Tuxpan, 2010-2015</t>
  </si>
  <si>
    <t>Unión de San Antonio, 2010-2015</t>
  </si>
  <si>
    <t>Unión de Tula, 2010-2015</t>
  </si>
  <si>
    <t>Valle de Guadalupe, 2010-2015</t>
  </si>
  <si>
    <t>Valle de Juárez, 2010-2015</t>
  </si>
  <si>
    <t>San Gabriel, 2010-2015</t>
  </si>
  <si>
    <t>Villa Corona, 2010-2015</t>
  </si>
  <si>
    <t>Villa Guerrero, 2010-2015</t>
  </si>
  <si>
    <t>Villa Hidalgo, 2010-2015</t>
  </si>
  <si>
    <t>Cañadas de Obregón, 2010-2015</t>
  </si>
  <si>
    <t>Yahualica de González Gallo, 2010-2015</t>
  </si>
  <si>
    <t>Zacoalco de Torres, 2010-2015</t>
  </si>
  <si>
    <t>Zapopan, 2010-2015</t>
  </si>
  <si>
    <t>Zapotiltic, 2010-2015</t>
  </si>
  <si>
    <t>Zapotitlán de Vadillo, 2010-2015</t>
  </si>
  <si>
    <t>Zapotlán del Rey, 2010-2015</t>
  </si>
  <si>
    <t>Zapotlanejo, 2010-2015</t>
  </si>
  <si>
    <t>San Ignacio Cerro Gordo, 2010-2015</t>
  </si>
  <si>
    <t>San Martín Hidalgo, 2010-2015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</si>
  <si>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</si>
  <si>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</si>
  <si>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</si>
  <si>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</si>
  <si>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</si>
  <si>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</si>
  <si>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</si>
  <si>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El Arenal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</si>
  <si>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</si>
  <si>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</si>
  <si>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</si>
  <si>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</si>
  <si>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</si>
  <si>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</si>
  <si>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</si>
  <si>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</si>
  <si>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</si>
  <si>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</si>
  <si>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</si>
  <si>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</si>
  <si>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</si>
  <si>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</si>
  <si>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Cocula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</si>
  <si>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</si>
  <si>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</si>
  <si>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</si>
  <si>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</si>
  <si>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</si>
  <si>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</si>
  <si>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</si>
  <si>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</si>
  <si>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</si>
  <si>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</si>
  <si>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</si>
  <si>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</si>
  <si>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</si>
  <si>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</si>
  <si>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</si>
  <si>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</si>
  <si>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</si>
  <si>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</si>
  <si>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</si>
  <si>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</si>
  <si>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</si>
  <si>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</si>
  <si>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</si>
  <si>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</si>
  <si>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</si>
  <si>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</si>
  <si>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</si>
  <si>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</si>
  <si>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</si>
  <si>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</si>
  <si>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</si>
  <si>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</si>
  <si>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</si>
  <si>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</si>
  <si>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</si>
  <si>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</si>
  <si>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</si>
  <si>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</si>
  <si>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</si>
  <si>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</si>
  <si>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</si>
  <si>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</si>
  <si>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</si>
  <si>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</si>
  <si>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</si>
  <si>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</si>
  <si>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</si>
  <si>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</si>
  <si>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</si>
  <si>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</si>
  <si>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Marcos</t>
  </si>
  <si>
    <t>San Martín de Bolaños</t>
  </si>
  <si>
    <t>San Martín Hidalgo</t>
  </si>
  <si>
    <t>San Miguel el Alto</t>
  </si>
  <si>
    <t>Gómez Farías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</si>
  <si>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</si>
  <si>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</si>
  <si>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</si>
  <si>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</si>
  <si>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</si>
  <si>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</si>
  <si>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</si>
  <si>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</si>
  <si>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</si>
  <si>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</si>
  <si>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</si>
  <si>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</si>
  <si>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</si>
  <si>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</si>
  <si>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</si>
  <si>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</si>
  <si>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</si>
  <si>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</si>
  <si>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</si>
  <si>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</si>
  <si>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</si>
  <si>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</si>
  <si>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</si>
  <si>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</si>
  <si>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</si>
  <si>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</si>
  <si>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</si>
  <si>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</si>
  <si>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</si>
  <si>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</si>
  <si>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</si>
  <si>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</si>
  <si>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</si>
  <si>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</si>
  <si>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</si>
  <si>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</si>
  <si>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</si>
  <si>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</si>
  <si>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</si>
  <si>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</si>
  <si>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</si>
  <si>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</si>
  <si>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</si>
  <si>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</si>
  <si>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</si>
  <si>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</si>
  <si>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Clave de municipio</t>
  </si>
  <si>
    <t>Municipio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</si>
  <si>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</si>
  <si>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</si>
  <si>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</si>
  <si>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</si>
  <si>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</si>
  <si>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</si>
  <si>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</si>
  <si>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</si>
  <si>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</si>
  <si>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</si>
  <si>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</si>
  <si>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</si>
  <si>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</si>
  <si>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</si>
  <si>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</si>
  <si>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</si>
  <si>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</si>
  <si>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</si>
  <si>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</si>
  <si>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</si>
  <si>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</si>
  <si>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</si>
  <si>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</si>
  <si>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</si>
  <si>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</si>
  <si>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</si>
  <si>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14027</t>
  </si>
  <si>
    <t>14028</t>
  </si>
  <si>
    <t>14029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</si>
  <si>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</si>
  <si>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</si>
  <si>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</si>
  <si>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</si>
  <si>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</si>
  <si>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</si>
  <si>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</si>
  <si>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</si>
  <si>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14038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</si>
  <si>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</si>
  <si>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</si>
  <si>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</si>
  <si>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</si>
  <si>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</si>
  <si>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</si>
  <si>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</si>
  <si>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</si>
  <si>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</si>
  <si>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</si>
  <si>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</si>
  <si>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</si>
  <si>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</si>
  <si>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</si>
  <si>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</si>
  <si>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</si>
  <si>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</si>
  <si>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</si>
  <si>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</si>
  <si>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</si>
  <si>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</si>
  <si>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</si>
  <si>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</si>
  <si>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</si>
  <si>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</si>
  <si>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</si>
  <si>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</si>
  <si>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</si>
  <si>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14067</t>
  </si>
  <si>
    <t>14068</t>
  </si>
  <si>
    <t>14069</t>
  </si>
  <si>
    <t>14070</t>
  </si>
  <si>
    <t>14071</t>
  </si>
  <si>
    <t>14072</t>
  </si>
  <si>
    <t>14073</t>
  </si>
  <si>
    <t>14074</t>
  </si>
  <si>
    <t>14075</t>
  </si>
  <si>
    <t>14076</t>
  </si>
  <si>
    <t>14077</t>
  </si>
  <si>
    <t>14078</t>
  </si>
  <si>
    <t>14079</t>
  </si>
  <si>
    <t>14080</t>
  </si>
  <si>
    <t>14081</t>
  </si>
  <si>
    <t>14082</t>
  </si>
  <si>
    <t>14083</t>
  </si>
  <si>
    <t>14084</t>
  </si>
  <si>
    <t>14085</t>
  </si>
  <si>
    <t>14086</t>
  </si>
  <si>
    <t>14087</t>
  </si>
  <si>
    <t>14088</t>
  </si>
  <si>
    <t>14089</t>
  </si>
  <si>
    <t>14090</t>
  </si>
  <si>
    <t>14091</t>
  </si>
  <si>
    <t>14092</t>
  </si>
  <si>
    <t>14093</t>
  </si>
  <si>
    <t>14094</t>
  </si>
  <si>
    <t>14095</t>
  </si>
  <si>
    <t>14096</t>
  </si>
  <si>
    <t>14097</t>
  </si>
  <si>
    <t>14098</t>
  </si>
  <si>
    <t>14099</t>
  </si>
  <si>
    <t>14100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</si>
  <si>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</si>
  <si>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</si>
  <si>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</si>
  <si>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</si>
  <si>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</si>
  <si>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</si>
  <si>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</si>
  <si>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</si>
  <si>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</si>
  <si>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</si>
  <si>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</si>
  <si>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</si>
  <si>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</si>
  <si>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</si>
  <si>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</si>
  <si>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</si>
  <si>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</si>
  <si>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</si>
  <si>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</si>
  <si>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</si>
  <si>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</si>
  <si>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14122</t>
  </si>
  <si>
    <t>14123</t>
  </si>
  <si>
    <t>14124</t>
  </si>
  <si>
    <t>14125</t>
  </si>
  <si>
    <t>Índice</t>
  </si>
  <si>
    <t xml:space="preserve">Medición de la pobreza por municipio
2010-2015 </t>
  </si>
  <si>
    <t>Tabla 5. Pobreza Multidimensional</t>
  </si>
  <si>
    <t>Población en situación de pobreza multidimensional moderada</t>
  </si>
  <si>
    <t>Población en situación de pobreza multidimensional extrema</t>
  </si>
  <si>
    <t>|</t>
  </si>
  <si>
    <t>Pobreza Multidimensional</t>
  </si>
  <si>
    <t>Coeficiente Gini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</si>
</sst>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  <numFmt numFmtId="167" formatCode=";;;"/>
    <numFmt numFmtId="168" formatCode="#,##0.000"/>
  </numFmts>
  <fonts count="3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5"/>
      <color theme="10"/>
      <name val="Arial"/>
      <family val="2"/>
    </font>
    <font>
      <sz val="8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b/>
      <sz val="8"/>
      <name val="Arial Narrow"/>
      <family val="2"/>
    </font>
    <font>
      <u/>
      <sz val="8"/>
      <color indexed="12"/>
      <name val="Arial Narrow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name val="Arial Narrow"/>
      <family val="2"/>
    </font>
    <font>
      <b/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BDCF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9" fillId="0" borderId="0"/>
    <xf numFmtId="0" fontId="18" fillId="0" borderId="0"/>
    <xf numFmtId="0" fontId="1" fillId="22" borderId="7" applyNumberFormat="0" applyFont="0" applyAlignment="0" applyProtection="0"/>
    <xf numFmtId="0" fontId="15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/>
    <xf numFmtId="0" fontId="21" fillId="24" borderId="0" xfId="0" applyFont="1" applyFill="1" applyAlignment="1"/>
    <xf numFmtId="0" fontId="21" fillId="24" borderId="0" xfId="0" applyFont="1" applyFill="1" applyAlignment="1">
      <alignment horizontal="left" vertical="center"/>
    </xf>
    <xf numFmtId="0" fontId="23" fillId="0" borderId="0" xfId="0" applyFont="1"/>
    <xf numFmtId="49" fontId="24" fillId="24" borderId="0" xfId="0" applyNumberFormat="1" applyFont="1" applyFill="1" applyBorder="1" applyAlignment="1">
      <alignment horizontal="center"/>
    </xf>
    <xf numFmtId="0" fontId="25" fillId="0" borderId="0" xfId="47" applyFont="1" applyAlignment="1" applyProtection="1"/>
    <xf numFmtId="49" fontId="25" fillId="24" borderId="0" xfId="47" applyNumberFormat="1" applyFont="1" applyFill="1" applyBorder="1" applyAlignment="1" applyProtection="1"/>
    <xf numFmtId="0" fontId="21" fillId="0" borderId="0" xfId="0" applyFont="1" applyFill="1" applyBorder="1" applyAlignment="1">
      <alignment horizontal="left" wrapText="1" shrinkToFit="1"/>
    </xf>
    <xf numFmtId="0" fontId="26" fillId="0" borderId="0" xfId="0" applyFont="1" applyFill="1" applyBorder="1" applyAlignment="1"/>
    <xf numFmtId="0" fontId="27" fillId="23" borderId="0" xfId="47" applyFont="1" applyFill="1" applyAlignment="1" applyProtection="1"/>
    <xf numFmtId="0" fontId="28" fillId="23" borderId="0" xfId="47" applyFont="1" applyFill="1" applyAlignment="1" applyProtection="1"/>
    <xf numFmtId="0" fontId="21" fillId="0" borderId="0" xfId="0" applyFont="1" applyFill="1"/>
    <xf numFmtId="0" fontId="26" fillId="0" borderId="10" xfId="0" applyFont="1" applyFill="1" applyBorder="1" applyAlignment="1">
      <alignment horizontal="left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justify" wrapText="1" indent="2"/>
    </xf>
    <xf numFmtId="165" fontId="21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justify" wrapText="1" indent="2"/>
    </xf>
    <xf numFmtId="0" fontId="21" fillId="0" borderId="14" xfId="0" applyFont="1" applyFill="1" applyBorder="1" applyAlignment="1">
      <alignment horizontal="left" vertical="justify" wrapText="1" indent="2"/>
    </xf>
    <xf numFmtId="165" fontId="21" fillId="0" borderId="0" xfId="0" applyNumberFormat="1" applyFont="1" applyFill="1" applyAlignment="1">
      <alignment horizontal="right" indent="3"/>
    </xf>
    <xf numFmtId="0" fontId="26" fillId="0" borderId="10" xfId="0" applyFont="1" applyFill="1" applyBorder="1" applyAlignment="1">
      <alignment horizontal="justify"/>
    </xf>
    <xf numFmtId="0" fontId="21" fillId="0" borderId="12" xfId="0" applyFont="1" applyFill="1" applyBorder="1" applyAlignment="1">
      <alignment horizontal="left" indent="2"/>
    </xf>
    <xf numFmtId="0" fontId="21" fillId="0" borderId="14" xfId="0" applyFont="1" applyFill="1" applyBorder="1" applyAlignment="1">
      <alignment horizontal="left" indent="2"/>
    </xf>
    <xf numFmtId="0" fontId="26" fillId="0" borderId="10" xfId="0" applyFont="1" applyFill="1" applyBorder="1"/>
    <xf numFmtId="0" fontId="21" fillId="0" borderId="12" xfId="0" applyFont="1" applyFill="1" applyBorder="1" applyAlignment="1">
      <alignment horizontal="left" vertical="center" wrapText="1" indent="2"/>
    </xf>
    <xf numFmtId="165" fontId="21" fillId="0" borderId="0" xfId="0" applyNumberFormat="1" applyFont="1" applyFill="1"/>
    <xf numFmtId="0" fontId="21" fillId="0" borderId="13" xfId="0" applyFont="1" applyFill="1" applyBorder="1" applyAlignment="1">
      <alignment horizontal="left" indent="2"/>
    </xf>
    <xf numFmtId="0" fontId="26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 vertical="center" wrapText="1" indent="2"/>
    </xf>
    <xf numFmtId="0" fontId="21" fillId="0" borderId="12" xfId="0" applyFont="1" applyFill="1" applyBorder="1" applyAlignment="1">
      <alignment horizontal="left" vertical="center"/>
    </xf>
    <xf numFmtId="0" fontId="21" fillId="0" borderId="0" xfId="0" applyFont="1" applyFill="1" applyAlignment="1"/>
    <xf numFmtId="167" fontId="21" fillId="0" borderId="0" xfId="0" applyNumberFormat="1" applyFont="1" applyFill="1"/>
    <xf numFmtId="167" fontId="21" fillId="0" borderId="0" xfId="0" applyNumberFormat="1" applyFont="1" applyFill="1" applyAlignment="1"/>
    <xf numFmtId="0" fontId="26" fillId="28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33" fillId="23" borderId="0" xfId="47" applyFont="1" applyFill="1" applyAlignment="1" applyProtection="1"/>
    <xf numFmtId="0" fontId="34" fillId="0" borderId="0" xfId="0" applyFont="1" applyFill="1"/>
    <xf numFmtId="167" fontId="34" fillId="0" borderId="0" xfId="0" applyNumberFormat="1" applyFont="1" applyFill="1"/>
    <xf numFmtId="0" fontId="36" fillId="26" borderId="9" xfId="0" applyFont="1" applyFill="1" applyBorder="1" applyAlignment="1">
      <alignment horizontal="center" vertical="center" wrapText="1"/>
    </xf>
    <xf numFmtId="165" fontId="34" fillId="0" borderId="0" xfId="0" applyNumberFormat="1" applyFont="1" applyFill="1" applyAlignment="1">
      <alignment horizontal="right" indent="3"/>
    </xf>
    <xf numFmtId="165" fontId="34" fillId="0" borderId="0" xfId="0" applyNumberFormat="1" applyFont="1" applyFill="1"/>
    <xf numFmtId="0" fontId="34" fillId="0" borderId="0" xfId="0" applyFont="1" applyFill="1" applyAlignment="1"/>
    <xf numFmtId="167" fontId="34" fillId="0" borderId="0" xfId="0" applyNumberFormat="1" applyFont="1" applyFill="1" applyAlignment="1"/>
    <xf numFmtId="0" fontId="34" fillId="0" borderId="0" xfId="0" applyFont="1" applyFill="1" applyBorder="1" applyAlignment="1">
      <alignment horizontal="left" wrapText="1" shrinkToFit="1"/>
    </xf>
    <xf numFmtId="0" fontId="34" fillId="24" borderId="0" xfId="0" applyFont="1" applyFill="1" applyAlignment="1"/>
    <xf numFmtId="0" fontId="34" fillId="24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indent="1"/>
    </xf>
    <xf numFmtId="2" fontId="34" fillId="0" borderId="0" xfId="0" applyNumberFormat="1" applyFont="1" applyFill="1"/>
    <xf numFmtId="0" fontId="36" fillId="30" borderId="10" xfId="0" applyFont="1" applyFill="1" applyBorder="1" applyAlignment="1">
      <alignment horizontal="left" vertical="center"/>
    </xf>
    <xf numFmtId="164" fontId="37" fillId="30" borderId="10" xfId="0" applyNumberFormat="1" applyFont="1" applyFill="1" applyBorder="1" applyAlignment="1">
      <alignment horizontal="center" vertical="center"/>
    </xf>
    <xf numFmtId="0" fontId="36" fillId="30" borderId="10" xfId="0" applyFont="1" applyFill="1" applyBorder="1" applyAlignment="1">
      <alignment horizontal="justify"/>
    </xf>
    <xf numFmtId="0" fontId="37" fillId="30" borderId="10" xfId="0" applyFont="1" applyFill="1" applyBorder="1" applyAlignment="1">
      <alignment horizontal="center" vertical="center"/>
    </xf>
    <xf numFmtId="3" fontId="37" fillId="30" borderId="10" xfId="0" applyNumberFormat="1" applyFont="1" applyFill="1" applyBorder="1" applyAlignment="1">
      <alignment horizontal="center" vertical="center"/>
    </xf>
    <xf numFmtId="0" fontId="36" fillId="30" borderId="10" xfId="0" applyFont="1" applyFill="1" applyBorder="1"/>
    <xf numFmtId="0" fontId="36" fillId="30" borderId="10" xfId="0" applyFont="1" applyFill="1" applyBorder="1" applyAlignment="1">
      <alignment horizontal="left"/>
    </xf>
    <xf numFmtId="0" fontId="37" fillId="0" borderId="9" xfId="0" applyFont="1" applyFill="1" applyBorder="1" applyAlignment="1">
      <alignment horizontal="left" vertical="justify" wrapText="1" indent="2"/>
    </xf>
    <xf numFmtId="165" fontId="37" fillId="0" borderId="9" xfId="0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justify" wrapText="1" indent="2"/>
    </xf>
    <xf numFmtId="165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justify" wrapText="1" indent="2"/>
    </xf>
    <xf numFmtId="165" fontId="37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indent="2"/>
    </xf>
    <xf numFmtId="0" fontId="37" fillId="0" borderId="11" xfId="0" applyFont="1" applyFill="1" applyBorder="1" applyAlignment="1">
      <alignment horizontal="left" indent="2"/>
    </xf>
    <xf numFmtId="0" fontId="37" fillId="0" borderId="9" xfId="0" applyFont="1" applyFill="1" applyBorder="1" applyAlignment="1">
      <alignment horizontal="left" vertical="center" wrapText="1" indent="2"/>
    </xf>
    <xf numFmtId="0" fontId="37" fillId="0" borderId="0" xfId="0" applyFont="1" applyFill="1" applyBorder="1" applyAlignment="1">
      <alignment horizontal="left" indent="2"/>
    </xf>
    <xf numFmtId="0" fontId="37" fillId="0" borderId="9" xfId="0" applyFont="1" applyFill="1" applyBorder="1" applyAlignment="1">
      <alignment horizontal="left" vertical="center"/>
    </xf>
    <xf numFmtId="0" fontId="38" fillId="23" borderId="0" xfId="47" applyFont="1" applyFill="1" applyAlignment="1" applyProtection="1"/>
    <xf numFmtId="0" fontId="31" fillId="29" borderId="0" xfId="0" applyFont="1" applyFill="1" applyBorder="1" applyAlignment="1">
      <alignment horizontal="center" vertical="center" wrapText="1"/>
    </xf>
    <xf numFmtId="0" fontId="31" fillId="29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 shrinkToFit="1"/>
    </xf>
    <xf numFmtId="0" fontId="29" fillId="27" borderId="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26" fillId="28" borderId="9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wrapText="1" shrinkToFit="1"/>
    </xf>
    <xf numFmtId="0" fontId="35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/>
    </xf>
    <xf numFmtId="0" fontId="36" fillId="26" borderId="9" xfId="0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left" wrapText="1" shrinkToFit="1"/>
    </xf>
    <xf numFmtId="168" fontId="37" fillId="0" borderId="0" xfId="0" applyNumberFormat="1" applyFont="1" applyFill="1" applyBorder="1" applyAlignment="1">
      <alignment horizontal="center" vertical="center"/>
    </xf>
  </cellXfs>
  <cellStyles count="69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Euro" xfId="40" xr:uid="{00000000-0005-0000-0000-000027000000}"/>
    <cellStyle name="Explanatory Text" xfId="41" xr:uid="{00000000-0005-0000-0000-000028000000}"/>
    <cellStyle name="Good" xfId="42" xr:uid="{00000000-0005-0000-0000-000029000000}"/>
    <cellStyle name="Heading 1" xfId="43" xr:uid="{00000000-0005-0000-0000-00002A000000}"/>
    <cellStyle name="Heading 2" xfId="44" xr:uid="{00000000-0005-0000-0000-00002B000000}"/>
    <cellStyle name="Heading 3" xfId="45" xr:uid="{00000000-0005-0000-0000-00002C000000}"/>
    <cellStyle name="Heading 4" xfId="46" xr:uid="{00000000-0005-0000-0000-00002D000000}"/>
    <cellStyle name="Hipervínculo" xfId="47" builtinId="8"/>
    <cellStyle name="Input" xfId="48" xr:uid="{00000000-0005-0000-0000-00002F000000}"/>
    <cellStyle name="Linked Cell" xfId="49" xr:uid="{00000000-0005-0000-0000-000030000000}"/>
    <cellStyle name="Millares 2" xfId="50" xr:uid="{00000000-0005-0000-0000-000031000000}"/>
    <cellStyle name="Millares 2 2" xfId="51" xr:uid="{00000000-0005-0000-0000-000032000000}"/>
    <cellStyle name="Normal" xfId="0" builtinId="0"/>
    <cellStyle name="Normal 2" xfId="52" xr:uid="{00000000-0005-0000-0000-000034000000}"/>
    <cellStyle name="Normal 2 2" xfId="53" xr:uid="{00000000-0005-0000-0000-000035000000}"/>
    <cellStyle name="Normal 3" xfId="54" xr:uid="{00000000-0005-0000-0000-000036000000}"/>
    <cellStyle name="Normal 4" xfId="55" xr:uid="{00000000-0005-0000-0000-000037000000}"/>
    <cellStyle name="Normal 4 2" xfId="56" xr:uid="{00000000-0005-0000-0000-000038000000}"/>
    <cellStyle name="Normal 5" xfId="57" xr:uid="{00000000-0005-0000-0000-000039000000}"/>
    <cellStyle name="Normal 6" xfId="58" xr:uid="{00000000-0005-0000-0000-00003A000000}"/>
    <cellStyle name="Normal 7" xfId="59" xr:uid="{00000000-0005-0000-0000-00003B000000}"/>
    <cellStyle name="Normal 8" xfId="60" xr:uid="{00000000-0005-0000-0000-00003C000000}"/>
    <cellStyle name="Note" xfId="61" xr:uid="{00000000-0005-0000-0000-00003D000000}"/>
    <cellStyle name="Output" xfId="62" xr:uid="{00000000-0005-0000-0000-00003E000000}"/>
    <cellStyle name="Porcentual 2" xfId="63" xr:uid="{00000000-0005-0000-0000-00003F000000}"/>
    <cellStyle name="Porcentual 2 2" xfId="64" xr:uid="{00000000-0005-0000-0000-000040000000}"/>
    <cellStyle name="Porcentual 2 2 2" xfId="65" xr:uid="{00000000-0005-0000-0000-000041000000}"/>
    <cellStyle name="Porcentual 2 3" xfId="66" xr:uid="{00000000-0005-0000-0000-000042000000}"/>
    <cellStyle name="Title" xfId="67" xr:uid="{00000000-0005-0000-0000-000043000000}"/>
    <cellStyle name="Warning Text" xfId="68" xr:uid="{00000000-0005-0000-0000-000044000000}"/>
  </cellStyles>
  <dxfs count="0"/>
  <tableStyles count="0" defaultTableStyle="TableStyleMedium9" defaultPivotStyle="PivotStyleLight16"/>
  <colors>
    <mruColors>
      <color rgb="FFBDCFD6"/>
      <color rgb="FFFBBB27"/>
      <color rgb="FF7C878E"/>
      <color rgb="FFB61616"/>
      <color rgb="FFF2F2F2"/>
      <color rgb="FFD9D9D9"/>
      <color rgb="FF76923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styles" Target="style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II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Jalisco_IIEG"/>
    </sheetNames>
    <definedNames>
      <definedName name="Jalisco_Origen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1"/>
  <sheetViews>
    <sheetView showGridLines="0" tabSelected="1" zoomScale="80" zoomScaleNormal="80" workbookViewId="0">
      <selection sqref="A1:K2"/>
    </sheetView>
  </sheetViews>
  <sheetFormatPr baseColWidth="10" defaultColWidth="22.140625" defaultRowHeight="15.75" x14ac:dyDescent="0.25"/>
  <cols>
    <col min="1" max="1" width="16.28515625" style="3" customWidth="1"/>
    <col min="2" max="2" width="26.7109375" style="3" customWidth="1"/>
    <col min="3" max="3" width="3.42578125" style="3" customWidth="1"/>
    <col min="4" max="4" width="16.28515625" style="3" customWidth="1"/>
    <col min="5" max="5" width="26.7109375" style="3" customWidth="1"/>
    <col min="6" max="6" width="5.28515625" style="3" customWidth="1"/>
    <col min="7" max="7" width="16.28515625" style="3" customWidth="1"/>
    <col min="8" max="8" width="26.7109375" style="3" customWidth="1"/>
    <col min="9" max="9" width="5.85546875" style="3" customWidth="1"/>
    <col min="10" max="10" width="16.28515625" style="3" customWidth="1"/>
    <col min="11" max="11" width="26.7109375" style="3" customWidth="1"/>
    <col min="12" max="16384" width="22.140625" style="3"/>
  </cols>
  <sheetData>
    <row r="1" spans="1:11" ht="20.25" customHeight="1" x14ac:dyDescent="0.25">
      <c r="A1" s="74" t="s">
        <v>409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0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31.5" x14ac:dyDescent="0.25">
      <c r="A3" s="69" t="s">
        <v>281</v>
      </c>
      <c r="B3" s="70" t="s">
        <v>282</v>
      </c>
      <c r="D3" s="69" t="s">
        <v>281</v>
      </c>
      <c r="E3" s="70" t="s">
        <v>282</v>
      </c>
      <c r="G3" s="69" t="s">
        <v>281</v>
      </c>
      <c r="H3" s="70" t="s">
        <v>282</v>
      </c>
      <c r="J3" s="69" t="s">
        <v>281</v>
      </c>
      <c r="K3" s="70" t="s">
        <v>282</v>
      </c>
    </row>
    <row r="4" spans="1:11" x14ac:dyDescent="0.25">
      <c r="A4" s="4" t="s">
        <v>283</v>
      </c>
      <c r="B4" s="5" t="s">
        <v>24</v>
      </c>
      <c r="D4" s="4" t="s">
        <v>321</v>
      </c>
      <c r="E4" s="6" t="s">
        <v>194</v>
      </c>
      <c r="G4" s="4" t="s">
        <v>359</v>
      </c>
      <c r="H4" s="6" t="s">
        <v>232</v>
      </c>
      <c r="J4" s="4" t="s">
        <v>397</v>
      </c>
      <c r="K4" s="6" t="s">
        <v>270</v>
      </c>
    </row>
    <row r="5" spans="1:11" x14ac:dyDescent="0.25">
      <c r="A5" s="4" t="s">
        <v>284</v>
      </c>
      <c r="B5" s="6" t="s">
        <v>157</v>
      </c>
      <c r="D5" s="4" t="s">
        <v>322</v>
      </c>
      <c r="E5" s="6" t="s">
        <v>195</v>
      </c>
      <c r="G5" s="4" t="s">
        <v>360</v>
      </c>
      <c r="H5" s="6" t="s">
        <v>233</v>
      </c>
      <c r="J5" s="4" t="s">
        <v>398</v>
      </c>
      <c r="K5" s="6" t="s">
        <v>271</v>
      </c>
    </row>
    <row r="6" spans="1:11" x14ac:dyDescent="0.25">
      <c r="A6" s="4" t="s">
        <v>285</v>
      </c>
      <c r="B6" s="6" t="s">
        <v>158</v>
      </c>
      <c r="D6" s="4" t="s">
        <v>323</v>
      </c>
      <c r="E6" s="6" t="s">
        <v>196</v>
      </c>
      <c r="G6" s="4" t="s">
        <v>361</v>
      </c>
      <c r="H6" s="6" t="s">
        <v>234</v>
      </c>
      <c r="J6" s="4" t="s">
        <v>399</v>
      </c>
      <c r="K6" s="6" t="s">
        <v>272</v>
      </c>
    </row>
    <row r="7" spans="1:11" x14ac:dyDescent="0.25">
      <c r="A7" s="4" t="s">
        <v>286</v>
      </c>
      <c r="B7" s="6" t="s">
        <v>159</v>
      </c>
      <c r="D7" s="4" t="s">
        <v>324</v>
      </c>
      <c r="E7" s="6" t="s">
        <v>197</v>
      </c>
      <c r="G7" s="4" t="s">
        <v>362</v>
      </c>
      <c r="H7" s="6" t="s">
        <v>235</v>
      </c>
      <c r="J7" s="4" t="s">
        <v>400</v>
      </c>
      <c r="K7" s="6" t="s">
        <v>273</v>
      </c>
    </row>
    <row r="8" spans="1:11" x14ac:dyDescent="0.25">
      <c r="A8" s="4" t="s">
        <v>287</v>
      </c>
      <c r="B8" s="6" t="s">
        <v>160</v>
      </c>
      <c r="D8" s="4" t="s">
        <v>325</v>
      </c>
      <c r="E8" s="6" t="s">
        <v>198</v>
      </c>
      <c r="G8" s="4" t="s">
        <v>363</v>
      </c>
      <c r="H8" s="6" t="s">
        <v>236</v>
      </c>
      <c r="J8" s="4" t="s">
        <v>401</v>
      </c>
      <c r="K8" s="6" t="s">
        <v>274</v>
      </c>
    </row>
    <row r="9" spans="1:11" x14ac:dyDescent="0.25">
      <c r="A9" s="4" t="s">
        <v>288</v>
      </c>
      <c r="B9" s="6" t="s">
        <v>161</v>
      </c>
      <c r="D9" s="4" t="s">
        <v>326</v>
      </c>
      <c r="E9" s="6" t="s">
        <v>199</v>
      </c>
      <c r="G9" s="4" t="s">
        <v>364</v>
      </c>
      <c r="H9" s="6" t="s">
        <v>237</v>
      </c>
      <c r="J9" s="4" t="s">
        <v>402</v>
      </c>
      <c r="K9" s="6" t="s">
        <v>275</v>
      </c>
    </row>
    <row r="10" spans="1:11" x14ac:dyDescent="0.25">
      <c r="A10" s="4" t="s">
        <v>289</v>
      </c>
      <c r="B10" s="6" t="s">
        <v>162</v>
      </c>
      <c r="D10" s="4" t="s">
        <v>327</v>
      </c>
      <c r="E10" s="6" t="s">
        <v>200</v>
      </c>
      <c r="G10" s="4" t="s">
        <v>365</v>
      </c>
      <c r="H10" s="6" t="s">
        <v>238</v>
      </c>
      <c r="J10" s="4" t="s">
        <v>403</v>
      </c>
      <c r="K10" s="6" t="s">
        <v>276</v>
      </c>
    </row>
    <row r="11" spans="1:11" x14ac:dyDescent="0.25">
      <c r="A11" s="4" t="s">
        <v>290</v>
      </c>
      <c r="B11" s="6" t="s">
        <v>163</v>
      </c>
      <c r="D11" s="4" t="s">
        <v>328</v>
      </c>
      <c r="E11" s="6" t="s">
        <v>201</v>
      </c>
      <c r="G11" s="4" t="s">
        <v>366</v>
      </c>
      <c r="H11" s="6" t="s">
        <v>239</v>
      </c>
      <c r="J11" s="4" t="s">
        <v>404</v>
      </c>
      <c r="K11" s="6" t="s">
        <v>277</v>
      </c>
    </row>
    <row r="12" spans="1:11" x14ac:dyDescent="0.25">
      <c r="A12" s="4" t="s">
        <v>291</v>
      </c>
      <c r="B12" s="6" t="s">
        <v>164</v>
      </c>
      <c r="D12" s="4" t="s">
        <v>329</v>
      </c>
      <c r="E12" s="6" t="s">
        <v>202</v>
      </c>
      <c r="G12" s="4" t="s">
        <v>367</v>
      </c>
      <c r="H12" s="6" t="s">
        <v>240</v>
      </c>
      <c r="J12" s="4" t="s">
        <v>405</v>
      </c>
      <c r="K12" s="6" t="s">
        <v>278</v>
      </c>
    </row>
    <row r="13" spans="1:11" x14ac:dyDescent="0.25">
      <c r="A13" s="4" t="s">
        <v>292</v>
      </c>
      <c r="B13" s="6" t="s">
        <v>165</v>
      </c>
      <c r="D13" s="4" t="s">
        <v>330</v>
      </c>
      <c r="E13" s="6" t="s">
        <v>203</v>
      </c>
      <c r="G13" s="4" t="s">
        <v>368</v>
      </c>
      <c r="H13" s="6" t="s">
        <v>241</v>
      </c>
      <c r="J13" s="4" t="s">
        <v>406</v>
      </c>
      <c r="K13" s="6" t="s">
        <v>279</v>
      </c>
    </row>
    <row r="14" spans="1:11" x14ac:dyDescent="0.25">
      <c r="A14" s="4" t="s">
        <v>293</v>
      </c>
      <c r="B14" s="6" t="s">
        <v>166</v>
      </c>
      <c r="D14" s="4" t="s">
        <v>331</v>
      </c>
      <c r="E14" s="6" t="s">
        <v>204</v>
      </c>
      <c r="G14" s="4" t="s">
        <v>369</v>
      </c>
      <c r="H14" s="6" t="s">
        <v>242</v>
      </c>
      <c r="J14" s="4" t="s">
        <v>407</v>
      </c>
      <c r="K14" s="6" t="s">
        <v>280</v>
      </c>
    </row>
    <row r="15" spans="1:11" x14ac:dyDescent="0.25">
      <c r="A15" s="4" t="s">
        <v>294</v>
      </c>
      <c r="B15" s="6" t="s">
        <v>167</v>
      </c>
      <c r="D15" s="4" t="s">
        <v>332</v>
      </c>
      <c r="E15" s="6" t="s">
        <v>205</v>
      </c>
      <c r="G15" s="4" t="s">
        <v>370</v>
      </c>
      <c r="H15" s="6" t="s">
        <v>243</v>
      </c>
    </row>
    <row r="16" spans="1:11" x14ac:dyDescent="0.25">
      <c r="A16" s="4" t="s">
        <v>295</v>
      </c>
      <c r="B16" s="6" t="s">
        <v>168</v>
      </c>
      <c r="D16" s="4" t="s">
        <v>333</v>
      </c>
      <c r="E16" s="6" t="s">
        <v>206</v>
      </c>
      <c r="G16" s="4" t="s">
        <v>371</v>
      </c>
      <c r="H16" s="6" t="s">
        <v>244</v>
      </c>
    </row>
    <row r="17" spans="1:8" x14ac:dyDescent="0.25">
      <c r="A17" s="4" t="s">
        <v>296</v>
      </c>
      <c r="B17" s="6" t="s">
        <v>169</v>
      </c>
      <c r="D17" s="4" t="s">
        <v>334</v>
      </c>
      <c r="E17" s="6" t="s">
        <v>207</v>
      </c>
      <c r="G17" s="4" t="s">
        <v>372</v>
      </c>
      <c r="H17" s="6" t="s">
        <v>245</v>
      </c>
    </row>
    <row r="18" spans="1:8" x14ac:dyDescent="0.25">
      <c r="A18" s="4" t="s">
        <v>297</v>
      </c>
      <c r="B18" s="6" t="s">
        <v>170</v>
      </c>
      <c r="D18" s="4" t="s">
        <v>335</v>
      </c>
      <c r="E18" s="6" t="s">
        <v>208</v>
      </c>
      <c r="G18" s="4" t="s">
        <v>373</v>
      </c>
      <c r="H18" s="6" t="s">
        <v>246</v>
      </c>
    </row>
    <row r="19" spans="1:8" x14ac:dyDescent="0.25">
      <c r="A19" s="4" t="s">
        <v>298</v>
      </c>
      <c r="B19" s="6" t="s">
        <v>171</v>
      </c>
      <c r="D19" s="4" t="s">
        <v>336</v>
      </c>
      <c r="E19" s="6" t="s">
        <v>209</v>
      </c>
      <c r="G19" s="4" t="s">
        <v>374</v>
      </c>
      <c r="H19" s="6" t="s">
        <v>247</v>
      </c>
    </row>
    <row r="20" spans="1:8" x14ac:dyDescent="0.25">
      <c r="A20" s="4" t="s">
        <v>299</v>
      </c>
      <c r="B20" s="6" t="s">
        <v>172</v>
      </c>
      <c r="D20" s="4" t="s">
        <v>337</v>
      </c>
      <c r="E20" s="6" t="s">
        <v>210</v>
      </c>
      <c r="G20" s="4" t="s">
        <v>375</v>
      </c>
      <c r="H20" s="6" t="s">
        <v>248</v>
      </c>
    </row>
    <row r="21" spans="1:8" x14ac:dyDescent="0.25">
      <c r="A21" s="4" t="s">
        <v>300</v>
      </c>
      <c r="B21" s="6" t="s">
        <v>173</v>
      </c>
      <c r="D21" s="4" t="s">
        <v>338</v>
      </c>
      <c r="E21" s="6" t="s">
        <v>211</v>
      </c>
      <c r="G21" s="4" t="s">
        <v>376</v>
      </c>
      <c r="H21" s="6" t="s">
        <v>249</v>
      </c>
    </row>
    <row r="22" spans="1:8" x14ac:dyDescent="0.25">
      <c r="A22" s="4" t="s">
        <v>301</v>
      </c>
      <c r="B22" s="6" t="s">
        <v>174</v>
      </c>
      <c r="D22" s="4" t="s">
        <v>339</v>
      </c>
      <c r="E22" s="6" t="s">
        <v>212</v>
      </c>
      <c r="G22" s="4" t="s">
        <v>377</v>
      </c>
      <c r="H22" s="6" t="s">
        <v>250</v>
      </c>
    </row>
    <row r="23" spans="1:8" x14ac:dyDescent="0.25">
      <c r="A23" s="4" t="s">
        <v>302</v>
      </c>
      <c r="B23" s="6" t="s">
        <v>175</v>
      </c>
      <c r="D23" s="4" t="s">
        <v>340</v>
      </c>
      <c r="E23" s="6" t="s">
        <v>213</v>
      </c>
      <c r="G23" s="4" t="s">
        <v>378</v>
      </c>
      <c r="H23" s="6" t="s">
        <v>251</v>
      </c>
    </row>
    <row r="24" spans="1:8" x14ac:dyDescent="0.25">
      <c r="A24" s="4" t="s">
        <v>303</v>
      </c>
      <c r="B24" s="6" t="s">
        <v>176</v>
      </c>
      <c r="D24" s="4" t="s">
        <v>341</v>
      </c>
      <c r="E24" s="6" t="s">
        <v>214</v>
      </c>
      <c r="G24" s="4" t="s">
        <v>379</v>
      </c>
      <c r="H24" s="6" t="s">
        <v>252</v>
      </c>
    </row>
    <row r="25" spans="1:8" x14ac:dyDescent="0.25">
      <c r="A25" s="4" t="s">
        <v>304</v>
      </c>
      <c r="B25" s="6" t="s">
        <v>177</v>
      </c>
      <c r="D25" s="4" t="s">
        <v>342</v>
      </c>
      <c r="E25" s="6" t="s">
        <v>215</v>
      </c>
      <c r="G25" s="4" t="s">
        <v>380</v>
      </c>
      <c r="H25" s="6" t="s">
        <v>253</v>
      </c>
    </row>
    <row r="26" spans="1:8" x14ac:dyDescent="0.25">
      <c r="A26" s="4" t="s">
        <v>305</v>
      </c>
      <c r="B26" s="6" t="s">
        <v>178</v>
      </c>
      <c r="D26" s="4" t="s">
        <v>343</v>
      </c>
      <c r="E26" s="6" t="s">
        <v>216</v>
      </c>
      <c r="G26" s="4" t="s">
        <v>381</v>
      </c>
      <c r="H26" s="6" t="s">
        <v>254</v>
      </c>
    </row>
    <row r="27" spans="1:8" x14ac:dyDescent="0.25">
      <c r="A27" s="4" t="s">
        <v>306</v>
      </c>
      <c r="B27" s="6" t="s">
        <v>179</v>
      </c>
      <c r="D27" s="4" t="s">
        <v>344</v>
      </c>
      <c r="E27" s="6" t="s">
        <v>217</v>
      </c>
      <c r="G27" s="4" t="s">
        <v>382</v>
      </c>
      <c r="H27" s="6" t="s">
        <v>255</v>
      </c>
    </row>
    <row r="28" spans="1:8" x14ac:dyDescent="0.25">
      <c r="A28" s="4" t="s">
        <v>307</v>
      </c>
      <c r="B28" s="6" t="s">
        <v>180</v>
      </c>
      <c r="D28" s="4" t="s">
        <v>345</v>
      </c>
      <c r="E28" s="6" t="s">
        <v>218</v>
      </c>
      <c r="G28" s="4" t="s">
        <v>383</v>
      </c>
      <c r="H28" s="6" t="s">
        <v>256</v>
      </c>
    </row>
    <row r="29" spans="1:8" x14ac:dyDescent="0.25">
      <c r="A29" s="4" t="s">
        <v>308</v>
      </c>
      <c r="B29" s="6" t="s">
        <v>181</v>
      </c>
      <c r="D29" s="4" t="s">
        <v>346</v>
      </c>
      <c r="E29" s="6" t="s">
        <v>219</v>
      </c>
      <c r="G29" s="4" t="s">
        <v>384</v>
      </c>
      <c r="H29" s="6" t="s">
        <v>257</v>
      </c>
    </row>
    <row r="30" spans="1:8" x14ac:dyDescent="0.25">
      <c r="A30" s="4" t="s">
        <v>309</v>
      </c>
      <c r="B30" s="6" t="s">
        <v>182</v>
      </c>
      <c r="D30" s="4" t="s">
        <v>347</v>
      </c>
      <c r="E30" s="6" t="s">
        <v>220</v>
      </c>
      <c r="G30" s="4" t="s">
        <v>385</v>
      </c>
      <c r="H30" s="6" t="s">
        <v>258</v>
      </c>
    </row>
    <row r="31" spans="1:8" x14ac:dyDescent="0.25">
      <c r="A31" s="4" t="s">
        <v>310</v>
      </c>
      <c r="B31" s="6" t="s">
        <v>183</v>
      </c>
      <c r="D31" s="4" t="s">
        <v>348</v>
      </c>
      <c r="E31" s="6" t="s">
        <v>221</v>
      </c>
      <c r="G31" s="4" t="s">
        <v>386</v>
      </c>
      <c r="H31" s="6" t="s">
        <v>259</v>
      </c>
    </row>
    <row r="32" spans="1:8" x14ac:dyDescent="0.25">
      <c r="A32" s="4" t="s">
        <v>311</v>
      </c>
      <c r="B32" s="6" t="s">
        <v>184</v>
      </c>
      <c r="D32" s="4" t="s">
        <v>349</v>
      </c>
      <c r="E32" s="6" t="s">
        <v>222</v>
      </c>
      <c r="G32" s="4" t="s">
        <v>387</v>
      </c>
      <c r="H32" s="6" t="s">
        <v>260</v>
      </c>
    </row>
    <row r="33" spans="1:8" x14ac:dyDescent="0.25">
      <c r="A33" s="4" t="s">
        <v>312</v>
      </c>
      <c r="B33" s="6" t="s">
        <v>185</v>
      </c>
      <c r="D33" s="4" t="s">
        <v>350</v>
      </c>
      <c r="E33" s="6" t="s">
        <v>223</v>
      </c>
      <c r="G33" s="4" t="s">
        <v>388</v>
      </c>
      <c r="H33" s="6" t="s">
        <v>261</v>
      </c>
    </row>
    <row r="34" spans="1:8" x14ac:dyDescent="0.25">
      <c r="A34" s="4" t="s">
        <v>313</v>
      </c>
      <c r="B34" s="6" t="s">
        <v>186</v>
      </c>
      <c r="D34" s="4" t="s">
        <v>351</v>
      </c>
      <c r="E34" s="6" t="s">
        <v>224</v>
      </c>
      <c r="G34" s="4" t="s">
        <v>389</v>
      </c>
      <c r="H34" s="6" t="s">
        <v>262</v>
      </c>
    </row>
    <row r="35" spans="1:8" x14ac:dyDescent="0.25">
      <c r="A35" s="4" t="s">
        <v>314</v>
      </c>
      <c r="B35" s="6" t="s">
        <v>187</v>
      </c>
      <c r="D35" s="4" t="s">
        <v>352</v>
      </c>
      <c r="E35" s="6" t="s">
        <v>225</v>
      </c>
      <c r="G35" s="4" t="s">
        <v>390</v>
      </c>
      <c r="H35" s="6" t="s">
        <v>263</v>
      </c>
    </row>
    <row r="36" spans="1:8" x14ac:dyDescent="0.25">
      <c r="A36" s="4" t="s">
        <v>315</v>
      </c>
      <c r="B36" s="6" t="s">
        <v>188</v>
      </c>
      <c r="D36" s="4" t="s">
        <v>353</v>
      </c>
      <c r="E36" s="6" t="s">
        <v>226</v>
      </c>
      <c r="G36" s="4" t="s">
        <v>391</v>
      </c>
      <c r="H36" s="6" t="s">
        <v>264</v>
      </c>
    </row>
    <row r="37" spans="1:8" x14ac:dyDescent="0.25">
      <c r="A37" s="4" t="s">
        <v>316</v>
      </c>
      <c r="B37" s="6" t="s">
        <v>189</v>
      </c>
      <c r="D37" s="4" t="s">
        <v>354</v>
      </c>
      <c r="E37" s="6" t="s">
        <v>227</v>
      </c>
      <c r="G37" s="4" t="s">
        <v>392</v>
      </c>
      <c r="H37" s="6" t="s">
        <v>265</v>
      </c>
    </row>
    <row r="38" spans="1:8" x14ac:dyDescent="0.25">
      <c r="A38" s="4" t="s">
        <v>317</v>
      </c>
      <c r="B38" s="6" t="s">
        <v>190</v>
      </c>
      <c r="D38" s="4" t="s">
        <v>355</v>
      </c>
      <c r="E38" s="6" t="s">
        <v>228</v>
      </c>
      <c r="G38" s="4" t="s">
        <v>393</v>
      </c>
      <c r="H38" s="6" t="s">
        <v>266</v>
      </c>
    </row>
    <row r="39" spans="1:8" x14ac:dyDescent="0.25">
      <c r="A39" s="4" t="s">
        <v>318</v>
      </c>
      <c r="B39" s="6" t="s">
        <v>191</v>
      </c>
      <c r="D39" s="4" t="s">
        <v>356</v>
      </c>
      <c r="E39" s="6" t="s">
        <v>229</v>
      </c>
      <c r="G39" s="4" t="s">
        <v>394</v>
      </c>
      <c r="H39" s="6" t="s">
        <v>267</v>
      </c>
    </row>
    <row r="40" spans="1:8" x14ac:dyDescent="0.25">
      <c r="A40" s="4" t="s">
        <v>319</v>
      </c>
      <c r="B40" s="6" t="s">
        <v>192</v>
      </c>
      <c r="D40" s="4" t="s">
        <v>357</v>
      </c>
      <c r="E40" s="6" t="s">
        <v>230</v>
      </c>
      <c r="G40" s="4" t="s">
        <v>395</v>
      </c>
      <c r="H40" s="6" t="s">
        <v>268</v>
      </c>
    </row>
    <row r="41" spans="1:8" x14ac:dyDescent="0.25">
      <c r="A41" s="4" t="s">
        <v>320</v>
      </c>
      <c r="B41" s="6" t="s">
        <v>193</v>
      </c>
      <c r="D41" s="4" t="s">
        <v>358</v>
      </c>
      <c r="E41" s="6" t="s">
        <v>231</v>
      </c>
      <c r="G41" s="4" t="s">
        <v>396</v>
      </c>
      <c r="H41" s="6" t="s">
        <v>269</v>
      </c>
    </row>
  </sheetData>
  <mergeCells count="1">
    <mergeCell ref="A1:K2"/>
  </mergeCells>
  <hyperlinks>
    <hyperlink ref="B5" location="'Acatlan de Juarez'!A1" display="Acatlán de Juárez" xr:uid="{00000000-0004-0000-0000-000000000000}"/>
    <hyperlink ref="B4" location="Acatic!A1" display="Acatic" xr:uid="{00000000-0004-0000-0000-000001000000}"/>
    <hyperlink ref="B6" location="'Ahualulco de Mercado'!A1" display="Ahualulco de Mercado" xr:uid="{00000000-0004-0000-0000-000002000000}"/>
    <hyperlink ref="B7" location="Amacueca!A1" display="Amacueca" xr:uid="{00000000-0004-0000-0000-000003000000}"/>
    <hyperlink ref="B8" location="Amatitán!A1" display="Amatitán" xr:uid="{00000000-0004-0000-0000-000004000000}"/>
    <hyperlink ref="B9" location="Ameca!A1" display="Ameca" xr:uid="{00000000-0004-0000-0000-000005000000}"/>
    <hyperlink ref="B10" location="'San Juanito de Escobedo'!A1" display="San Juanito de Escobedo" xr:uid="{00000000-0004-0000-0000-000006000000}"/>
    <hyperlink ref="B11" location="Arandas!A1" display="Arandas" xr:uid="{00000000-0004-0000-0000-000007000000}"/>
    <hyperlink ref="B12" location="'El Arenal'!A1" display="El Arenal" xr:uid="{00000000-0004-0000-0000-000008000000}"/>
    <hyperlink ref="B13" location="'Atemajac de Brizuela'!A1" display="Atemajac de Brizuela" xr:uid="{00000000-0004-0000-0000-000009000000}"/>
    <hyperlink ref="B14" location="Atengo!A1" display="Atengo" xr:uid="{00000000-0004-0000-0000-00000A000000}"/>
    <hyperlink ref="B15" location="Atenguillo!A1" display="Atenguillo" xr:uid="{00000000-0004-0000-0000-00000B000000}"/>
    <hyperlink ref="B16" location="'Atotonilco el Alto'!A1" display="Atotonilco el Alto" xr:uid="{00000000-0004-0000-0000-00000C000000}"/>
    <hyperlink ref="B17" location="Atoyac!A1" display="Atoyac" xr:uid="{00000000-0004-0000-0000-00000D000000}"/>
    <hyperlink ref="B18" location="'Autlán de Navarro'!A1" display="Autlán de Navarro" xr:uid="{00000000-0004-0000-0000-00000E000000}"/>
    <hyperlink ref="B28" location="Colotlán!A1" display="Colotlán" xr:uid="{00000000-0004-0000-0000-00000F000000}"/>
    <hyperlink ref="B29" location="'Concepción de Buenos Aires'!A1" display="Concepción de Buenos Aires" xr:uid="{00000000-0004-0000-0000-000010000000}"/>
    <hyperlink ref="B30" location="'Cuautitlán de García Barragán'!A1" display="Cuautitlán de García Barragán" xr:uid="{00000000-0004-0000-0000-000011000000}"/>
    <hyperlink ref="B31" location="Cuautla!A1" display="Cuautla" xr:uid="{00000000-0004-0000-0000-000012000000}"/>
    <hyperlink ref="B32" location="Cuquío!A1" display="Cuquío" xr:uid="{00000000-0004-0000-0000-000013000000}"/>
    <hyperlink ref="B33" location="Chapala!A1" display="Chapala" xr:uid="{00000000-0004-0000-0000-000014000000}"/>
    <hyperlink ref="B34" location="Chimaltitán!A1" display="Chimaltitán" xr:uid="{00000000-0004-0000-0000-000015000000}"/>
    <hyperlink ref="B35" location="Chiquilistlán!A1" display="Chiquilistlán" xr:uid="{00000000-0004-0000-0000-000016000000}"/>
    <hyperlink ref="B36" location="Degollado!A1" display="Degollado" xr:uid="{00000000-0004-0000-0000-000017000000}"/>
    <hyperlink ref="B37" location="Ejutla!A1" display="Ejutla" xr:uid="{00000000-0004-0000-0000-000018000000}"/>
    <hyperlink ref="B38" location="'Encarnación de Díaz'!A1" display="Encarnación de Díaz" xr:uid="{00000000-0004-0000-0000-000019000000}"/>
    <hyperlink ref="B39" location="Etzatlán!A1" display="Etzatlán" xr:uid="{00000000-0004-0000-0000-00001A000000}"/>
    <hyperlink ref="B40" location="'El Grullo'!A1" display="El Grullo" xr:uid="{00000000-0004-0000-0000-00001B000000}"/>
    <hyperlink ref="B41" location="Guachinango!A1" display="Guachinango" xr:uid="{00000000-0004-0000-0000-00001C000000}"/>
    <hyperlink ref="E4" location="Guadalajara!A1" display="Guadalajara" xr:uid="{00000000-0004-0000-0000-00001D000000}"/>
    <hyperlink ref="E5" location="Hostotipaquillo!A1" display="Hostotipaquillo" xr:uid="{00000000-0004-0000-0000-00001E000000}"/>
    <hyperlink ref="E6" location="Huejúcar!Área_de_impresión" display="Huejúcar" xr:uid="{00000000-0004-0000-0000-00001F000000}"/>
    <hyperlink ref="E7" location="'Huejuquilla el Alto'!Área_de_impresión" display="Huejuquilla el Alto" xr:uid="{00000000-0004-0000-0000-000020000000}"/>
    <hyperlink ref="E8" location="'La Huerta'!Área_de_impresión" display="La Huerta" xr:uid="{00000000-0004-0000-0000-000021000000}"/>
    <hyperlink ref="E9" location="'Ixtlahuacán de los Membrillos'!Área_de_impresión" display="Ixtlahuacán de los Membrillos" xr:uid="{00000000-0004-0000-0000-000022000000}"/>
    <hyperlink ref="E10" location="'Ixtlahuacán del Río'!Área_de_impresión" display="Ixtlahuacán del Río" xr:uid="{00000000-0004-0000-0000-000023000000}"/>
    <hyperlink ref="E11" location="Jalostotitlán!Área_de_impresión" display="Jalostotitlán" xr:uid="{00000000-0004-0000-0000-000024000000}"/>
    <hyperlink ref="E12" location="Jamay!Área_de_impresión" display="Jamay" xr:uid="{00000000-0004-0000-0000-000025000000}"/>
    <hyperlink ref="E13" location="'Jesús María'!Área_de_impresión" display="Jesús María" xr:uid="{00000000-0004-0000-0000-000026000000}"/>
    <hyperlink ref="E14" location="'Jilotlán de los Dolores'!Área_de_impresión" display="Jilotlán de los Dolores" xr:uid="{00000000-0004-0000-0000-000027000000}"/>
    <hyperlink ref="E15" location="Jocotepec!Área_de_impresión" display="Jocotepec" xr:uid="{00000000-0004-0000-0000-000028000000}"/>
    <hyperlink ref="E16" location="Juanacatlán!Área_de_impresión" display="Juanacatlán" xr:uid="{00000000-0004-0000-0000-000029000000}"/>
    <hyperlink ref="E17" location="Juchitlán!Área_de_impresión" display="Juchitlán" xr:uid="{00000000-0004-0000-0000-00002A000000}"/>
    <hyperlink ref="E18" location="'Lagos de Moreno'!Área_de_impresión" display="Lagos de Moreno" xr:uid="{00000000-0004-0000-0000-00002B000000}"/>
    <hyperlink ref="E19" location="'El Limón'!Área_de_impresión" display="El Limón" xr:uid="{00000000-0004-0000-0000-00002C000000}"/>
    <hyperlink ref="E20" location="Magdalena!Área_de_impresión" display="Magdalena" xr:uid="{00000000-0004-0000-0000-00002D000000}"/>
    <hyperlink ref="E21" location="'Santa María del Oro'!Área_de_impresión" display="Santa María del Oro" xr:uid="{00000000-0004-0000-0000-00002E000000}"/>
    <hyperlink ref="E22" location="'La Manzanilla de la Paz'!Área_de_impresión" display="La Manzanilla de la Paz" xr:uid="{00000000-0004-0000-0000-00002F000000}"/>
    <hyperlink ref="E23" location="Mascota!Área_de_impresión" display="Mascota" xr:uid="{00000000-0004-0000-0000-000030000000}"/>
    <hyperlink ref="E24" location="Mazamitla!Área_de_impresión" display="Mazamitla" xr:uid="{00000000-0004-0000-0000-000031000000}"/>
    <hyperlink ref="E25" location="Mexticacán!Área_de_impresión" display="Mexticacán" xr:uid="{00000000-0004-0000-0000-000032000000}"/>
    <hyperlink ref="E26" location="Mezquitic!Área_de_impresión" display="Mezquitic" xr:uid="{00000000-0004-0000-0000-000033000000}"/>
    <hyperlink ref="E27" location="Mixtlán!Área_de_impresión" display="Mixtlán" xr:uid="{00000000-0004-0000-0000-000034000000}"/>
    <hyperlink ref="E28" location="Ocotlán!Área_de_impresión" display="Ocotlán" xr:uid="{00000000-0004-0000-0000-000035000000}"/>
    <hyperlink ref="E29" location="'Ojuelos de Jalisco'!Área_de_impresión" display="Ojuelos de Jalisco" xr:uid="{00000000-0004-0000-0000-000036000000}"/>
    <hyperlink ref="E30" location="Pihuamo!Área_de_impresión" display="Pihuamo" xr:uid="{00000000-0004-0000-0000-000037000000}"/>
    <hyperlink ref="E31" location="Poncitlán!Área_de_impresión" display="Poncitlán" xr:uid="{00000000-0004-0000-0000-000038000000}"/>
    <hyperlink ref="E32" location="'Puerto Vallarta'!Área_de_impresión" display="Puerto Vallarta" xr:uid="{00000000-0004-0000-0000-000039000000}"/>
    <hyperlink ref="E33" location="'Villa Purificación'!Área_de_impresión" display="Villa Purificación" xr:uid="{00000000-0004-0000-0000-00003A000000}"/>
    <hyperlink ref="E34" location="Quitupan!Área_de_impresión" display="Quitupan" xr:uid="{00000000-0004-0000-0000-00003B000000}"/>
    <hyperlink ref="E35" location="'El Salto'!Área_de_impresión" display="El Salto" xr:uid="{00000000-0004-0000-0000-00003C000000}"/>
    <hyperlink ref="E36" location="'San Cristóbal de la Barranca'!Área_de_impresión" display="San Cristóbal de la Barranca" xr:uid="{00000000-0004-0000-0000-00003D000000}"/>
    <hyperlink ref="E37" location="'San Diedo de Alejandría'!Área_de_impresión" display="San Diego de Alejandría" xr:uid="{00000000-0004-0000-0000-00003E000000}"/>
    <hyperlink ref="E38" location="'San Juan de los Lagos'!Área_de_impresión" display="San Juan de los Lagos" xr:uid="{00000000-0004-0000-0000-00003F000000}"/>
    <hyperlink ref="E39" location="'San Julián'!Área_de_impresión" display="San Julián" xr:uid="{00000000-0004-0000-0000-000040000000}"/>
    <hyperlink ref="E40" location="'San Marcos'!Área_de_impresión" display="San Marcos" xr:uid="{00000000-0004-0000-0000-000041000000}"/>
    <hyperlink ref="E41" location="'San Martín de Bolaños'!Área_de_impresión" display="San Martín de Bolaños" xr:uid="{00000000-0004-0000-0000-000042000000}"/>
    <hyperlink ref="H4" location="'San Martín Hidalgo'!Área_de_impresión" display="San Martín Hidalgo" xr:uid="{00000000-0004-0000-0000-000043000000}"/>
    <hyperlink ref="H5" location="'San Miguel el Alto'!Área_de_impresión" display="San Miguel el Alto" xr:uid="{00000000-0004-0000-0000-000044000000}"/>
    <hyperlink ref="H6" location="'Gómez Farías'!Área_de_impresión" display="Gómez Farías" xr:uid="{00000000-0004-0000-0000-000045000000}"/>
    <hyperlink ref="H7" location="'San Sebastián del Oeste'!Área_de_impresión" display="San Sebastián del Oeste" xr:uid="{00000000-0004-0000-0000-000046000000}"/>
    <hyperlink ref="H8" location="'Santa María de los Ángeles'!Área_de_impresión" display="Santa María de los Ángeles" xr:uid="{00000000-0004-0000-0000-000047000000}"/>
    <hyperlink ref="H9" location="Sayula!Área_de_impresión" display="Sayula" xr:uid="{00000000-0004-0000-0000-000048000000}"/>
    <hyperlink ref="H10" location="Tala!Área_de_impresión" display="Tala" xr:uid="{00000000-0004-0000-0000-000049000000}"/>
    <hyperlink ref="H11" location="'Talpa de Allende'!Área_de_impresión" display="Talpa de Allende" xr:uid="{00000000-0004-0000-0000-00004A000000}"/>
    <hyperlink ref="H12" location="'Tamazula de Gordiano'!Área_de_impresión" display="Tamazula de Gordiano" xr:uid="{00000000-0004-0000-0000-00004B000000}"/>
    <hyperlink ref="H13" location="Tapalpa!Área_de_impresión" display="Tapalpa" xr:uid="{00000000-0004-0000-0000-00004C000000}"/>
    <hyperlink ref="H14" location="Tecalitlán!Área_de_impresión" display="Tecalitlán" xr:uid="{00000000-0004-0000-0000-00004D000000}"/>
    <hyperlink ref="H15" location="Tecolotlán!Área_de_impresión" display="Tecolotlán" xr:uid="{00000000-0004-0000-0000-00004E000000}"/>
    <hyperlink ref="H16" location="'Techaluta de Montenegro'!Área_de_impresión" display="Techaluta de Montenegro" xr:uid="{00000000-0004-0000-0000-00004F000000}"/>
    <hyperlink ref="H17" location="Tenamaxtlán!Área_de_impresión" display="Tenamaxtlán" xr:uid="{00000000-0004-0000-0000-000050000000}"/>
    <hyperlink ref="H18" location="Teocaltiche!Área_de_impresión" display="Teocaltiche" xr:uid="{00000000-0004-0000-0000-000051000000}"/>
    <hyperlink ref="H19" location="' Teocuitatlán de Corona'!A1" display="Teocuitatlán de Corona" xr:uid="{00000000-0004-0000-0000-000052000000}"/>
    <hyperlink ref="H20" location="'Tepatitlán de Morelos'!Área_de_impresión" display="Tepatitlán de Morelos" xr:uid="{00000000-0004-0000-0000-000053000000}"/>
    <hyperlink ref="H21" location="Tequila!Área_de_impresión" display="Tequila" xr:uid="{00000000-0004-0000-0000-000054000000}"/>
    <hyperlink ref="H22" location="Teuchitlán!Área_de_impresión" display="Teuchitlán" xr:uid="{00000000-0004-0000-0000-000055000000}"/>
    <hyperlink ref="H23" location="' Tizapán el Alto'!A1" display="Tizapán el Alto" xr:uid="{00000000-0004-0000-0000-000056000000}"/>
    <hyperlink ref="H24" location="'Tlajomulco de Zúñiga'!Área_de_impresión" display="Tlajomulco de Zúñiga" xr:uid="{00000000-0004-0000-0000-000057000000}"/>
    <hyperlink ref="H25" location="'San Pedro Tlaquepaque'!Área_de_impresión" display="Tlaquepaque" xr:uid="{00000000-0004-0000-0000-000058000000}"/>
    <hyperlink ref="H26" location="Tolimán!Área_de_impresión" display="Tolimán" xr:uid="{00000000-0004-0000-0000-000059000000}"/>
    <hyperlink ref="H27" location="Tomatlán!Área_de_impresión" display="Tomatlán" xr:uid="{00000000-0004-0000-0000-00005A000000}"/>
    <hyperlink ref="H28" location="Tonalá!Área_de_impresión" display="Tonalá" xr:uid="{00000000-0004-0000-0000-00005B000000}"/>
    <hyperlink ref="H29" location="Tonaya!Área_de_impresión" display="Tonaya" xr:uid="{00000000-0004-0000-0000-00005C000000}"/>
    <hyperlink ref="H30" location="Tonila!Área_de_impresión" display="Tonila" xr:uid="{00000000-0004-0000-0000-00005D000000}"/>
    <hyperlink ref="H31" location="Totatiche!Área_de_impresión" display="Totatiche" xr:uid="{00000000-0004-0000-0000-00005E000000}"/>
    <hyperlink ref="H32" location="Tototlán!Área_de_impresión" display="Tototlán" xr:uid="{00000000-0004-0000-0000-00005F000000}"/>
    <hyperlink ref="H33" location="Tuxcacuesco!Área_de_impresión" display="Tuxcacuesco" xr:uid="{00000000-0004-0000-0000-000060000000}"/>
    <hyperlink ref="H34" location="Tuxcueca!Área_de_impresión" display="Tuxcueca" xr:uid="{00000000-0004-0000-0000-000061000000}"/>
    <hyperlink ref="H35" location="Tuxpan!Área_de_impresión" display="Tuxpan" xr:uid="{00000000-0004-0000-0000-000062000000}"/>
    <hyperlink ref="H36" location="'Unión de San Antonio'!Área_de_impresión" display="Unión de San Antonio" xr:uid="{00000000-0004-0000-0000-000063000000}"/>
    <hyperlink ref="H37" location="'Unión de Tula'!Área_de_impresión" display="Unión de Tula" xr:uid="{00000000-0004-0000-0000-000064000000}"/>
    <hyperlink ref="H38" location="'Valle de Guadalupe'!Área_de_impresión" display="Valle de Guadalupe" xr:uid="{00000000-0004-0000-0000-000065000000}"/>
    <hyperlink ref="H39" location="'Valle de Juárez'!Área_de_impresión" display="Valle de Juárez" xr:uid="{00000000-0004-0000-0000-000066000000}"/>
    <hyperlink ref="H40" location="'San Gabriel'!Área_de_impresión" display="San Gabriel" xr:uid="{00000000-0004-0000-0000-000067000000}"/>
    <hyperlink ref="H41" location="'Villa Corona'!Área_de_impresión" display="Villa Corona" xr:uid="{00000000-0004-0000-0000-000068000000}"/>
    <hyperlink ref="K4" location="'Villa Guerrero'!Área_de_impresión" display="Villa Guerrero" xr:uid="{00000000-0004-0000-0000-000069000000}"/>
    <hyperlink ref="K5" location="'Villa Hidalgo'!Área_de_impresión" display="Villa Hidalgo" xr:uid="{00000000-0004-0000-0000-00006A000000}"/>
    <hyperlink ref="K6" location="'Cañadas de Obregón'!Área_de_impresión" display="Cañadas de Obregón" xr:uid="{00000000-0004-0000-0000-00006B000000}"/>
    <hyperlink ref="K7" location="'Yahualica de González Gallo'!Área_de_impresión" display="Yahualica de González Gallo" xr:uid="{00000000-0004-0000-0000-00006C000000}"/>
    <hyperlink ref="K8" location="'Zacoalco de Torres'!Área_de_impresión" display="Zacoalco de Torres" xr:uid="{00000000-0004-0000-0000-00006D000000}"/>
    <hyperlink ref="K9" location="Zapopan!Área_de_impresión" display="Zapopan" xr:uid="{00000000-0004-0000-0000-00006E000000}"/>
    <hyperlink ref="K10" location="Zapotiltic!Área_de_impresión" display="Zapotiltic" xr:uid="{00000000-0004-0000-0000-00006F000000}"/>
    <hyperlink ref="K11" location="'Zapotitlán de Vadillo'!Área_de_impresión" display="Zapotitlán de Vadillo" xr:uid="{00000000-0004-0000-0000-000070000000}"/>
    <hyperlink ref="K12" location="'Zapotlán del Rey'!Área_de_impresión" display="Zapotlán del Rey" xr:uid="{00000000-0004-0000-0000-000071000000}"/>
    <hyperlink ref="K13" location="Zapotlanejo!Área_de_impresión" display="Zapotlanejo" xr:uid="{00000000-0004-0000-0000-000072000000}"/>
    <hyperlink ref="K14" location="'San Ignacio Cerro Gordo'!Área_de_impresión" display="San Ignacio Cerro Gordo" xr:uid="{00000000-0004-0000-0000-000073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50.032379930700003</v>
      </c>
      <c r="D7" s="55">
        <v>41.879466178999998</v>
      </c>
      <c r="E7" s="56">
        <v>37332</v>
      </c>
      <c r="F7" s="56">
        <v>33392</v>
      </c>
      <c r="G7" s="55">
        <v>2.2173354165000001</v>
      </c>
      <c r="H7" s="55">
        <v>1.8797765209999999</v>
      </c>
    </row>
    <row r="8" spans="2:10" ht="17.25" customHeight="1" x14ac:dyDescent="0.2">
      <c r="B8" s="57" t="s">
        <v>5</v>
      </c>
      <c r="C8" s="58">
        <v>42.6442748411</v>
      </c>
      <c r="D8" s="58">
        <v>38.940309126300001</v>
      </c>
      <c r="E8" s="59">
        <v>31819</v>
      </c>
      <c r="F8" s="59">
        <v>31048</v>
      </c>
      <c r="G8" s="58">
        <v>2.0086258446</v>
      </c>
      <c r="H8" s="58">
        <v>1.7714279592</v>
      </c>
    </row>
    <row r="9" spans="2:10" ht="17.25" customHeight="1" x14ac:dyDescent="0.2">
      <c r="B9" s="57" t="s">
        <v>6</v>
      </c>
      <c r="C9" s="58">
        <v>7.3881050895999998</v>
      </c>
      <c r="D9" s="58">
        <v>2.9391570527000002</v>
      </c>
      <c r="E9" s="59">
        <v>5513</v>
      </c>
      <c r="F9" s="59">
        <v>2343</v>
      </c>
      <c r="G9" s="58">
        <v>3.4126354396999998</v>
      </c>
      <c r="H9" s="58">
        <v>3.3143489896</v>
      </c>
    </row>
    <row r="10" spans="2:10" ht="17.25" customHeight="1" x14ac:dyDescent="0.2">
      <c r="B10" s="57" t="s">
        <v>7</v>
      </c>
      <c r="C10" s="58">
        <v>37.093628397800003</v>
      </c>
      <c r="D10" s="58">
        <v>36.842145778899997</v>
      </c>
      <c r="E10" s="59">
        <v>27677</v>
      </c>
      <c r="F10" s="59">
        <v>29375</v>
      </c>
      <c r="G10" s="58">
        <v>2.2666605538</v>
      </c>
      <c r="H10" s="58">
        <v>1.7568168883999999</v>
      </c>
    </row>
    <row r="11" spans="2:10" ht="17.25" customHeight="1" x14ac:dyDescent="0.2">
      <c r="B11" s="57" t="s">
        <v>8</v>
      </c>
      <c r="C11" s="58">
        <v>4.7477139841999998</v>
      </c>
      <c r="D11" s="58">
        <v>5.8231723510000002</v>
      </c>
      <c r="E11" s="59">
        <v>3543</v>
      </c>
      <c r="F11" s="59">
        <v>4643</v>
      </c>
      <c r="G11" s="58"/>
      <c r="H11" s="59"/>
    </row>
    <row r="12" spans="2:10" ht="17.25" customHeight="1" x14ac:dyDescent="0.2">
      <c r="B12" s="60" t="s">
        <v>9</v>
      </c>
      <c r="C12" s="61">
        <v>8.1262776872</v>
      </c>
      <c r="D12" s="61">
        <v>15.455215691099999</v>
      </c>
      <c r="E12" s="62">
        <v>6063</v>
      </c>
      <c r="F12" s="62">
        <v>12323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87.126008328599994</v>
      </c>
      <c r="D14" s="55">
        <v>78.721611957899995</v>
      </c>
      <c r="E14" s="56">
        <v>65009</v>
      </c>
      <c r="F14" s="56">
        <v>62767</v>
      </c>
      <c r="G14" s="55">
        <v>2.2389223228000001</v>
      </c>
      <c r="H14" s="55">
        <v>1.8223664628</v>
      </c>
      <c r="I14" s="38"/>
      <c r="J14" s="45"/>
    </row>
    <row r="15" spans="2:10" ht="18.75" customHeight="1" x14ac:dyDescent="0.2">
      <c r="B15" s="64" t="s">
        <v>12</v>
      </c>
      <c r="C15" s="61">
        <v>30.794091066</v>
      </c>
      <c r="D15" s="61">
        <v>14.019886598099999</v>
      </c>
      <c r="E15" s="62">
        <v>22977</v>
      </c>
      <c r="F15" s="62">
        <v>11178</v>
      </c>
      <c r="G15" s="61">
        <v>3.4406231886</v>
      </c>
      <c r="H15" s="61">
        <v>3.2594539437000001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36.655765767799998</v>
      </c>
      <c r="D17" s="55">
        <v>30.047049025100002</v>
      </c>
      <c r="E17" s="56">
        <v>27351</v>
      </c>
      <c r="F17" s="56">
        <v>23957</v>
      </c>
      <c r="G17" s="55">
        <v>2.8064601144000001</v>
      </c>
      <c r="H17" s="55">
        <v>2.3052594762999998</v>
      </c>
      <c r="I17" s="39"/>
    </row>
    <row r="18" spans="2:9" ht="17.25" customHeight="1" x14ac:dyDescent="0.2">
      <c r="B18" s="66" t="s">
        <v>14</v>
      </c>
      <c r="C18" s="58">
        <v>40.570355023099999</v>
      </c>
      <c r="D18" s="58">
        <v>22.5547473763</v>
      </c>
      <c r="E18" s="59">
        <v>30272</v>
      </c>
      <c r="F18" s="59">
        <v>17984</v>
      </c>
      <c r="G18" s="58">
        <v>2.8689477816000002</v>
      </c>
      <c r="H18" s="58">
        <v>2.4900938922</v>
      </c>
    </row>
    <row r="19" spans="2:9" ht="17.25" customHeight="1" x14ac:dyDescent="0.2">
      <c r="B19" s="66" t="s">
        <v>15</v>
      </c>
      <c r="C19" s="58">
        <v>75.242708488299996</v>
      </c>
      <c r="D19" s="58">
        <v>68.033891005599997</v>
      </c>
      <c r="E19" s="59">
        <v>56142</v>
      </c>
      <c r="F19" s="59">
        <v>54245</v>
      </c>
      <c r="G19" s="58">
        <v>2.3805181366000001</v>
      </c>
      <c r="H19" s="58">
        <v>1.9058246567999999</v>
      </c>
    </row>
    <row r="20" spans="2:9" ht="17.25" customHeight="1" x14ac:dyDescent="0.2">
      <c r="B20" s="66" t="s">
        <v>16</v>
      </c>
      <c r="C20" s="58">
        <v>4.4208677457999999</v>
      </c>
      <c r="D20" s="58">
        <v>3.6519151441000002</v>
      </c>
      <c r="E20" s="59">
        <v>3299</v>
      </c>
      <c r="F20" s="59">
        <v>2912</v>
      </c>
      <c r="G20" s="58">
        <v>3.4308597249999999</v>
      </c>
      <c r="H20" s="58">
        <v>2.8026497285</v>
      </c>
    </row>
    <row r="21" spans="2:9" ht="17.25" customHeight="1" x14ac:dyDescent="0.2">
      <c r="B21" s="66" t="s">
        <v>17</v>
      </c>
      <c r="C21" s="58">
        <v>27.4385851991</v>
      </c>
      <c r="D21" s="58">
        <v>10.3622246127</v>
      </c>
      <c r="E21" s="59">
        <v>20473</v>
      </c>
      <c r="F21" s="59">
        <v>8262</v>
      </c>
      <c r="G21" s="58">
        <v>3.0482717475999999</v>
      </c>
      <c r="H21" s="58">
        <v>2.7500431764000002</v>
      </c>
    </row>
    <row r="22" spans="2:9" ht="17.25" customHeight="1" x14ac:dyDescent="0.2">
      <c r="B22" s="64" t="s">
        <v>18</v>
      </c>
      <c r="C22" s="61">
        <v>10.7400827213</v>
      </c>
      <c r="D22" s="61">
        <v>8.8097983679999992</v>
      </c>
      <c r="E22" s="62">
        <v>8014</v>
      </c>
      <c r="F22" s="62">
        <v>7024</v>
      </c>
      <c r="G22" s="61">
        <v>3.1828605209999998</v>
      </c>
      <c r="H22" s="61">
        <v>2.5972452938999999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21.824790222699999</v>
      </c>
      <c r="D24" s="55">
        <v>11.7594127585</v>
      </c>
      <c r="E24" s="56">
        <v>16285</v>
      </c>
      <c r="F24" s="56">
        <v>9376</v>
      </c>
      <c r="G24" s="55">
        <v>2.1184329475000001</v>
      </c>
      <c r="H24" s="55">
        <v>1.8765316451</v>
      </c>
    </row>
    <row r="25" spans="2:9" ht="17.25" customHeight="1" x14ac:dyDescent="0.2">
      <c r="B25" s="71" t="s">
        <v>21</v>
      </c>
      <c r="C25" s="61">
        <v>54.7800939149</v>
      </c>
      <c r="D25" s="61">
        <v>47.7026385299</v>
      </c>
      <c r="E25" s="62">
        <v>40874</v>
      </c>
      <c r="F25" s="62">
        <v>38035</v>
      </c>
      <c r="G25" s="61">
        <v>2.0250745113000002</v>
      </c>
      <c r="H25" s="61">
        <v>1.6503116285999999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0.51419800000000004</v>
      </c>
      <c r="D27" s="88">
        <v>0.407885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Hoja10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34.998981067400003</v>
      </c>
      <c r="D7" s="55">
        <v>34.716526364800004</v>
      </c>
      <c r="E7" s="56">
        <v>223026</v>
      </c>
      <c r="F7" s="56">
        <v>237221</v>
      </c>
      <c r="G7" s="55">
        <v>2.1784187653</v>
      </c>
      <c r="H7" s="55">
        <v>1.9608338823</v>
      </c>
    </row>
    <row r="8" spans="2:10" ht="17.25" customHeight="1" x14ac:dyDescent="0.2">
      <c r="B8" s="57" t="s">
        <v>5</v>
      </c>
      <c r="C8" s="58">
        <v>30.699471448899999</v>
      </c>
      <c r="D8" s="58">
        <v>31.444104445699999</v>
      </c>
      <c r="E8" s="59">
        <v>195628</v>
      </c>
      <c r="F8" s="59">
        <v>214861</v>
      </c>
      <c r="G8" s="58">
        <v>1.9818890531</v>
      </c>
      <c r="H8" s="58">
        <v>1.8027878106999999</v>
      </c>
    </row>
    <row r="9" spans="2:10" ht="17.25" customHeight="1" x14ac:dyDescent="0.2">
      <c r="B9" s="57" t="s">
        <v>6</v>
      </c>
      <c r="C9" s="58">
        <v>4.2995096184000001</v>
      </c>
      <c r="D9" s="58">
        <v>3.2724219191000001</v>
      </c>
      <c r="E9" s="59">
        <v>27398</v>
      </c>
      <c r="F9" s="59">
        <v>22361</v>
      </c>
      <c r="G9" s="58">
        <v>3.5784793308</v>
      </c>
      <c r="H9" s="58">
        <v>3.4787285856999999</v>
      </c>
    </row>
    <row r="10" spans="2:10" ht="17.25" customHeight="1" x14ac:dyDescent="0.2">
      <c r="B10" s="57" t="s">
        <v>7</v>
      </c>
      <c r="C10" s="58">
        <v>31.962346352499999</v>
      </c>
      <c r="D10" s="58">
        <v>22.6071533432</v>
      </c>
      <c r="E10" s="59">
        <v>203676</v>
      </c>
      <c r="F10" s="59">
        <v>154477</v>
      </c>
      <c r="G10" s="58">
        <v>1.9960309575999999</v>
      </c>
      <c r="H10" s="58">
        <v>1.7638783218</v>
      </c>
    </row>
    <row r="11" spans="2:10" ht="17.25" customHeight="1" x14ac:dyDescent="0.2">
      <c r="B11" s="57" t="s">
        <v>8</v>
      </c>
      <c r="C11" s="58">
        <v>7.5267528661999998</v>
      </c>
      <c r="D11" s="58">
        <v>12.81361886</v>
      </c>
      <c r="E11" s="59">
        <v>47963</v>
      </c>
      <c r="F11" s="59">
        <v>87557</v>
      </c>
      <c r="G11" s="58"/>
      <c r="H11" s="59"/>
    </row>
    <row r="12" spans="2:10" ht="17.25" customHeight="1" x14ac:dyDescent="0.2">
      <c r="B12" s="60" t="s">
        <v>9</v>
      </c>
      <c r="C12" s="61">
        <v>25.511919714000001</v>
      </c>
      <c r="D12" s="61">
        <v>29.862701432000001</v>
      </c>
      <c r="E12" s="62">
        <v>162571</v>
      </c>
      <c r="F12" s="62">
        <v>204055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66.9613274198</v>
      </c>
      <c r="D14" s="55">
        <v>57.323679708</v>
      </c>
      <c r="E14" s="56">
        <v>426702</v>
      </c>
      <c r="F14" s="56">
        <v>391698</v>
      </c>
      <c r="G14" s="55">
        <v>2.0915773951999999</v>
      </c>
      <c r="H14" s="55">
        <v>1.8831970924000001</v>
      </c>
      <c r="I14" s="38"/>
      <c r="J14" s="45"/>
    </row>
    <row r="15" spans="2:10" ht="18.75" customHeight="1" x14ac:dyDescent="0.2">
      <c r="B15" s="64" t="s">
        <v>12</v>
      </c>
      <c r="C15" s="61">
        <v>19.887899461699998</v>
      </c>
      <c r="D15" s="61">
        <v>12.6560682004</v>
      </c>
      <c r="E15" s="62">
        <v>126733</v>
      </c>
      <c r="F15" s="62">
        <v>86480</v>
      </c>
      <c r="G15" s="61">
        <v>3.4845278679999998</v>
      </c>
      <c r="H15" s="61">
        <v>3.3992675544000002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17.847274843499999</v>
      </c>
      <c r="D17" s="55">
        <v>17.4112760079</v>
      </c>
      <c r="E17" s="56">
        <v>113729</v>
      </c>
      <c r="F17" s="56">
        <v>118973</v>
      </c>
      <c r="G17" s="55">
        <v>2.7317751530000001</v>
      </c>
      <c r="H17" s="55">
        <v>2.3396847995000001</v>
      </c>
      <c r="I17" s="39"/>
    </row>
    <row r="18" spans="2:9" ht="17.25" customHeight="1" x14ac:dyDescent="0.2">
      <c r="B18" s="66" t="s">
        <v>14</v>
      </c>
      <c r="C18" s="58">
        <v>29.600821915800001</v>
      </c>
      <c r="D18" s="58">
        <v>19.348395626599999</v>
      </c>
      <c r="E18" s="59">
        <v>188627</v>
      </c>
      <c r="F18" s="59">
        <v>132210</v>
      </c>
      <c r="G18" s="58">
        <v>2.7427196037999999</v>
      </c>
      <c r="H18" s="58">
        <v>2.6146040515000002</v>
      </c>
    </row>
    <row r="19" spans="2:9" ht="17.25" customHeight="1" x14ac:dyDescent="0.2">
      <c r="B19" s="66" t="s">
        <v>15</v>
      </c>
      <c r="C19" s="58">
        <v>45.710895457200003</v>
      </c>
      <c r="D19" s="58">
        <v>39.324123999299999</v>
      </c>
      <c r="E19" s="59">
        <v>291286</v>
      </c>
      <c r="F19" s="59">
        <v>268706</v>
      </c>
      <c r="G19" s="58">
        <v>2.4273675388</v>
      </c>
      <c r="H19" s="58">
        <v>2.1430629862999999</v>
      </c>
    </row>
    <row r="20" spans="2:9" ht="17.25" customHeight="1" x14ac:dyDescent="0.2">
      <c r="B20" s="66" t="s">
        <v>16</v>
      </c>
      <c r="C20" s="58">
        <v>7.3092574516999997</v>
      </c>
      <c r="D20" s="58">
        <v>7.8837719958000001</v>
      </c>
      <c r="E20" s="59">
        <v>46577</v>
      </c>
      <c r="F20" s="59">
        <v>53871</v>
      </c>
      <c r="G20" s="58">
        <v>3.202860249</v>
      </c>
      <c r="H20" s="58">
        <v>2.8204000166999998</v>
      </c>
    </row>
    <row r="21" spans="2:9" ht="17.25" customHeight="1" x14ac:dyDescent="0.2">
      <c r="B21" s="66" t="s">
        <v>17</v>
      </c>
      <c r="C21" s="58">
        <v>13.4694003666</v>
      </c>
      <c r="D21" s="58">
        <v>6.1989228339000002</v>
      </c>
      <c r="E21" s="59">
        <v>85832</v>
      </c>
      <c r="F21" s="59">
        <v>42358</v>
      </c>
      <c r="G21" s="58">
        <v>2.9090797157999999</v>
      </c>
      <c r="H21" s="58">
        <v>2.9348810175</v>
      </c>
    </row>
    <row r="22" spans="2:9" ht="17.25" customHeight="1" x14ac:dyDescent="0.2">
      <c r="B22" s="64" t="s">
        <v>18</v>
      </c>
      <c r="C22" s="61">
        <v>26.1171487509</v>
      </c>
      <c r="D22" s="61">
        <v>17.785296488499998</v>
      </c>
      <c r="E22" s="62">
        <v>166428</v>
      </c>
      <c r="F22" s="62">
        <v>121529</v>
      </c>
      <c r="G22" s="61">
        <v>2.5508913974</v>
      </c>
      <c r="H22" s="61">
        <v>2.3131288536999999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12.416272001699999</v>
      </c>
      <c r="D24" s="55">
        <v>10.5447218717</v>
      </c>
      <c r="E24" s="56">
        <v>79121</v>
      </c>
      <c r="F24" s="56">
        <v>72053</v>
      </c>
      <c r="G24" s="55">
        <v>2.0910555951999998</v>
      </c>
      <c r="H24" s="55">
        <v>1.9146782846999999</v>
      </c>
    </row>
    <row r="25" spans="2:9" ht="17.25" customHeight="1" x14ac:dyDescent="0.2">
      <c r="B25" s="71" t="s">
        <v>21</v>
      </c>
      <c r="C25" s="61">
        <v>42.525733933600002</v>
      </c>
      <c r="D25" s="61">
        <v>47.530145224800002</v>
      </c>
      <c r="E25" s="62">
        <v>270989</v>
      </c>
      <c r="F25" s="62">
        <v>324778</v>
      </c>
      <c r="G25" s="61">
        <v>1.7927713292</v>
      </c>
      <c r="H25" s="61">
        <v>1.4322281836999999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0.46010899999999999</v>
      </c>
      <c r="D27" s="88">
        <v>0.40745300000000001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Hoja10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67.7020828717</v>
      </c>
      <c r="D7" s="55">
        <v>58.133467295700001</v>
      </c>
      <c r="E7" s="56">
        <v>6344</v>
      </c>
      <c r="F7" s="56">
        <v>6551</v>
      </c>
      <c r="G7" s="55">
        <v>2.7686772473999999</v>
      </c>
      <c r="H7" s="55">
        <v>2.6139753019</v>
      </c>
    </row>
    <row r="8" spans="2:10" ht="17.25" customHeight="1" x14ac:dyDescent="0.2">
      <c r="B8" s="57" t="s">
        <v>5</v>
      </c>
      <c r="C8" s="58">
        <v>43.982716596499998</v>
      </c>
      <c r="D8" s="58">
        <v>45.128553541400002</v>
      </c>
      <c r="E8" s="59">
        <v>4121</v>
      </c>
      <c r="F8" s="59">
        <v>5086</v>
      </c>
      <c r="G8" s="58">
        <v>2.2763002782999999</v>
      </c>
      <c r="H8" s="58">
        <v>2.3654613906000002</v>
      </c>
    </row>
    <row r="9" spans="2:10" ht="17.25" customHeight="1" x14ac:dyDescent="0.2">
      <c r="B9" s="57" t="s">
        <v>6</v>
      </c>
      <c r="C9" s="58">
        <v>23.719366275199999</v>
      </c>
      <c r="D9" s="58">
        <v>13.0049137543</v>
      </c>
      <c r="E9" s="59">
        <v>2223</v>
      </c>
      <c r="F9" s="59">
        <v>1466</v>
      </c>
      <c r="G9" s="58">
        <v>3.6802440760000001</v>
      </c>
      <c r="H9" s="58">
        <v>3.474821854</v>
      </c>
    </row>
    <row r="10" spans="2:10" ht="17.25" customHeight="1" x14ac:dyDescent="0.2">
      <c r="B10" s="57" t="s">
        <v>7</v>
      </c>
      <c r="C10" s="58">
        <v>25.694770662500002</v>
      </c>
      <c r="D10" s="58">
        <v>35.588635015900003</v>
      </c>
      <c r="E10" s="59">
        <v>2408</v>
      </c>
      <c r="F10" s="59">
        <v>4010</v>
      </c>
      <c r="G10" s="58">
        <v>2.3181028307</v>
      </c>
      <c r="H10" s="58">
        <v>2.3661915600999999</v>
      </c>
    </row>
    <row r="11" spans="2:10" ht="17.25" customHeight="1" x14ac:dyDescent="0.2">
      <c r="B11" s="57" t="s">
        <v>8</v>
      </c>
      <c r="C11" s="58">
        <v>2.1499002881</v>
      </c>
      <c r="D11" s="58">
        <v>2.2676980474000001</v>
      </c>
      <c r="E11" s="59">
        <v>201</v>
      </c>
      <c r="F11" s="59">
        <v>256</v>
      </c>
      <c r="G11" s="58"/>
      <c r="H11" s="59"/>
    </row>
    <row r="12" spans="2:10" ht="17.25" customHeight="1" x14ac:dyDescent="0.2">
      <c r="B12" s="60" t="s">
        <v>9</v>
      </c>
      <c r="C12" s="61">
        <v>4.4532461776999996</v>
      </c>
      <c r="D12" s="61">
        <v>4.0101996409999998</v>
      </c>
      <c r="E12" s="62">
        <v>417</v>
      </c>
      <c r="F12" s="62">
        <v>452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93.396853534200005</v>
      </c>
      <c r="D14" s="55">
        <v>93.722102311599997</v>
      </c>
      <c r="E14" s="56">
        <v>8751</v>
      </c>
      <c r="F14" s="56">
        <v>10562</v>
      </c>
      <c r="G14" s="55">
        <v>2.6448398577000001</v>
      </c>
      <c r="H14" s="55">
        <v>2.5199978633</v>
      </c>
      <c r="I14" s="38"/>
      <c r="J14" s="45"/>
    </row>
    <row r="15" spans="2:10" ht="18.75" customHeight="1" x14ac:dyDescent="0.2">
      <c r="B15" s="64" t="s">
        <v>12</v>
      </c>
      <c r="C15" s="61">
        <v>48.349213383600002</v>
      </c>
      <c r="D15" s="61">
        <v>45.928088867699998</v>
      </c>
      <c r="E15" s="62">
        <v>4530</v>
      </c>
      <c r="F15" s="62">
        <v>5176</v>
      </c>
      <c r="G15" s="61">
        <v>3.6258020164999998</v>
      </c>
      <c r="H15" s="61">
        <v>3.4272775843000001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34.046089076000001</v>
      </c>
      <c r="D17" s="55">
        <v>30.565154955499999</v>
      </c>
      <c r="E17" s="56">
        <v>3190</v>
      </c>
      <c r="F17" s="56">
        <v>3444</v>
      </c>
      <c r="G17" s="55">
        <v>3.2489424015999999</v>
      </c>
      <c r="H17" s="55">
        <v>3.1724580690000002</v>
      </c>
      <c r="I17" s="39"/>
    </row>
    <row r="18" spans="2:9" ht="17.25" customHeight="1" x14ac:dyDescent="0.2">
      <c r="B18" s="66" t="s">
        <v>14</v>
      </c>
      <c r="C18" s="58">
        <v>14.956791491200001</v>
      </c>
      <c r="D18" s="58">
        <v>8.5374340164000007</v>
      </c>
      <c r="E18" s="59">
        <v>1401</v>
      </c>
      <c r="F18" s="59">
        <v>962</v>
      </c>
      <c r="G18" s="58">
        <v>3.3555555556000001</v>
      </c>
      <c r="H18" s="58">
        <v>3.4334868269999999</v>
      </c>
    </row>
    <row r="19" spans="2:9" ht="17.25" customHeight="1" x14ac:dyDescent="0.2">
      <c r="B19" s="66" t="s">
        <v>15</v>
      </c>
      <c r="C19" s="58">
        <v>80.844227786399998</v>
      </c>
      <c r="D19" s="58">
        <v>80.248576976199999</v>
      </c>
      <c r="E19" s="59">
        <v>7575</v>
      </c>
      <c r="F19" s="59">
        <v>9043</v>
      </c>
      <c r="G19" s="58">
        <v>2.7723722078000002</v>
      </c>
      <c r="H19" s="58">
        <v>2.6175172447000001</v>
      </c>
    </row>
    <row r="20" spans="2:9" ht="17.25" customHeight="1" x14ac:dyDescent="0.2">
      <c r="B20" s="66" t="s">
        <v>16</v>
      </c>
      <c r="C20" s="58">
        <v>25.537336583199998</v>
      </c>
      <c r="D20" s="58">
        <v>21.565299481</v>
      </c>
      <c r="E20" s="59">
        <v>2393</v>
      </c>
      <c r="F20" s="59">
        <v>2430</v>
      </c>
      <c r="G20" s="58">
        <v>3.7431670281999998</v>
      </c>
      <c r="H20" s="58">
        <v>3.4808315097999998</v>
      </c>
    </row>
    <row r="21" spans="2:9" ht="17.25" customHeight="1" x14ac:dyDescent="0.2">
      <c r="B21" s="66" t="s">
        <v>17</v>
      </c>
      <c r="C21" s="58">
        <v>38.577442942600001</v>
      </c>
      <c r="D21" s="58">
        <v>67.910064535999993</v>
      </c>
      <c r="E21" s="59">
        <v>3615</v>
      </c>
      <c r="F21" s="59">
        <v>7653</v>
      </c>
      <c r="G21" s="58">
        <v>3.5404939689999999</v>
      </c>
      <c r="H21" s="58">
        <v>2.9032863606000001</v>
      </c>
    </row>
    <row r="22" spans="2:9" ht="17.25" customHeight="1" x14ac:dyDescent="0.2">
      <c r="B22" s="64" t="s">
        <v>18</v>
      </c>
      <c r="C22" s="61">
        <v>53.057832927100002</v>
      </c>
      <c r="D22" s="61">
        <v>27.3529676058</v>
      </c>
      <c r="E22" s="62">
        <v>4972</v>
      </c>
      <c r="F22" s="62">
        <v>3082</v>
      </c>
      <c r="G22" s="61">
        <v>3.2006681979999998</v>
      </c>
      <c r="H22" s="61">
        <v>3.3197505182999998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39.489031686200001</v>
      </c>
      <c r="D24" s="55">
        <v>23.344304889499998</v>
      </c>
      <c r="E24" s="56">
        <v>3700</v>
      </c>
      <c r="F24" s="56">
        <v>2631</v>
      </c>
      <c r="G24" s="55">
        <v>2.8423873790999998</v>
      </c>
      <c r="H24" s="55">
        <v>2.6235529496000001</v>
      </c>
    </row>
    <row r="25" spans="2:9" ht="17.25" customHeight="1" x14ac:dyDescent="0.2">
      <c r="B25" s="71" t="s">
        <v>21</v>
      </c>
      <c r="C25" s="61">
        <v>69.8519831598</v>
      </c>
      <c r="D25" s="61">
        <v>60.401165343099997</v>
      </c>
      <c r="E25" s="62">
        <v>6545</v>
      </c>
      <c r="F25" s="62">
        <v>6807</v>
      </c>
      <c r="G25" s="61">
        <v>2.6835356799999999</v>
      </c>
      <c r="H25" s="61">
        <v>2.5157489746000001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0.551172</v>
      </c>
      <c r="D27" s="88">
        <v>0.429728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Hoja10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49.812634830699999</v>
      </c>
      <c r="D7" s="55">
        <v>50.376653064199999</v>
      </c>
      <c r="E7" s="56">
        <v>26558</v>
      </c>
      <c r="F7" s="56">
        <v>21320</v>
      </c>
      <c r="G7" s="55">
        <v>2.6961824002000001</v>
      </c>
      <c r="H7" s="55">
        <v>2.2362200949000002</v>
      </c>
    </row>
    <row r="8" spans="2:10" ht="17.25" customHeight="1" x14ac:dyDescent="0.2">
      <c r="B8" s="57" t="s">
        <v>5</v>
      </c>
      <c r="C8" s="58">
        <v>41.025651289400002</v>
      </c>
      <c r="D8" s="58">
        <v>43.816427032100002</v>
      </c>
      <c r="E8" s="59">
        <v>21873</v>
      </c>
      <c r="F8" s="59">
        <v>18544</v>
      </c>
      <c r="G8" s="58">
        <v>2.5093363160000002</v>
      </c>
      <c r="H8" s="58">
        <v>2.0457189909000002</v>
      </c>
    </row>
    <row r="9" spans="2:10" ht="17.25" customHeight="1" x14ac:dyDescent="0.2">
      <c r="B9" s="57" t="s">
        <v>6</v>
      </c>
      <c r="C9" s="58">
        <v>8.7869835413999997</v>
      </c>
      <c r="D9" s="58">
        <v>6.5602260321000001</v>
      </c>
      <c r="E9" s="59">
        <v>4685</v>
      </c>
      <c r="F9" s="59">
        <v>2776</v>
      </c>
      <c r="G9" s="58">
        <v>3.5654783877999998</v>
      </c>
      <c r="H9" s="58">
        <v>3.5048490149</v>
      </c>
    </row>
    <row r="10" spans="2:10" ht="17.25" customHeight="1" x14ac:dyDescent="0.2">
      <c r="B10" s="57" t="s">
        <v>7</v>
      </c>
      <c r="C10" s="58">
        <v>45.120419162499999</v>
      </c>
      <c r="D10" s="58">
        <v>40.536364851999998</v>
      </c>
      <c r="E10" s="59">
        <v>24056</v>
      </c>
      <c r="F10" s="59">
        <v>17155</v>
      </c>
      <c r="G10" s="58">
        <v>2.4787315431999999</v>
      </c>
      <c r="H10" s="58">
        <v>2.0434880937000002</v>
      </c>
    </row>
    <row r="11" spans="2:10" ht="17.25" customHeight="1" x14ac:dyDescent="0.2">
      <c r="B11" s="57" t="s">
        <v>8</v>
      </c>
      <c r="C11" s="58">
        <v>0.93051326769999998</v>
      </c>
      <c r="D11" s="58">
        <v>2.2244803998</v>
      </c>
      <c r="E11" s="59">
        <v>496</v>
      </c>
      <c r="F11" s="59">
        <v>941</v>
      </c>
      <c r="G11" s="58"/>
      <c r="H11" s="59"/>
    </row>
    <row r="12" spans="2:10" ht="17.25" customHeight="1" x14ac:dyDescent="0.2">
      <c r="B12" s="60" t="s">
        <v>9</v>
      </c>
      <c r="C12" s="61">
        <v>4.1364327391</v>
      </c>
      <c r="D12" s="61">
        <v>6.8625016838999997</v>
      </c>
      <c r="E12" s="62">
        <v>2205</v>
      </c>
      <c r="F12" s="62">
        <v>2904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94.933053993200005</v>
      </c>
      <c r="D14" s="55">
        <v>90.913017916300007</v>
      </c>
      <c r="E14" s="56">
        <v>50615</v>
      </c>
      <c r="F14" s="56">
        <v>38475</v>
      </c>
      <c r="G14" s="55">
        <v>2.5931463545</v>
      </c>
      <c r="H14" s="55">
        <v>2.1506610884000001</v>
      </c>
      <c r="I14" s="38"/>
      <c r="J14" s="45"/>
    </row>
    <row r="15" spans="2:10" ht="18.75" customHeight="1" x14ac:dyDescent="0.2">
      <c r="B15" s="64" t="s">
        <v>12</v>
      </c>
      <c r="C15" s="61">
        <v>46.507565286000002</v>
      </c>
      <c r="D15" s="61">
        <v>30.2844526212</v>
      </c>
      <c r="E15" s="62">
        <v>24796</v>
      </c>
      <c r="F15" s="62">
        <v>12817</v>
      </c>
      <c r="G15" s="61">
        <v>3.5701835208000001</v>
      </c>
      <c r="H15" s="61">
        <v>3.4885395320999999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32.7779466653</v>
      </c>
      <c r="D17" s="55">
        <v>30.373670541399999</v>
      </c>
      <c r="E17" s="56">
        <v>17476</v>
      </c>
      <c r="F17" s="56">
        <v>12854</v>
      </c>
      <c r="G17" s="55">
        <v>3.2784555864999998</v>
      </c>
      <c r="H17" s="55">
        <v>2.9008949447000001</v>
      </c>
      <c r="I17" s="39"/>
    </row>
    <row r="18" spans="2:9" ht="17.25" customHeight="1" x14ac:dyDescent="0.2">
      <c r="B18" s="66" t="s">
        <v>14</v>
      </c>
      <c r="C18" s="58">
        <v>9.7093205265000009</v>
      </c>
      <c r="D18" s="58">
        <v>9.3405867416999993</v>
      </c>
      <c r="E18" s="59">
        <v>5177</v>
      </c>
      <c r="F18" s="59">
        <v>3953</v>
      </c>
      <c r="G18" s="58">
        <v>3.7103741116000002</v>
      </c>
      <c r="H18" s="58">
        <v>3.2518711677000001</v>
      </c>
    </row>
    <row r="19" spans="2:9" ht="17.25" customHeight="1" x14ac:dyDescent="0.2">
      <c r="B19" s="66" t="s">
        <v>15</v>
      </c>
      <c r="C19" s="58">
        <v>85.1420493838</v>
      </c>
      <c r="D19" s="58">
        <v>82.551154272399998</v>
      </c>
      <c r="E19" s="59">
        <v>45394</v>
      </c>
      <c r="F19" s="59">
        <v>34936</v>
      </c>
      <c r="G19" s="58">
        <v>2.7102195529999999</v>
      </c>
      <c r="H19" s="58">
        <v>2.2139269563999999</v>
      </c>
    </row>
    <row r="20" spans="2:9" ht="17.25" customHeight="1" x14ac:dyDescent="0.2">
      <c r="B20" s="66" t="s">
        <v>16</v>
      </c>
      <c r="C20" s="58">
        <v>13.9210100085</v>
      </c>
      <c r="D20" s="58">
        <v>18.7338016243</v>
      </c>
      <c r="E20" s="59">
        <v>7422</v>
      </c>
      <c r="F20" s="59">
        <v>7928</v>
      </c>
      <c r="G20" s="58">
        <v>4.063761918</v>
      </c>
      <c r="H20" s="58">
        <v>3.3903305094</v>
      </c>
    </row>
    <row r="21" spans="2:9" ht="17.25" customHeight="1" x14ac:dyDescent="0.2">
      <c r="B21" s="66" t="s">
        <v>17</v>
      </c>
      <c r="C21" s="58">
        <v>47.987004665999997</v>
      </c>
      <c r="D21" s="58">
        <v>36.3765367584</v>
      </c>
      <c r="E21" s="59">
        <v>25585</v>
      </c>
      <c r="F21" s="59">
        <v>15395</v>
      </c>
      <c r="G21" s="58">
        <v>3.2707277353999999</v>
      </c>
      <c r="H21" s="58">
        <v>3.0428358101000001</v>
      </c>
    </row>
    <row r="22" spans="2:9" ht="17.25" customHeight="1" x14ac:dyDescent="0.2">
      <c r="B22" s="64" t="s">
        <v>18</v>
      </c>
      <c r="C22" s="61">
        <v>56.637971633500001</v>
      </c>
      <c r="D22" s="61">
        <v>18.147340120999999</v>
      </c>
      <c r="E22" s="62">
        <v>30197</v>
      </c>
      <c r="F22" s="62">
        <v>7680</v>
      </c>
      <c r="G22" s="61">
        <v>3.0558381999000002</v>
      </c>
      <c r="H22" s="61">
        <v>3.2145178015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15.8366313539</v>
      </c>
      <c r="D24" s="55">
        <v>14.6563197055</v>
      </c>
      <c r="E24" s="56">
        <v>8443</v>
      </c>
      <c r="F24" s="56">
        <v>6203</v>
      </c>
      <c r="G24" s="55">
        <v>2.7452133033999999</v>
      </c>
      <c r="H24" s="55">
        <v>2.3949069947999999</v>
      </c>
    </row>
    <row r="25" spans="2:9" ht="17.25" customHeight="1" x14ac:dyDescent="0.2">
      <c r="B25" s="71" t="s">
        <v>21</v>
      </c>
      <c r="C25" s="61">
        <v>50.743148098399999</v>
      </c>
      <c r="D25" s="61">
        <v>52.601133464</v>
      </c>
      <c r="E25" s="62">
        <v>27054</v>
      </c>
      <c r="F25" s="62">
        <v>22261</v>
      </c>
      <c r="G25" s="61">
        <v>2.6467090419999999</v>
      </c>
      <c r="H25" s="61">
        <v>2.1416487489999998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0.46966799999999997</v>
      </c>
      <c r="D27" s="88">
        <v>0.39311800000000002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Hoja10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38.8995900822</v>
      </c>
      <c r="D7" s="55">
        <v>37.325544879100001</v>
      </c>
      <c r="E7" s="56">
        <v>190856</v>
      </c>
      <c r="F7" s="56">
        <v>203666</v>
      </c>
      <c r="G7" s="55">
        <v>2.5317705282</v>
      </c>
      <c r="H7" s="55">
        <v>2.0263891335999999</v>
      </c>
    </row>
    <row r="8" spans="2:10" ht="17.25" customHeight="1" x14ac:dyDescent="0.2">
      <c r="B8" s="57" t="s">
        <v>5</v>
      </c>
      <c r="C8" s="58">
        <v>32.2856803922</v>
      </c>
      <c r="D8" s="58">
        <v>33.475401989399998</v>
      </c>
      <c r="E8" s="59">
        <v>158405</v>
      </c>
      <c r="F8" s="59">
        <v>182658</v>
      </c>
      <c r="G8" s="58">
        <v>2.2718120086</v>
      </c>
      <c r="H8" s="58">
        <v>1.8596662195</v>
      </c>
    </row>
    <row r="9" spans="2:10" ht="17.25" customHeight="1" x14ac:dyDescent="0.2">
      <c r="B9" s="57" t="s">
        <v>6</v>
      </c>
      <c r="C9" s="58">
        <v>6.6139096899999998</v>
      </c>
      <c r="D9" s="58">
        <v>3.8501428896999998</v>
      </c>
      <c r="E9" s="59">
        <v>32450</v>
      </c>
      <c r="F9" s="59">
        <v>21008</v>
      </c>
      <c r="G9" s="58">
        <v>3.7972141878999999</v>
      </c>
      <c r="H9" s="58">
        <v>3.4755848041999999</v>
      </c>
    </row>
    <row r="10" spans="2:10" ht="17.25" customHeight="1" x14ac:dyDescent="0.2">
      <c r="B10" s="57" t="s">
        <v>7</v>
      </c>
      <c r="C10" s="58">
        <v>33.004628181900003</v>
      </c>
      <c r="D10" s="58">
        <v>24.933834961300001</v>
      </c>
      <c r="E10" s="59">
        <v>161933</v>
      </c>
      <c r="F10" s="59">
        <v>136051</v>
      </c>
      <c r="G10" s="58">
        <v>2.2141710569000002</v>
      </c>
      <c r="H10" s="58">
        <v>1.8054303032000001</v>
      </c>
    </row>
    <row r="11" spans="2:10" ht="17.25" customHeight="1" x14ac:dyDescent="0.2">
      <c r="B11" s="57" t="s">
        <v>8</v>
      </c>
      <c r="C11" s="58">
        <v>6.6577317231000004</v>
      </c>
      <c r="D11" s="58">
        <v>10.3827663676</v>
      </c>
      <c r="E11" s="59">
        <v>32665</v>
      </c>
      <c r="F11" s="59">
        <v>56653</v>
      </c>
      <c r="G11" s="58"/>
      <c r="H11" s="59"/>
    </row>
    <row r="12" spans="2:10" ht="17.25" customHeight="1" x14ac:dyDescent="0.2">
      <c r="B12" s="60" t="s">
        <v>9</v>
      </c>
      <c r="C12" s="61">
        <v>21.4380500127</v>
      </c>
      <c r="D12" s="61">
        <v>27.357853792099998</v>
      </c>
      <c r="E12" s="62">
        <v>105183</v>
      </c>
      <c r="F12" s="62">
        <v>149278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71.904218264099995</v>
      </c>
      <c r="D14" s="55">
        <v>62.259379840299999</v>
      </c>
      <c r="E14" s="56">
        <v>352789</v>
      </c>
      <c r="F14" s="56">
        <v>339718</v>
      </c>
      <c r="G14" s="55">
        <v>2.3857191122999999</v>
      </c>
      <c r="H14" s="55">
        <v>1.9379493621999999</v>
      </c>
      <c r="I14" s="38"/>
      <c r="J14" s="45"/>
    </row>
    <row r="15" spans="2:10" ht="18.75" customHeight="1" x14ac:dyDescent="0.2">
      <c r="B15" s="64" t="s">
        <v>12</v>
      </c>
      <c r="C15" s="61">
        <v>26.720797681200001</v>
      </c>
      <c r="D15" s="61">
        <v>15.0439184768</v>
      </c>
      <c r="E15" s="62">
        <v>131102</v>
      </c>
      <c r="F15" s="62">
        <v>82087</v>
      </c>
      <c r="G15" s="61">
        <v>3.6739758321</v>
      </c>
      <c r="H15" s="61">
        <v>3.4027769038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19.844218589800001</v>
      </c>
      <c r="D17" s="55">
        <v>16.743801597699999</v>
      </c>
      <c r="E17" s="56">
        <v>97363</v>
      </c>
      <c r="F17" s="56">
        <v>91362</v>
      </c>
      <c r="G17" s="55">
        <v>3.0526052128000001</v>
      </c>
      <c r="H17" s="55">
        <v>2.521180352</v>
      </c>
      <c r="I17" s="39"/>
    </row>
    <row r="18" spans="2:9" ht="17.25" customHeight="1" x14ac:dyDescent="0.2">
      <c r="B18" s="66" t="s">
        <v>14</v>
      </c>
      <c r="C18" s="58">
        <v>40.643224508499998</v>
      </c>
      <c r="D18" s="58">
        <v>21.0219739496</v>
      </c>
      <c r="E18" s="59">
        <v>199411</v>
      </c>
      <c r="F18" s="59">
        <v>114706</v>
      </c>
      <c r="G18" s="58">
        <v>2.8932781794000002</v>
      </c>
      <c r="H18" s="58">
        <v>2.6357488641</v>
      </c>
    </row>
    <row r="19" spans="2:9" ht="17.25" customHeight="1" x14ac:dyDescent="0.2">
      <c r="B19" s="66" t="s">
        <v>15</v>
      </c>
      <c r="C19" s="58">
        <v>52.518230890600002</v>
      </c>
      <c r="D19" s="58">
        <v>46.563791667899999</v>
      </c>
      <c r="E19" s="59">
        <v>257674</v>
      </c>
      <c r="F19" s="59">
        <v>254075</v>
      </c>
      <c r="G19" s="58">
        <v>2.7141247249</v>
      </c>
      <c r="H19" s="58">
        <v>2.1619714615999999</v>
      </c>
    </row>
    <row r="20" spans="2:9" ht="17.25" customHeight="1" x14ac:dyDescent="0.2">
      <c r="B20" s="66" t="s">
        <v>16</v>
      </c>
      <c r="C20" s="58">
        <v>8.4898837744000009</v>
      </c>
      <c r="D20" s="58">
        <v>9.5112536318000007</v>
      </c>
      <c r="E20" s="59">
        <v>41655</v>
      </c>
      <c r="F20" s="59">
        <v>51898</v>
      </c>
      <c r="G20" s="58">
        <v>3.7479555647999998</v>
      </c>
      <c r="H20" s="58">
        <v>2.8178580535000002</v>
      </c>
    </row>
    <row r="21" spans="2:9" ht="17.25" customHeight="1" x14ac:dyDescent="0.2">
      <c r="B21" s="66" t="s">
        <v>17</v>
      </c>
      <c r="C21" s="58">
        <v>22.2441746509</v>
      </c>
      <c r="D21" s="58">
        <v>8.0203251530999999</v>
      </c>
      <c r="E21" s="59">
        <v>109138</v>
      </c>
      <c r="F21" s="59">
        <v>43763</v>
      </c>
      <c r="G21" s="58">
        <v>3.1585613397999999</v>
      </c>
      <c r="H21" s="58">
        <v>3.0215467907</v>
      </c>
    </row>
    <row r="22" spans="2:9" ht="17.25" customHeight="1" x14ac:dyDescent="0.2">
      <c r="B22" s="64" t="s">
        <v>18</v>
      </c>
      <c r="C22" s="61">
        <v>27.803535351899999</v>
      </c>
      <c r="D22" s="61">
        <v>18.794379449499999</v>
      </c>
      <c r="E22" s="62">
        <v>136414</v>
      </c>
      <c r="F22" s="62">
        <v>102551</v>
      </c>
      <c r="G22" s="61">
        <v>3.0783563966999998</v>
      </c>
      <c r="H22" s="61">
        <v>2.4307489636000001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14.5969016528</v>
      </c>
      <c r="D24" s="55">
        <v>11.134419661600001</v>
      </c>
      <c r="E24" s="56">
        <v>71618</v>
      </c>
      <c r="F24" s="56">
        <v>60755</v>
      </c>
      <c r="G24" s="55">
        <v>2.4948420847000001</v>
      </c>
      <c r="H24" s="55">
        <v>2.0431688302</v>
      </c>
    </row>
    <row r="25" spans="2:9" ht="17.25" customHeight="1" x14ac:dyDescent="0.2">
      <c r="B25" s="71" t="s">
        <v>21</v>
      </c>
      <c r="C25" s="61">
        <v>45.557321805299999</v>
      </c>
      <c r="D25" s="61">
        <v>47.708311246599997</v>
      </c>
      <c r="E25" s="62">
        <v>223521</v>
      </c>
      <c r="F25" s="62">
        <v>260320</v>
      </c>
      <c r="G25" s="61">
        <v>2.1617353375000001</v>
      </c>
      <c r="H25" s="61">
        <v>1.5854557675000001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0.46732299999999999</v>
      </c>
      <c r="D27" s="88">
        <v>0.403669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Hoja10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42.907594086000003</v>
      </c>
      <c r="D7" s="55">
        <v>40.3068432671</v>
      </c>
      <c r="E7" s="56">
        <v>2744</v>
      </c>
      <c r="F7" s="56">
        <v>2435</v>
      </c>
      <c r="G7" s="55">
        <v>1.9751832533</v>
      </c>
      <c r="H7" s="55">
        <v>1.7216257415</v>
      </c>
    </row>
    <row r="8" spans="2:10" ht="17.25" customHeight="1" x14ac:dyDescent="0.2">
      <c r="B8" s="57" t="s">
        <v>5</v>
      </c>
      <c r="C8" s="58">
        <v>38.114919354800001</v>
      </c>
      <c r="D8" s="58">
        <v>37.745936182999998</v>
      </c>
      <c r="E8" s="59">
        <v>2437</v>
      </c>
      <c r="F8" s="59">
        <v>2281</v>
      </c>
      <c r="G8" s="58">
        <v>1.7977916664</v>
      </c>
      <c r="H8" s="58">
        <v>1.6166080204</v>
      </c>
    </row>
    <row r="9" spans="2:10" ht="17.25" customHeight="1" x14ac:dyDescent="0.2">
      <c r="B9" s="57" t="s">
        <v>6</v>
      </c>
      <c r="C9" s="58">
        <v>4.7926747312</v>
      </c>
      <c r="D9" s="58">
        <v>2.5609070841000001</v>
      </c>
      <c r="E9" s="59">
        <v>306</v>
      </c>
      <c r="F9" s="59">
        <v>155</v>
      </c>
      <c r="G9" s="58">
        <v>3.3818234222000001</v>
      </c>
      <c r="H9" s="58">
        <v>3.2662419626000001</v>
      </c>
    </row>
    <row r="10" spans="2:10" ht="17.25" customHeight="1" x14ac:dyDescent="0.2">
      <c r="B10" s="57" t="s">
        <v>7</v>
      </c>
      <c r="C10" s="58">
        <v>37.9391801075</v>
      </c>
      <c r="D10" s="58">
        <v>41.872566726899997</v>
      </c>
      <c r="E10" s="59">
        <v>2426</v>
      </c>
      <c r="F10" s="59">
        <v>2530</v>
      </c>
      <c r="G10" s="58">
        <v>1.8603599951000001</v>
      </c>
      <c r="H10" s="58">
        <v>1.7190753412999999</v>
      </c>
    </row>
    <row r="11" spans="2:10" ht="17.25" customHeight="1" x14ac:dyDescent="0.2">
      <c r="B11" s="57" t="s">
        <v>8</v>
      </c>
      <c r="C11" s="58">
        <v>8.0352822581000005</v>
      </c>
      <c r="D11" s="58">
        <v>7.3267108168000004</v>
      </c>
      <c r="E11" s="59">
        <v>514</v>
      </c>
      <c r="F11" s="59">
        <v>443</v>
      </c>
      <c r="G11" s="58"/>
      <c r="H11" s="59"/>
    </row>
    <row r="12" spans="2:10" ht="17.25" customHeight="1" x14ac:dyDescent="0.2">
      <c r="B12" s="60" t="s">
        <v>9</v>
      </c>
      <c r="C12" s="61">
        <v>11.1179435484</v>
      </c>
      <c r="D12" s="61">
        <v>10.493879189199999</v>
      </c>
      <c r="E12" s="62">
        <v>711</v>
      </c>
      <c r="F12" s="62">
        <v>634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80.846774193499996</v>
      </c>
      <c r="D14" s="55">
        <v>82.179409993999997</v>
      </c>
      <c r="E14" s="56">
        <v>5169</v>
      </c>
      <c r="F14" s="56">
        <v>4965</v>
      </c>
      <c r="G14" s="55">
        <v>1.921446384</v>
      </c>
      <c r="H14" s="55">
        <v>1.7203907204</v>
      </c>
      <c r="I14" s="38"/>
      <c r="J14" s="45"/>
    </row>
    <row r="15" spans="2:10" ht="18.75" customHeight="1" x14ac:dyDescent="0.2">
      <c r="B15" s="64" t="s">
        <v>12</v>
      </c>
      <c r="C15" s="61">
        <v>17.103494623700001</v>
      </c>
      <c r="D15" s="61">
        <v>12.7834637768</v>
      </c>
      <c r="E15" s="62">
        <v>1094</v>
      </c>
      <c r="F15" s="62">
        <v>772</v>
      </c>
      <c r="G15" s="61">
        <v>3.3222003929000001</v>
      </c>
      <c r="H15" s="61">
        <v>3.2244897958999998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30.4771505376</v>
      </c>
      <c r="D17" s="55">
        <v>26.931567328900002</v>
      </c>
      <c r="E17" s="56">
        <v>1949</v>
      </c>
      <c r="F17" s="56">
        <v>1627</v>
      </c>
      <c r="G17" s="55">
        <v>2.2987872106</v>
      </c>
      <c r="H17" s="55">
        <v>2.1602086437999999</v>
      </c>
      <c r="I17" s="39"/>
    </row>
    <row r="18" spans="2:9" ht="17.25" customHeight="1" x14ac:dyDescent="0.2">
      <c r="B18" s="66" t="s">
        <v>14</v>
      </c>
      <c r="C18" s="58">
        <v>32.325268817199998</v>
      </c>
      <c r="D18" s="58">
        <v>10.977322897900001</v>
      </c>
      <c r="E18" s="59">
        <v>2067</v>
      </c>
      <c r="F18" s="59">
        <v>663</v>
      </c>
      <c r="G18" s="58">
        <v>2.3762993763</v>
      </c>
      <c r="H18" s="58">
        <v>2.4552102376999998</v>
      </c>
    </row>
    <row r="19" spans="2:9" ht="17.25" customHeight="1" x14ac:dyDescent="0.2">
      <c r="B19" s="66" t="s">
        <v>15</v>
      </c>
      <c r="C19" s="58">
        <v>64.381720430100003</v>
      </c>
      <c r="D19" s="58">
        <v>63.074453140700001</v>
      </c>
      <c r="E19" s="59">
        <v>4117</v>
      </c>
      <c r="F19" s="59">
        <v>3811</v>
      </c>
      <c r="G19" s="58">
        <v>2.0699373694999998</v>
      </c>
      <c r="H19" s="58">
        <v>1.8215081133</v>
      </c>
    </row>
    <row r="20" spans="2:9" ht="17.25" customHeight="1" x14ac:dyDescent="0.2">
      <c r="B20" s="66" t="s">
        <v>16</v>
      </c>
      <c r="C20" s="58">
        <v>7.3924731182999999</v>
      </c>
      <c r="D20" s="58">
        <v>9.1711820188999997</v>
      </c>
      <c r="E20" s="59">
        <v>473</v>
      </c>
      <c r="F20" s="59">
        <v>554</v>
      </c>
      <c r="G20" s="58">
        <v>2.8681818182000001</v>
      </c>
      <c r="H20" s="58">
        <v>2.4223194748000001</v>
      </c>
    </row>
    <row r="21" spans="2:9" ht="17.25" customHeight="1" x14ac:dyDescent="0.2">
      <c r="B21" s="66" t="s">
        <v>17</v>
      </c>
      <c r="C21" s="58">
        <v>9.8454301075000004</v>
      </c>
      <c r="D21" s="58">
        <v>16.476018462799999</v>
      </c>
      <c r="E21" s="59">
        <v>630</v>
      </c>
      <c r="F21" s="59">
        <v>995</v>
      </c>
      <c r="G21" s="58">
        <v>3.0477815700000002</v>
      </c>
      <c r="H21" s="58">
        <v>2.4591961023</v>
      </c>
    </row>
    <row r="22" spans="2:9" ht="17.25" customHeight="1" x14ac:dyDescent="0.2">
      <c r="B22" s="64" t="s">
        <v>18</v>
      </c>
      <c r="C22" s="61">
        <v>10.9206989247</v>
      </c>
      <c r="D22" s="61">
        <v>14.750150511699999</v>
      </c>
      <c r="E22" s="62">
        <v>698</v>
      </c>
      <c r="F22" s="62">
        <v>891</v>
      </c>
      <c r="G22" s="61">
        <v>2.9538461537999998</v>
      </c>
      <c r="H22" s="61">
        <v>2.3646258502999999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20.294018817200001</v>
      </c>
      <c r="D24" s="55">
        <v>16.724061810199998</v>
      </c>
      <c r="E24" s="56">
        <v>1298</v>
      </c>
      <c r="F24" s="56">
        <v>1010</v>
      </c>
      <c r="G24" s="55">
        <v>1.7956155063000001</v>
      </c>
      <c r="H24" s="55">
        <v>1.5917520743</v>
      </c>
    </row>
    <row r="25" spans="2:9" ht="17.25" customHeight="1" x14ac:dyDescent="0.2">
      <c r="B25" s="71" t="s">
        <v>21</v>
      </c>
      <c r="C25" s="61">
        <v>50.9428763441</v>
      </c>
      <c r="D25" s="61">
        <v>47.633554083900002</v>
      </c>
      <c r="E25" s="62">
        <v>3257</v>
      </c>
      <c r="F25" s="62">
        <v>2878</v>
      </c>
      <c r="G25" s="61">
        <v>1.6636155911999999</v>
      </c>
      <c r="H25" s="61">
        <v>1.4568806356999999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0.50654500000000002</v>
      </c>
      <c r="D27" s="88">
        <v>0.36257899999999998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Hoja10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56.552628229600003</v>
      </c>
      <c r="D7" s="55">
        <v>49.402522104699997</v>
      </c>
      <c r="E7" s="56">
        <v>4790</v>
      </c>
      <c r="F7" s="56">
        <v>3969</v>
      </c>
      <c r="G7" s="55">
        <v>2.2739954094999999</v>
      </c>
      <c r="H7" s="55">
        <v>1.8339773269999999</v>
      </c>
    </row>
    <row r="8" spans="2:10" ht="17.25" customHeight="1" x14ac:dyDescent="0.2">
      <c r="B8" s="57" t="s">
        <v>5</v>
      </c>
      <c r="C8" s="58">
        <v>43.987145220800002</v>
      </c>
      <c r="D8" s="58">
        <v>44.645310914600003</v>
      </c>
      <c r="E8" s="59">
        <v>3726</v>
      </c>
      <c r="F8" s="59">
        <v>3587</v>
      </c>
      <c r="G8" s="58">
        <v>1.8869223918</v>
      </c>
      <c r="H8" s="58">
        <v>1.6696906891000001</v>
      </c>
    </row>
    <row r="9" spans="2:10" ht="17.25" customHeight="1" x14ac:dyDescent="0.2">
      <c r="B9" s="57" t="s">
        <v>6</v>
      </c>
      <c r="C9" s="58">
        <v>12.565483008799999</v>
      </c>
      <c r="D9" s="58">
        <v>4.7572111899999996</v>
      </c>
      <c r="E9" s="59">
        <v>1064</v>
      </c>
      <c r="F9" s="59">
        <v>382</v>
      </c>
      <c r="G9" s="58">
        <v>3.6270637456000001</v>
      </c>
      <c r="H9" s="58">
        <v>3.3733790516000002</v>
      </c>
    </row>
    <row r="10" spans="2:10" ht="17.25" customHeight="1" x14ac:dyDescent="0.2">
      <c r="B10" s="57" t="s">
        <v>7</v>
      </c>
      <c r="C10" s="58">
        <v>24.0506554665</v>
      </c>
      <c r="D10" s="58">
        <v>25.101029134699999</v>
      </c>
      <c r="E10" s="59">
        <v>2037</v>
      </c>
      <c r="F10" s="59">
        <v>2017</v>
      </c>
      <c r="G10" s="58">
        <v>1.874910101</v>
      </c>
      <c r="H10" s="58">
        <v>1.6038279741000001</v>
      </c>
    </row>
    <row r="11" spans="2:10" ht="17.25" customHeight="1" x14ac:dyDescent="0.2">
      <c r="B11" s="57" t="s">
        <v>8</v>
      </c>
      <c r="C11" s="58">
        <v>8.3153875525000007</v>
      </c>
      <c r="D11" s="58">
        <v>10.4577474996</v>
      </c>
      <c r="E11" s="59">
        <v>704</v>
      </c>
      <c r="F11" s="59">
        <v>840</v>
      </c>
      <c r="G11" s="58"/>
      <c r="H11" s="59"/>
    </row>
    <row r="12" spans="2:10" ht="17.25" customHeight="1" x14ac:dyDescent="0.2">
      <c r="B12" s="60" t="s">
        <v>9</v>
      </c>
      <c r="C12" s="61">
        <v>11.081328751399999</v>
      </c>
      <c r="D12" s="61">
        <v>15.0387012611</v>
      </c>
      <c r="E12" s="62">
        <v>939</v>
      </c>
      <c r="F12" s="62">
        <v>1208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80.603283696099993</v>
      </c>
      <c r="D14" s="55">
        <v>74.503551239299995</v>
      </c>
      <c r="E14" s="56">
        <v>6827</v>
      </c>
      <c r="F14" s="56">
        <v>5986</v>
      </c>
      <c r="G14" s="55">
        <v>2.1550607927000001</v>
      </c>
      <c r="H14" s="55">
        <v>1.7564202335000001</v>
      </c>
      <c r="I14" s="38"/>
      <c r="J14" s="45"/>
    </row>
    <row r="15" spans="2:10" ht="18.75" customHeight="1" x14ac:dyDescent="0.2">
      <c r="B15" s="64" t="s">
        <v>12</v>
      </c>
      <c r="C15" s="61">
        <v>26.155021000400001</v>
      </c>
      <c r="D15" s="61">
        <v>13.291781417599999</v>
      </c>
      <c r="E15" s="62">
        <v>2215</v>
      </c>
      <c r="F15" s="62">
        <v>1068</v>
      </c>
      <c r="G15" s="61">
        <v>3.5552311435999999</v>
      </c>
      <c r="H15" s="61">
        <v>3.3195201745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29.2478045055</v>
      </c>
      <c r="D17" s="55">
        <v>22.684447021299999</v>
      </c>
      <c r="E17" s="56">
        <v>2477</v>
      </c>
      <c r="F17" s="56">
        <v>1822</v>
      </c>
      <c r="G17" s="55">
        <v>2.5918189730000001</v>
      </c>
      <c r="H17" s="55">
        <v>2.1539936102000001</v>
      </c>
      <c r="I17" s="39"/>
    </row>
    <row r="18" spans="2:9" ht="17.25" customHeight="1" x14ac:dyDescent="0.2">
      <c r="B18" s="66" t="s">
        <v>14</v>
      </c>
      <c r="C18" s="58">
        <v>24.169530355100001</v>
      </c>
      <c r="D18" s="58">
        <v>8.0156544427000007</v>
      </c>
      <c r="E18" s="59">
        <v>2047</v>
      </c>
      <c r="F18" s="59">
        <v>644</v>
      </c>
      <c r="G18" s="58">
        <v>3.0758293838999999</v>
      </c>
      <c r="H18" s="58">
        <v>2.7215189873000001</v>
      </c>
    </row>
    <row r="19" spans="2:9" ht="17.25" customHeight="1" x14ac:dyDescent="0.2">
      <c r="B19" s="66" t="s">
        <v>15</v>
      </c>
      <c r="C19" s="58">
        <v>62.873870433999997</v>
      </c>
      <c r="D19" s="58">
        <v>54.471662559800002</v>
      </c>
      <c r="E19" s="59">
        <v>5325</v>
      </c>
      <c r="F19" s="59">
        <v>4376</v>
      </c>
      <c r="G19" s="58">
        <v>2.3491902834</v>
      </c>
      <c r="H19" s="58">
        <v>1.9092602448</v>
      </c>
    </row>
    <row r="20" spans="2:9" ht="17.25" customHeight="1" x14ac:dyDescent="0.2">
      <c r="B20" s="66" t="s">
        <v>16</v>
      </c>
      <c r="C20" s="58">
        <v>10.703830978699999</v>
      </c>
      <c r="D20" s="58">
        <v>7.4503551238999997</v>
      </c>
      <c r="E20" s="59">
        <v>907</v>
      </c>
      <c r="F20" s="59">
        <v>599</v>
      </c>
      <c r="G20" s="58">
        <v>3.3995243757</v>
      </c>
      <c r="H20" s="58">
        <v>2.8443579767</v>
      </c>
    </row>
    <row r="21" spans="2:9" ht="17.25" customHeight="1" x14ac:dyDescent="0.2">
      <c r="B21" s="66" t="s">
        <v>17</v>
      </c>
      <c r="C21" s="58">
        <v>12.740231640599999</v>
      </c>
      <c r="D21" s="58">
        <v>9.7260472532000009</v>
      </c>
      <c r="E21" s="59">
        <v>1079</v>
      </c>
      <c r="F21" s="59">
        <v>781</v>
      </c>
      <c r="G21" s="58">
        <v>3.5944055944</v>
      </c>
      <c r="H21" s="58">
        <v>2.7794336811</v>
      </c>
    </row>
    <row r="22" spans="2:9" ht="17.25" customHeight="1" x14ac:dyDescent="0.2">
      <c r="B22" s="64" t="s">
        <v>18</v>
      </c>
      <c r="C22" s="61">
        <v>33.969708540200003</v>
      </c>
      <c r="D22" s="61">
        <v>28.5113784606</v>
      </c>
      <c r="E22" s="62">
        <v>2877</v>
      </c>
      <c r="F22" s="62">
        <v>2291</v>
      </c>
      <c r="G22" s="61">
        <v>2.9220681903000001</v>
      </c>
      <c r="H22" s="61">
        <v>2.3111337062000001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31.092401679999998</v>
      </c>
      <c r="D24" s="55">
        <v>20.6896651689</v>
      </c>
      <c r="E24" s="56">
        <v>2634</v>
      </c>
      <c r="F24" s="56">
        <v>1662</v>
      </c>
      <c r="G24" s="55">
        <v>2.2629467629</v>
      </c>
      <c r="H24" s="55">
        <v>1.7762810059</v>
      </c>
    </row>
    <row r="25" spans="2:9" ht="17.25" customHeight="1" x14ac:dyDescent="0.2">
      <c r="B25" s="71" t="s">
        <v>21</v>
      </c>
      <c r="C25" s="61">
        <v>64.868015782100002</v>
      </c>
      <c r="D25" s="61">
        <v>59.860269604300001</v>
      </c>
      <c r="E25" s="62">
        <v>5494</v>
      </c>
      <c r="F25" s="62">
        <v>4809</v>
      </c>
      <c r="G25" s="61">
        <v>1.982642008</v>
      </c>
      <c r="H25" s="61">
        <v>1.5137412411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0.47597200000000001</v>
      </c>
      <c r="D27" s="88">
        <v>0.35907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Hoja106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44.825360668199998</v>
      </c>
      <c r="D7" s="55">
        <v>44.9947204224</v>
      </c>
      <c r="E7" s="56">
        <v>2462</v>
      </c>
      <c r="F7" s="56">
        <v>2013</v>
      </c>
      <c r="G7" s="55">
        <v>2.1573864851</v>
      </c>
      <c r="H7" s="55">
        <v>1.7075787954999999</v>
      </c>
    </row>
    <row r="8" spans="2:10" ht="17.25" customHeight="1" x14ac:dyDescent="0.2">
      <c r="B8" s="57" t="s">
        <v>23</v>
      </c>
      <c r="C8" s="58">
        <v>36.428625664400002</v>
      </c>
      <c r="D8" s="58">
        <v>41.203503719700002</v>
      </c>
      <c r="E8" s="59">
        <v>2001</v>
      </c>
      <c r="F8" s="59">
        <v>1843</v>
      </c>
      <c r="G8" s="58">
        <v>1.8599131969</v>
      </c>
      <c r="H8" s="58">
        <v>1.5455693992999999</v>
      </c>
    </row>
    <row r="9" spans="2:10" ht="17.25" customHeight="1" x14ac:dyDescent="0.2">
      <c r="B9" s="57" t="s">
        <v>22</v>
      </c>
      <c r="C9" s="58">
        <v>8.3967350037999999</v>
      </c>
      <c r="D9" s="58">
        <v>3.7912167026999999</v>
      </c>
      <c r="E9" s="59">
        <v>461</v>
      </c>
      <c r="F9" s="59">
        <v>170</v>
      </c>
      <c r="G9" s="58">
        <v>3.4448928639999998</v>
      </c>
      <c r="H9" s="58">
        <v>3.4612672836999998</v>
      </c>
    </row>
    <row r="10" spans="2:10" ht="17.25" customHeight="1" x14ac:dyDescent="0.2">
      <c r="B10" s="57" t="s">
        <v>7</v>
      </c>
      <c r="C10" s="58">
        <v>46.974183750900004</v>
      </c>
      <c r="D10" s="58">
        <v>45.286057115399998</v>
      </c>
      <c r="E10" s="59">
        <v>2580</v>
      </c>
      <c r="F10" s="59">
        <v>2026</v>
      </c>
      <c r="G10" s="58">
        <v>1.8128426905999999</v>
      </c>
      <c r="H10" s="58">
        <v>1.4673313046000001</v>
      </c>
    </row>
    <row r="11" spans="2:10" ht="17.25" customHeight="1" x14ac:dyDescent="0.2">
      <c r="B11" s="57" t="s">
        <v>8</v>
      </c>
      <c r="C11" s="58">
        <v>1.423690205</v>
      </c>
      <c r="D11" s="58">
        <v>1.6820254379999999</v>
      </c>
      <c r="E11" s="59">
        <v>78</v>
      </c>
      <c r="F11" s="59">
        <v>75</v>
      </c>
      <c r="G11" s="58"/>
      <c r="H11" s="59"/>
    </row>
    <row r="12" spans="2:10" ht="17.25" customHeight="1" x14ac:dyDescent="0.2">
      <c r="B12" s="60" t="s">
        <v>9</v>
      </c>
      <c r="C12" s="61">
        <v>6.7767653759000002</v>
      </c>
      <c r="D12" s="61">
        <v>8.0371970241999993</v>
      </c>
      <c r="E12" s="62">
        <v>372</v>
      </c>
      <c r="F12" s="62">
        <v>360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91.799544419100002</v>
      </c>
      <c r="D14" s="55">
        <v>90.280777537800006</v>
      </c>
      <c r="E14" s="56">
        <v>5042</v>
      </c>
      <c r="F14" s="56">
        <v>4038</v>
      </c>
      <c r="G14" s="55">
        <v>1.9809760132000001</v>
      </c>
      <c r="H14" s="55">
        <v>1.5869218501</v>
      </c>
      <c r="I14" s="38"/>
      <c r="J14" s="45"/>
    </row>
    <row r="15" spans="2:10" ht="18.75" customHeight="1" x14ac:dyDescent="0.2">
      <c r="B15" s="64" t="s">
        <v>12</v>
      </c>
      <c r="C15" s="61">
        <v>22.854973424400001</v>
      </c>
      <c r="D15" s="61">
        <v>11.1111111111</v>
      </c>
      <c r="E15" s="62">
        <v>1255</v>
      </c>
      <c r="F15" s="62">
        <v>497</v>
      </c>
      <c r="G15" s="61">
        <v>3.3421926910000002</v>
      </c>
      <c r="H15" s="61">
        <v>3.3714902807999998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32.6499620349</v>
      </c>
      <c r="D17" s="55">
        <v>28.437724981999999</v>
      </c>
      <c r="E17" s="56">
        <v>1793</v>
      </c>
      <c r="F17" s="56">
        <v>1272</v>
      </c>
      <c r="G17" s="55">
        <v>2.5244186047000001</v>
      </c>
      <c r="H17" s="55">
        <v>2.0793248945</v>
      </c>
      <c r="I17" s="39"/>
    </row>
    <row r="18" spans="2:9" ht="17.25" customHeight="1" x14ac:dyDescent="0.2">
      <c r="B18" s="66" t="s">
        <v>14</v>
      </c>
      <c r="C18" s="58">
        <v>39.217919514000002</v>
      </c>
      <c r="D18" s="58">
        <v>12.071034317300001</v>
      </c>
      <c r="E18" s="59">
        <v>2154</v>
      </c>
      <c r="F18" s="59">
        <v>540</v>
      </c>
      <c r="G18" s="58">
        <v>2.4917715392000002</v>
      </c>
      <c r="H18" s="58">
        <v>2.5109343935999999</v>
      </c>
    </row>
    <row r="19" spans="2:9" ht="17.25" customHeight="1" x14ac:dyDescent="0.2">
      <c r="B19" s="66" t="s">
        <v>15</v>
      </c>
      <c r="C19" s="58">
        <v>76.575550493500003</v>
      </c>
      <c r="D19" s="58">
        <v>74.706023518099997</v>
      </c>
      <c r="E19" s="59">
        <v>4206</v>
      </c>
      <c r="F19" s="59">
        <v>3342</v>
      </c>
      <c r="G19" s="58">
        <v>2.0386712939999998</v>
      </c>
      <c r="H19" s="58">
        <v>1.6411821393999999</v>
      </c>
    </row>
    <row r="20" spans="2:9" ht="17.25" customHeight="1" x14ac:dyDescent="0.2">
      <c r="B20" s="66" t="s">
        <v>16</v>
      </c>
      <c r="C20" s="58">
        <v>6.6059225512999999</v>
      </c>
      <c r="D20" s="58">
        <v>3.0477561794999999</v>
      </c>
      <c r="E20" s="59">
        <v>363</v>
      </c>
      <c r="F20" s="59">
        <v>136</v>
      </c>
      <c r="G20" s="58">
        <v>3.2931034483000001</v>
      </c>
      <c r="H20" s="58">
        <v>3.5590551180999999</v>
      </c>
    </row>
    <row r="21" spans="2:9" ht="17.25" customHeight="1" x14ac:dyDescent="0.2">
      <c r="B21" s="66" t="s">
        <v>17</v>
      </c>
      <c r="C21" s="58">
        <v>17.122247532300001</v>
      </c>
      <c r="D21" s="58">
        <v>11.807055435600001</v>
      </c>
      <c r="E21" s="59">
        <v>940</v>
      </c>
      <c r="F21" s="59">
        <v>528</v>
      </c>
      <c r="G21" s="58">
        <v>3.0953436807000001</v>
      </c>
      <c r="H21" s="58">
        <v>2.7987804878000002</v>
      </c>
    </row>
    <row r="22" spans="2:9" ht="17.25" customHeight="1" x14ac:dyDescent="0.2">
      <c r="B22" s="64" t="s">
        <v>18</v>
      </c>
      <c r="C22" s="61">
        <v>9.6810933940999995</v>
      </c>
      <c r="D22" s="61">
        <v>13.198944084500001</v>
      </c>
      <c r="E22" s="62">
        <v>532</v>
      </c>
      <c r="F22" s="62">
        <v>590</v>
      </c>
      <c r="G22" s="61">
        <v>3.2549019607999998</v>
      </c>
      <c r="H22" s="61">
        <v>2.6236363636000002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22.282080486000002</v>
      </c>
      <c r="D24" s="55">
        <v>20.5305975522</v>
      </c>
      <c r="E24" s="56">
        <v>1224</v>
      </c>
      <c r="F24" s="56">
        <v>918</v>
      </c>
      <c r="G24" s="55">
        <v>2.2328900024</v>
      </c>
      <c r="H24" s="55">
        <v>1.7480341975</v>
      </c>
    </row>
    <row r="25" spans="2:9" ht="17.25" customHeight="1" x14ac:dyDescent="0.2">
      <c r="B25" s="71" t="s">
        <v>21</v>
      </c>
      <c r="C25" s="61">
        <v>46.249050873199998</v>
      </c>
      <c r="D25" s="61">
        <v>46.676745860300002</v>
      </c>
      <c r="E25" s="62">
        <v>2540</v>
      </c>
      <c r="F25" s="62">
        <v>2088</v>
      </c>
      <c r="G25" s="61">
        <v>2.0910335006</v>
      </c>
      <c r="H25" s="61">
        <v>1.6460394441999999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0.65925599999999995</v>
      </c>
      <c r="D27" s="88">
        <v>0.44272400000000001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Hoja107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53.469347184599997</v>
      </c>
      <c r="D7" s="55">
        <v>40.890420442200003</v>
      </c>
      <c r="E7" s="56">
        <v>13043</v>
      </c>
      <c r="F7" s="56">
        <v>8455</v>
      </c>
      <c r="G7" s="55">
        <v>2.3389063606999998</v>
      </c>
      <c r="H7" s="55">
        <v>1.8223843293999999</v>
      </c>
    </row>
    <row r="8" spans="2:10" ht="17.25" customHeight="1" x14ac:dyDescent="0.2">
      <c r="B8" s="57" t="s">
        <v>23</v>
      </c>
      <c r="C8" s="58">
        <v>44.068235444700001</v>
      </c>
      <c r="D8" s="58">
        <v>37.7992697185</v>
      </c>
      <c r="E8" s="59">
        <v>10750</v>
      </c>
      <c r="F8" s="59">
        <v>7816</v>
      </c>
      <c r="G8" s="58">
        <v>2.1184017017999999</v>
      </c>
      <c r="H8" s="58">
        <v>1.7027790435000001</v>
      </c>
    </row>
    <row r="9" spans="2:10" ht="17.25" customHeight="1" x14ac:dyDescent="0.2">
      <c r="B9" s="57" t="s">
        <v>22</v>
      </c>
      <c r="C9" s="58">
        <v>9.4011117398999993</v>
      </c>
      <c r="D9" s="58">
        <v>3.0911507237000002</v>
      </c>
      <c r="E9" s="59">
        <v>2293</v>
      </c>
      <c r="F9" s="59">
        <v>639</v>
      </c>
      <c r="G9" s="58">
        <v>3.3705998633999998</v>
      </c>
      <c r="H9" s="58">
        <v>3.2823912051000002</v>
      </c>
    </row>
    <row r="10" spans="2:10" ht="17.25" customHeight="1" x14ac:dyDescent="0.2">
      <c r="B10" s="57" t="s">
        <v>7</v>
      </c>
      <c r="C10" s="58">
        <v>37.481882487999997</v>
      </c>
      <c r="D10" s="58">
        <v>41.526419882500001</v>
      </c>
      <c r="E10" s="59">
        <v>9143</v>
      </c>
      <c r="F10" s="59">
        <v>8586</v>
      </c>
      <c r="G10" s="58">
        <v>2.2135939796000002</v>
      </c>
      <c r="H10" s="58">
        <v>1.7771780423000001</v>
      </c>
    </row>
    <row r="11" spans="2:10" ht="17.25" customHeight="1" x14ac:dyDescent="0.2">
      <c r="B11" s="57" t="s">
        <v>8</v>
      </c>
      <c r="C11" s="58">
        <v>2.6688200061999998</v>
      </c>
      <c r="D11" s="58">
        <v>5.6951563518999997</v>
      </c>
      <c r="E11" s="59">
        <v>651</v>
      </c>
      <c r="F11" s="59">
        <v>1178</v>
      </c>
      <c r="G11" s="58"/>
      <c r="H11" s="59"/>
    </row>
    <row r="12" spans="2:10" ht="17.25" customHeight="1" x14ac:dyDescent="0.2">
      <c r="B12" s="60" t="s">
        <v>9</v>
      </c>
      <c r="C12" s="61">
        <v>6.3799503211999999</v>
      </c>
      <c r="D12" s="61">
        <v>11.8880033234</v>
      </c>
      <c r="E12" s="62">
        <v>1556</v>
      </c>
      <c r="F12" s="62">
        <v>2458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90.951229672599993</v>
      </c>
      <c r="D14" s="55">
        <v>82.416840324700004</v>
      </c>
      <c r="E14" s="56">
        <v>22187</v>
      </c>
      <c r="F14" s="56">
        <v>17041</v>
      </c>
      <c r="G14" s="55">
        <v>2.2873168796000001</v>
      </c>
      <c r="H14" s="55">
        <v>1.799853079</v>
      </c>
      <c r="I14" s="38"/>
      <c r="J14" s="45"/>
    </row>
    <row r="15" spans="2:10" ht="18.75" customHeight="1" x14ac:dyDescent="0.2">
      <c r="B15" s="64" t="s">
        <v>12</v>
      </c>
      <c r="C15" s="61">
        <v>34.891159218699997</v>
      </c>
      <c r="D15" s="61">
        <v>15.9632954034</v>
      </c>
      <c r="E15" s="62">
        <v>8511</v>
      </c>
      <c r="F15" s="62">
        <v>3301</v>
      </c>
      <c r="G15" s="61">
        <v>3.316976741</v>
      </c>
      <c r="H15" s="61">
        <v>3.2539595897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30.7958455106</v>
      </c>
      <c r="D17" s="55">
        <v>30.510006945299999</v>
      </c>
      <c r="E17" s="56">
        <v>7512</v>
      </c>
      <c r="F17" s="56">
        <v>6309</v>
      </c>
      <c r="G17" s="55">
        <v>2.8434532182000001</v>
      </c>
      <c r="H17" s="55">
        <v>2.2939275273000002</v>
      </c>
      <c r="I17" s="39"/>
    </row>
    <row r="18" spans="2:9" ht="17.25" customHeight="1" x14ac:dyDescent="0.2">
      <c r="B18" s="66" t="s">
        <v>14</v>
      </c>
      <c r="C18" s="58">
        <v>38.477499128300003</v>
      </c>
      <c r="D18" s="58">
        <v>15.5191038018</v>
      </c>
      <c r="E18" s="59">
        <v>9386</v>
      </c>
      <c r="F18" s="59">
        <v>3209</v>
      </c>
      <c r="G18" s="58">
        <v>2.8852604230000001</v>
      </c>
      <c r="H18" s="58">
        <v>2.5350241896000001</v>
      </c>
    </row>
    <row r="19" spans="2:9" ht="17.25" customHeight="1" x14ac:dyDescent="0.2">
      <c r="B19" s="66" t="s">
        <v>15</v>
      </c>
      <c r="C19" s="58">
        <v>73.440128309399995</v>
      </c>
      <c r="D19" s="58">
        <v>69.906152109199994</v>
      </c>
      <c r="E19" s="59">
        <v>17915</v>
      </c>
      <c r="F19" s="59">
        <v>14454</v>
      </c>
      <c r="G19" s="58">
        <v>2.4931982299</v>
      </c>
      <c r="H19" s="58">
        <v>1.8920997383</v>
      </c>
    </row>
    <row r="20" spans="2:9" ht="17.25" customHeight="1" x14ac:dyDescent="0.2">
      <c r="B20" s="66" t="s">
        <v>16</v>
      </c>
      <c r="C20" s="58">
        <v>4.3303779547000003</v>
      </c>
      <c r="D20" s="58">
        <v>6.4623002283000002</v>
      </c>
      <c r="E20" s="59">
        <v>1056</v>
      </c>
      <c r="F20" s="59">
        <v>1336</v>
      </c>
      <c r="G20" s="58">
        <v>3.6133877525</v>
      </c>
      <c r="H20" s="58">
        <v>2.8145205823000001</v>
      </c>
    </row>
    <row r="21" spans="2:9" ht="17.25" customHeight="1" x14ac:dyDescent="0.2">
      <c r="B21" s="66" t="s">
        <v>17</v>
      </c>
      <c r="C21" s="58">
        <v>47.661216354799997</v>
      </c>
      <c r="D21" s="58">
        <v>16.002730172700002</v>
      </c>
      <c r="E21" s="59">
        <v>11626</v>
      </c>
      <c r="F21" s="59">
        <v>3309</v>
      </c>
      <c r="G21" s="58">
        <v>2.5861785056</v>
      </c>
      <c r="H21" s="58">
        <v>2.6234619441000002</v>
      </c>
    </row>
    <row r="22" spans="2:9" ht="17.25" customHeight="1" x14ac:dyDescent="0.2">
      <c r="B22" s="64" t="s">
        <v>18</v>
      </c>
      <c r="C22" s="61">
        <v>13.329215597099999</v>
      </c>
      <c r="D22" s="61">
        <v>9.9379105661999994</v>
      </c>
      <c r="E22" s="62">
        <v>3252</v>
      </c>
      <c r="F22" s="62">
        <v>2055</v>
      </c>
      <c r="G22" s="61">
        <v>2.8981333330000001</v>
      </c>
      <c r="H22" s="61">
        <v>2.7403404273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22.8402913973</v>
      </c>
      <c r="D24" s="55">
        <v>14.1722489524</v>
      </c>
      <c r="E24" s="56">
        <v>5572</v>
      </c>
      <c r="F24" s="56">
        <v>2930</v>
      </c>
      <c r="G24" s="55">
        <v>2.3390011443000001</v>
      </c>
      <c r="H24" s="55">
        <v>1.7303224774999999</v>
      </c>
    </row>
    <row r="25" spans="2:9" ht="17.25" customHeight="1" x14ac:dyDescent="0.2">
      <c r="B25" s="71" t="s">
        <v>21</v>
      </c>
      <c r="C25" s="61">
        <v>56.138167190799997</v>
      </c>
      <c r="D25" s="61">
        <v>46.5855767941</v>
      </c>
      <c r="E25" s="62">
        <v>13694</v>
      </c>
      <c r="F25" s="62">
        <v>9632</v>
      </c>
      <c r="G25" s="61">
        <v>2.2276691474999999</v>
      </c>
      <c r="H25" s="61">
        <v>1.5995965076000001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0.52909499999999998</v>
      </c>
      <c r="D27" s="88">
        <v>0.40950599999999998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Hoja108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55.124413724999997</v>
      </c>
      <c r="D7" s="55">
        <v>36.367909663900001</v>
      </c>
      <c r="E7" s="56">
        <v>2321</v>
      </c>
      <c r="F7" s="56">
        <v>1561</v>
      </c>
      <c r="G7" s="55">
        <v>2.8266840628000001</v>
      </c>
      <c r="H7" s="55">
        <v>2.0300616369000002</v>
      </c>
    </row>
    <row r="8" spans="2:10" ht="17.25" customHeight="1" x14ac:dyDescent="0.2">
      <c r="B8" s="57" t="s">
        <v>23</v>
      </c>
      <c r="C8" s="58">
        <v>37.235744260700002</v>
      </c>
      <c r="D8" s="58">
        <v>31.849527310900001</v>
      </c>
      <c r="E8" s="59">
        <v>1568</v>
      </c>
      <c r="F8" s="59">
        <v>1367</v>
      </c>
      <c r="G8" s="58">
        <v>2.3322595001000002</v>
      </c>
      <c r="H8" s="58">
        <v>1.8277426113999999</v>
      </c>
    </row>
    <row r="9" spans="2:10" ht="17.25" customHeight="1" x14ac:dyDescent="0.2">
      <c r="B9" s="57" t="s">
        <v>22</v>
      </c>
      <c r="C9" s="58">
        <v>17.888669464300001</v>
      </c>
      <c r="D9" s="58">
        <v>4.5183823528999998</v>
      </c>
      <c r="E9" s="59">
        <v>753</v>
      </c>
      <c r="F9" s="59">
        <v>194</v>
      </c>
      <c r="G9" s="58">
        <v>3.8529100204</v>
      </c>
      <c r="H9" s="58">
        <v>3.4513951649000001</v>
      </c>
    </row>
    <row r="10" spans="2:10" ht="17.25" customHeight="1" x14ac:dyDescent="0.2">
      <c r="B10" s="57" t="s">
        <v>7</v>
      </c>
      <c r="C10" s="58">
        <v>37.297210565299999</v>
      </c>
      <c r="D10" s="58">
        <v>54.283350840300002</v>
      </c>
      <c r="E10" s="59">
        <v>1570</v>
      </c>
      <c r="F10" s="59">
        <v>2329</v>
      </c>
      <c r="G10" s="58">
        <v>2.2282885144</v>
      </c>
      <c r="H10" s="58">
        <v>1.7097896563999999</v>
      </c>
    </row>
    <row r="11" spans="2:10" ht="17.25" customHeight="1" x14ac:dyDescent="0.2">
      <c r="B11" s="57" t="s">
        <v>8</v>
      </c>
      <c r="C11" s="58">
        <v>2.4559368056999999</v>
      </c>
      <c r="D11" s="58">
        <v>1.6924894958000001</v>
      </c>
      <c r="E11" s="59">
        <v>103</v>
      </c>
      <c r="F11" s="59">
        <v>73</v>
      </c>
      <c r="G11" s="58"/>
      <c r="H11" s="59"/>
    </row>
    <row r="12" spans="2:10" ht="17.25" customHeight="1" x14ac:dyDescent="0.2">
      <c r="B12" s="60" t="s">
        <v>9</v>
      </c>
      <c r="C12" s="61">
        <v>5.122438904</v>
      </c>
      <c r="D12" s="61">
        <v>7.65625</v>
      </c>
      <c r="E12" s="62">
        <v>216</v>
      </c>
      <c r="F12" s="62">
        <v>329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92.421624290300002</v>
      </c>
      <c r="D14" s="55">
        <v>90.651260504199996</v>
      </c>
      <c r="E14" s="56">
        <v>3891</v>
      </c>
      <c r="F14" s="56">
        <v>3890</v>
      </c>
      <c r="G14" s="55">
        <v>2.5852029915000001</v>
      </c>
      <c r="H14" s="55">
        <v>1.8383545771000001</v>
      </c>
      <c r="I14" s="38"/>
      <c r="J14" s="45"/>
    </row>
    <row r="15" spans="2:10" ht="18.75" customHeight="1" x14ac:dyDescent="0.2">
      <c r="B15" s="64" t="s">
        <v>12</v>
      </c>
      <c r="C15" s="61">
        <v>43.865712169799998</v>
      </c>
      <c r="D15" s="61">
        <v>20.640756302500002</v>
      </c>
      <c r="E15" s="62">
        <v>1847</v>
      </c>
      <c r="F15" s="62">
        <v>886</v>
      </c>
      <c r="G15" s="61">
        <v>3.7298818233</v>
      </c>
      <c r="H15" s="61">
        <v>3.3651399491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40.360404838299999</v>
      </c>
      <c r="D17" s="55">
        <v>34.506302521000002</v>
      </c>
      <c r="E17" s="56">
        <v>1699</v>
      </c>
      <c r="F17" s="56">
        <v>1481</v>
      </c>
      <c r="G17" s="55">
        <v>3.0379204892999998</v>
      </c>
      <c r="H17" s="55">
        <v>2.3211567731999998</v>
      </c>
      <c r="I17" s="39"/>
    </row>
    <row r="18" spans="2:9" ht="17.25" customHeight="1" x14ac:dyDescent="0.2">
      <c r="B18" s="66" t="s">
        <v>14</v>
      </c>
      <c r="C18" s="58">
        <v>25.425820784999999</v>
      </c>
      <c r="D18" s="58">
        <v>5.6985294118000001</v>
      </c>
      <c r="E18" s="59">
        <v>1070</v>
      </c>
      <c r="F18" s="59">
        <v>245</v>
      </c>
      <c r="G18" s="58">
        <v>3.0466019417000001</v>
      </c>
      <c r="H18" s="58">
        <v>3.1244239630999999</v>
      </c>
    </row>
    <row r="19" spans="2:9" ht="17.25" customHeight="1" x14ac:dyDescent="0.2">
      <c r="B19" s="66" t="s">
        <v>15</v>
      </c>
      <c r="C19" s="58">
        <v>76.228091829199997</v>
      </c>
      <c r="D19" s="58">
        <v>74.028361344499999</v>
      </c>
      <c r="E19" s="59">
        <v>3209</v>
      </c>
      <c r="F19" s="59">
        <v>3177</v>
      </c>
      <c r="G19" s="58">
        <v>2.7606865285</v>
      </c>
      <c r="H19" s="58">
        <v>1.9276339127</v>
      </c>
    </row>
    <row r="20" spans="2:9" ht="17.25" customHeight="1" x14ac:dyDescent="0.2">
      <c r="B20" s="66" t="s">
        <v>16</v>
      </c>
      <c r="C20" s="58">
        <v>20.612194519900001</v>
      </c>
      <c r="D20" s="58">
        <v>12.552521008399999</v>
      </c>
      <c r="E20" s="59">
        <v>868</v>
      </c>
      <c r="F20" s="59">
        <v>539</v>
      </c>
      <c r="G20" s="58">
        <v>3.8730538922000002</v>
      </c>
      <c r="H20" s="58">
        <v>3.1380753137999999</v>
      </c>
    </row>
    <row r="21" spans="2:9" ht="17.25" customHeight="1" x14ac:dyDescent="0.2">
      <c r="B21" s="66" t="s">
        <v>17</v>
      </c>
      <c r="C21" s="58">
        <v>33.596642804200002</v>
      </c>
      <c r="D21" s="58">
        <v>32.589285714299997</v>
      </c>
      <c r="E21" s="59">
        <v>1414</v>
      </c>
      <c r="F21" s="59">
        <v>1398</v>
      </c>
      <c r="G21" s="58">
        <v>3.7443056576</v>
      </c>
      <c r="H21" s="58">
        <v>2.7405318292</v>
      </c>
    </row>
    <row r="22" spans="2:9" ht="17.25" customHeight="1" x14ac:dyDescent="0.2">
      <c r="B22" s="64" t="s">
        <v>18</v>
      </c>
      <c r="C22" s="61">
        <v>42.705504813600001</v>
      </c>
      <c r="D22" s="61">
        <v>7.2741596638999999</v>
      </c>
      <c r="E22" s="62">
        <v>1798</v>
      </c>
      <c r="F22" s="62">
        <v>312</v>
      </c>
      <c r="G22" s="61">
        <v>3.4942196532000001</v>
      </c>
      <c r="H22" s="61">
        <v>3.2021660650000001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28.503332510500002</v>
      </c>
      <c r="D24" s="55">
        <v>13.9411764706</v>
      </c>
      <c r="E24" s="56">
        <v>1200</v>
      </c>
      <c r="F24" s="56">
        <v>598</v>
      </c>
      <c r="G24" s="55">
        <v>2.9799482577999998</v>
      </c>
      <c r="H24" s="55">
        <v>2.0894861729</v>
      </c>
    </row>
    <row r="25" spans="2:9" ht="17.25" customHeight="1" x14ac:dyDescent="0.2">
      <c r="B25" s="71" t="s">
        <v>21</v>
      </c>
      <c r="C25" s="61">
        <v>57.580350530700002</v>
      </c>
      <c r="D25" s="61">
        <v>38.060399159699998</v>
      </c>
      <c r="E25" s="62">
        <v>2424</v>
      </c>
      <c r="F25" s="62">
        <v>1633</v>
      </c>
      <c r="G25" s="61">
        <v>2.7061710172</v>
      </c>
      <c r="H25" s="61">
        <v>1.9397562511999999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0.57228100000000004</v>
      </c>
      <c r="D27" s="88">
        <v>0.388125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Hoja109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53.228283898299999</v>
      </c>
      <c r="D7" s="55">
        <v>51.406680805900002</v>
      </c>
      <c r="E7" s="56">
        <v>3463</v>
      </c>
      <c r="F7" s="56">
        <v>3211</v>
      </c>
      <c r="G7" s="55">
        <v>2.5088257387000001</v>
      </c>
      <c r="H7" s="55">
        <v>1.9407198593999999</v>
      </c>
    </row>
    <row r="8" spans="2:10" ht="17.25" customHeight="1" x14ac:dyDescent="0.2">
      <c r="B8" s="57" t="s">
        <v>23</v>
      </c>
      <c r="C8" s="58">
        <v>39.147069209000001</v>
      </c>
      <c r="D8" s="58">
        <v>44.090844821499999</v>
      </c>
      <c r="E8" s="59">
        <v>2547</v>
      </c>
      <c r="F8" s="59">
        <v>2754</v>
      </c>
      <c r="G8" s="58">
        <v>2.1482046651000002</v>
      </c>
      <c r="H8" s="58">
        <v>1.6908428995</v>
      </c>
    </row>
    <row r="9" spans="2:10" ht="17.25" customHeight="1" x14ac:dyDescent="0.2">
      <c r="B9" s="57" t="s">
        <v>22</v>
      </c>
      <c r="C9" s="58">
        <v>14.081214689299999</v>
      </c>
      <c r="D9" s="58">
        <v>7.3158359843999996</v>
      </c>
      <c r="E9" s="59">
        <v>916</v>
      </c>
      <c r="F9" s="59">
        <v>457</v>
      </c>
      <c r="G9" s="58">
        <v>3.5070900796000002</v>
      </c>
      <c r="H9" s="58">
        <v>3.4442135608000002</v>
      </c>
    </row>
    <row r="10" spans="2:10" ht="17.25" customHeight="1" x14ac:dyDescent="0.2">
      <c r="B10" s="57" t="s">
        <v>7</v>
      </c>
      <c r="C10" s="58">
        <v>33.053495762700003</v>
      </c>
      <c r="D10" s="58">
        <v>34.401025097199998</v>
      </c>
      <c r="E10" s="59">
        <v>2150</v>
      </c>
      <c r="F10" s="59">
        <v>2149</v>
      </c>
      <c r="G10" s="58">
        <v>2.0912627791</v>
      </c>
      <c r="H10" s="58">
        <v>1.6486350562000001</v>
      </c>
    </row>
    <row r="11" spans="2:10" ht="17.25" customHeight="1" x14ac:dyDescent="0.2">
      <c r="B11" s="57" t="s">
        <v>8</v>
      </c>
      <c r="C11" s="58">
        <v>4.5584392654999997</v>
      </c>
      <c r="D11" s="58">
        <v>4.0088370448999999</v>
      </c>
      <c r="E11" s="59">
        <v>297</v>
      </c>
      <c r="F11" s="59">
        <v>250</v>
      </c>
      <c r="G11" s="58"/>
      <c r="H11" s="59"/>
    </row>
    <row r="12" spans="2:10" ht="17.25" customHeight="1" x14ac:dyDescent="0.2">
      <c r="B12" s="60" t="s">
        <v>9</v>
      </c>
      <c r="C12" s="61">
        <v>9.1597810733999996</v>
      </c>
      <c r="D12" s="61">
        <v>10.183457052</v>
      </c>
      <c r="E12" s="62">
        <v>596</v>
      </c>
      <c r="F12" s="62">
        <v>636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86.281779661000002</v>
      </c>
      <c r="D14" s="55">
        <v>85.8077059031</v>
      </c>
      <c r="E14" s="56">
        <v>5613</v>
      </c>
      <c r="F14" s="56">
        <v>5360</v>
      </c>
      <c r="G14" s="55">
        <v>2.3490894208999999</v>
      </c>
      <c r="H14" s="55">
        <v>1.8236869206999999</v>
      </c>
      <c r="I14" s="38"/>
      <c r="J14" s="45"/>
    </row>
    <row r="15" spans="2:10" ht="18.75" customHeight="1" x14ac:dyDescent="0.2">
      <c r="B15" s="64" t="s">
        <v>12</v>
      </c>
      <c r="C15" s="61">
        <v>33.615819209000001</v>
      </c>
      <c r="D15" s="61">
        <v>17.568045245699999</v>
      </c>
      <c r="E15" s="62">
        <v>2187</v>
      </c>
      <c r="F15" s="62">
        <v>1097</v>
      </c>
      <c r="G15" s="61">
        <v>3.4690126050000001</v>
      </c>
      <c r="H15" s="61">
        <v>3.3440643862999999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28.354519774</v>
      </c>
      <c r="D17" s="55">
        <v>24.920466596000001</v>
      </c>
      <c r="E17" s="56">
        <v>1845</v>
      </c>
      <c r="F17" s="56">
        <v>1557</v>
      </c>
      <c r="G17" s="55">
        <v>2.8729763387</v>
      </c>
      <c r="H17" s="55">
        <v>2.3191489362</v>
      </c>
      <c r="I17" s="39"/>
    </row>
    <row r="18" spans="2:9" ht="17.25" customHeight="1" x14ac:dyDescent="0.2">
      <c r="B18" s="66" t="s">
        <v>14</v>
      </c>
      <c r="C18" s="58">
        <v>42.637711864400003</v>
      </c>
      <c r="D18" s="58">
        <v>17.550371155899999</v>
      </c>
      <c r="E18" s="59">
        <v>2774</v>
      </c>
      <c r="F18" s="59">
        <v>1096</v>
      </c>
      <c r="G18" s="58">
        <v>2.8045548654000001</v>
      </c>
      <c r="H18" s="58">
        <v>2.5125881167999999</v>
      </c>
    </row>
    <row r="19" spans="2:9" ht="17.25" customHeight="1" x14ac:dyDescent="0.2">
      <c r="B19" s="66" t="s">
        <v>15</v>
      </c>
      <c r="C19" s="58">
        <v>77.6836158192</v>
      </c>
      <c r="D19" s="58">
        <v>74.849770236799998</v>
      </c>
      <c r="E19" s="59">
        <v>5054</v>
      </c>
      <c r="F19" s="59">
        <v>4675</v>
      </c>
      <c r="G19" s="58">
        <v>2.4486363635999999</v>
      </c>
      <c r="H19" s="58">
        <v>1.8935064935000001</v>
      </c>
    </row>
    <row r="20" spans="2:9" ht="17.25" customHeight="1" x14ac:dyDescent="0.2">
      <c r="B20" s="66" t="s">
        <v>16</v>
      </c>
      <c r="C20" s="58">
        <v>16.7372881356</v>
      </c>
      <c r="D20" s="58">
        <v>9.9151643689999993</v>
      </c>
      <c r="E20" s="59">
        <v>1089</v>
      </c>
      <c r="F20" s="59">
        <v>619</v>
      </c>
      <c r="G20" s="58">
        <v>3.5348101266</v>
      </c>
      <c r="H20" s="58">
        <v>3.1996434938</v>
      </c>
    </row>
    <row r="21" spans="2:9" ht="17.25" customHeight="1" x14ac:dyDescent="0.2">
      <c r="B21" s="66" t="s">
        <v>17</v>
      </c>
      <c r="C21" s="58">
        <v>12.235169491500001</v>
      </c>
      <c r="D21" s="58">
        <v>10.109579356699999</v>
      </c>
      <c r="E21" s="59">
        <v>796</v>
      </c>
      <c r="F21" s="59">
        <v>631</v>
      </c>
      <c r="G21" s="58">
        <v>3.4819624820000001</v>
      </c>
      <c r="H21" s="58">
        <v>2.979020979</v>
      </c>
    </row>
    <row r="22" spans="2:9" ht="17.25" customHeight="1" x14ac:dyDescent="0.2">
      <c r="B22" s="64" t="s">
        <v>18</v>
      </c>
      <c r="C22" s="61">
        <v>25.035310734500001</v>
      </c>
      <c r="D22" s="61">
        <v>19.141039236499999</v>
      </c>
      <c r="E22" s="62">
        <v>1629</v>
      </c>
      <c r="F22" s="62">
        <v>1196</v>
      </c>
      <c r="G22" s="61">
        <v>3.2940761636000002</v>
      </c>
      <c r="H22" s="61">
        <v>2.7894736841999999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28.864406779700001</v>
      </c>
      <c r="D24" s="55">
        <v>23.976670201499999</v>
      </c>
      <c r="E24" s="56">
        <v>1878</v>
      </c>
      <c r="F24" s="56">
        <v>1498</v>
      </c>
      <c r="G24" s="55">
        <v>2.4942183288000002</v>
      </c>
      <c r="H24" s="55">
        <v>2.0388264293999998</v>
      </c>
    </row>
    <row r="25" spans="2:9" ht="17.25" customHeight="1" x14ac:dyDescent="0.2">
      <c r="B25" s="71" t="s">
        <v>21</v>
      </c>
      <c r="C25" s="61">
        <v>57.786723163799998</v>
      </c>
      <c r="D25" s="61">
        <v>55.415517850800001</v>
      </c>
      <c r="E25" s="62">
        <v>3760</v>
      </c>
      <c r="F25" s="62">
        <v>3461</v>
      </c>
      <c r="G25" s="61">
        <v>2.3109443422</v>
      </c>
      <c r="H25" s="61">
        <v>1.8003561619999999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0.54194200000000003</v>
      </c>
      <c r="D27" s="88">
        <v>0.41024300000000002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47.865010727200001</v>
      </c>
      <c r="D7" s="55">
        <v>29.865561943500001</v>
      </c>
      <c r="E7" s="56">
        <v>8229</v>
      </c>
      <c r="F7" s="56">
        <v>6290</v>
      </c>
      <c r="G7" s="55">
        <v>2.1513176789999999</v>
      </c>
      <c r="H7" s="55">
        <v>1.6786453008</v>
      </c>
    </row>
    <row r="8" spans="2:10" ht="17.25" customHeight="1" x14ac:dyDescent="0.2">
      <c r="B8" s="57" t="s">
        <v>5</v>
      </c>
      <c r="C8" s="58">
        <v>41.476895428399999</v>
      </c>
      <c r="D8" s="58">
        <v>28.5262196515</v>
      </c>
      <c r="E8" s="59">
        <v>7131</v>
      </c>
      <c r="F8" s="59">
        <v>6008</v>
      </c>
      <c r="G8" s="58">
        <v>1.9574890999000001</v>
      </c>
      <c r="H8" s="58">
        <v>1.5995890249</v>
      </c>
    </row>
    <row r="9" spans="2:10" ht="17.25" customHeight="1" x14ac:dyDescent="0.2">
      <c r="B9" s="57" t="s">
        <v>6</v>
      </c>
      <c r="C9" s="58">
        <v>6.3881152987999998</v>
      </c>
      <c r="D9" s="58">
        <v>1.339342292</v>
      </c>
      <c r="E9" s="59">
        <v>1098</v>
      </c>
      <c r="F9" s="59">
        <v>282</v>
      </c>
      <c r="G9" s="58">
        <v>3.4083005104000001</v>
      </c>
      <c r="H9" s="58">
        <v>3.3554936890999998</v>
      </c>
    </row>
    <row r="10" spans="2:10" ht="17.25" customHeight="1" x14ac:dyDescent="0.2">
      <c r="B10" s="57" t="s">
        <v>7</v>
      </c>
      <c r="C10" s="58">
        <v>34.438304722399998</v>
      </c>
      <c r="D10" s="58">
        <v>39.377650812799999</v>
      </c>
      <c r="E10" s="59">
        <v>5921</v>
      </c>
      <c r="F10" s="59">
        <v>8293</v>
      </c>
      <c r="G10" s="58">
        <v>1.9490672357000001</v>
      </c>
      <c r="H10" s="58">
        <v>1.5440860385999999</v>
      </c>
    </row>
    <row r="11" spans="2:10" ht="17.25" customHeight="1" x14ac:dyDescent="0.2">
      <c r="B11" s="57" t="s">
        <v>8</v>
      </c>
      <c r="C11" s="58">
        <v>5.1952181249000002</v>
      </c>
      <c r="D11" s="58">
        <v>5.1817295502</v>
      </c>
      <c r="E11" s="59">
        <v>893</v>
      </c>
      <c r="F11" s="59">
        <v>1091</v>
      </c>
      <c r="G11" s="58"/>
      <c r="H11" s="59"/>
    </row>
    <row r="12" spans="2:10" ht="17.25" customHeight="1" x14ac:dyDescent="0.2">
      <c r="B12" s="60" t="s">
        <v>9</v>
      </c>
      <c r="C12" s="61">
        <v>12.5014664255</v>
      </c>
      <c r="D12" s="61">
        <v>25.5750576935</v>
      </c>
      <c r="E12" s="62">
        <v>2149</v>
      </c>
      <c r="F12" s="62">
        <v>5386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82.303315449600007</v>
      </c>
      <c r="D14" s="55">
        <v>69.243212756399998</v>
      </c>
      <c r="E14" s="56">
        <v>14150</v>
      </c>
      <c r="F14" s="56">
        <v>14583</v>
      </c>
      <c r="G14" s="55">
        <v>2.0663747231</v>
      </c>
      <c r="H14" s="55">
        <v>1.6021803547</v>
      </c>
      <c r="I14" s="38"/>
      <c r="J14" s="45"/>
    </row>
    <row r="15" spans="2:10" ht="18.75" customHeight="1" x14ac:dyDescent="0.2">
      <c r="B15" s="64" t="s">
        <v>12</v>
      </c>
      <c r="C15" s="61">
        <v>22.219876222300002</v>
      </c>
      <c r="D15" s="61">
        <v>8.0387747921999999</v>
      </c>
      <c r="E15" s="62">
        <v>3820</v>
      </c>
      <c r="F15" s="62">
        <v>1693</v>
      </c>
      <c r="G15" s="61">
        <v>3.3963776399999999</v>
      </c>
      <c r="H15" s="61">
        <v>3.2956116768000001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23.844300644899999</v>
      </c>
      <c r="D17" s="55">
        <v>19.669198465200001</v>
      </c>
      <c r="E17" s="56">
        <v>4100</v>
      </c>
      <c r="F17" s="56">
        <v>4142</v>
      </c>
      <c r="G17" s="55">
        <v>2.5640650892000001</v>
      </c>
      <c r="H17" s="55">
        <v>2.0815117568999999</v>
      </c>
      <c r="I17" s="39"/>
    </row>
    <row r="18" spans="2:9" ht="17.25" customHeight="1" x14ac:dyDescent="0.2">
      <c r="B18" s="66" t="s">
        <v>14</v>
      </c>
      <c r="C18" s="58">
        <v>29.605698541799999</v>
      </c>
      <c r="D18" s="58">
        <v>11.922291523</v>
      </c>
      <c r="E18" s="59">
        <v>5090</v>
      </c>
      <c r="F18" s="59">
        <v>2511</v>
      </c>
      <c r="G18" s="58">
        <v>2.6828412997000002</v>
      </c>
      <c r="H18" s="58">
        <v>2.4000536542000002</v>
      </c>
    </row>
    <row r="19" spans="2:9" ht="17.25" customHeight="1" x14ac:dyDescent="0.2">
      <c r="B19" s="66" t="s">
        <v>15</v>
      </c>
      <c r="C19" s="58">
        <v>68.953340601400001</v>
      </c>
      <c r="D19" s="58">
        <v>59.743672973999999</v>
      </c>
      <c r="E19" s="59">
        <v>11855</v>
      </c>
      <c r="F19" s="59">
        <v>12582</v>
      </c>
      <c r="G19" s="58">
        <v>2.2180581071000001</v>
      </c>
      <c r="H19" s="58">
        <v>1.6614251595</v>
      </c>
    </row>
    <row r="20" spans="2:9" ht="17.25" customHeight="1" x14ac:dyDescent="0.2">
      <c r="B20" s="66" t="s">
        <v>16</v>
      </c>
      <c r="C20" s="58">
        <v>3.3434481691000002</v>
      </c>
      <c r="D20" s="58">
        <v>6.0224055393000002</v>
      </c>
      <c r="E20" s="59">
        <v>575</v>
      </c>
      <c r="F20" s="59">
        <v>1268</v>
      </c>
      <c r="G20" s="58">
        <v>3.3030821948</v>
      </c>
      <c r="H20" s="58">
        <v>2.7071469107000001</v>
      </c>
    </row>
    <row r="21" spans="2:9" ht="17.25" customHeight="1" x14ac:dyDescent="0.2">
      <c r="B21" s="66" t="s">
        <v>17</v>
      </c>
      <c r="C21" s="58">
        <v>13.160564604799999</v>
      </c>
      <c r="D21" s="58">
        <v>5.9694622316999997</v>
      </c>
      <c r="E21" s="59">
        <v>2263</v>
      </c>
      <c r="F21" s="59">
        <v>1257</v>
      </c>
      <c r="G21" s="58">
        <v>3.030856918</v>
      </c>
      <c r="H21" s="58">
        <v>2.8560335945999999</v>
      </c>
    </row>
    <row r="22" spans="2:9" ht="17.25" customHeight="1" x14ac:dyDescent="0.2">
      <c r="B22" s="64" t="s">
        <v>18</v>
      </c>
      <c r="C22" s="61">
        <v>31.1621381064</v>
      </c>
      <c r="D22" s="61">
        <v>7.6130844395999997</v>
      </c>
      <c r="E22" s="62">
        <v>5358</v>
      </c>
      <c r="F22" s="62">
        <v>1603</v>
      </c>
      <c r="G22" s="61">
        <v>2.6791745834</v>
      </c>
      <c r="H22" s="61">
        <v>2.4060260483999998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20.291652491299999</v>
      </c>
      <c r="D24" s="55">
        <v>6.5956659158999997</v>
      </c>
      <c r="E24" s="56">
        <v>3489</v>
      </c>
      <c r="F24" s="56">
        <v>1389</v>
      </c>
      <c r="G24" s="55">
        <v>2.1038075526000002</v>
      </c>
      <c r="H24" s="55">
        <v>1.6952233584</v>
      </c>
    </row>
    <row r="25" spans="2:9" ht="17.25" customHeight="1" x14ac:dyDescent="0.2">
      <c r="B25" s="71" t="s">
        <v>21</v>
      </c>
      <c r="C25" s="61">
        <v>53.060228852100003</v>
      </c>
      <c r="D25" s="61">
        <v>35.047291493700001</v>
      </c>
      <c r="E25" s="62">
        <v>9123</v>
      </c>
      <c r="F25" s="62">
        <v>7381</v>
      </c>
      <c r="G25" s="61">
        <v>1.9406894153000001</v>
      </c>
      <c r="H25" s="61">
        <v>1.4305053822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0.53808299999999998</v>
      </c>
      <c r="D27" s="88">
        <v>0.388901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Hoja110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52.992313311899998</v>
      </c>
      <c r="D7" s="55">
        <v>45.678413661199997</v>
      </c>
      <c r="E7" s="56">
        <v>18260</v>
      </c>
      <c r="F7" s="56">
        <v>15506</v>
      </c>
      <c r="G7" s="55">
        <v>2.4273989991999998</v>
      </c>
      <c r="H7" s="55">
        <v>1.9936185281000001</v>
      </c>
    </row>
    <row r="8" spans="2:10" ht="17.25" customHeight="1" x14ac:dyDescent="0.2">
      <c r="B8" s="57" t="s">
        <v>23</v>
      </c>
      <c r="C8" s="58">
        <v>43.693894108499997</v>
      </c>
      <c r="D8" s="58">
        <v>40.550097958099997</v>
      </c>
      <c r="E8" s="59">
        <v>15056</v>
      </c>
      <c r="F8" s="59">
        <v>13765</v>
      </c>
      <c r="G8" s="58">
        <v>2.1296303912000001</v>
      </c>
      <c r="H8" s="58">
        <v>1.8001750492999999</v>
      </c>
    </row>
    <row r="9" spans="2:10" ht="17.25" customHeight="1" x14ac:dyDescent="0.2">
      <c r="B9" s="57" t="s">
        <v>22</v>
      </c>
      <c r="C9" s="58">
        <v>9.2984192033999999</v>
      </c>
      <c r="D9" s="58">
        <v>5.1283157031000002</v>
      </c>
      <c r="E9" s="59">
        <v>3204</v>
      </c>
      <c r="F9" s="59">
        <v>1741</v>
      </c>
      <c r="G9" s="58">
        <v>3.8212174280000002</v>
      </c>
      <c r="H9" s="58">
        <v>3.5211817468</v>
      </c>
    </row>
    <row r="10" spans="2:10" ht="17.25" customHeight="1" x14ac:dyDescent="0.2">
      <c r="B10" s="57" t="s">
        <v>7</v>
      </c>
      <c r="C10" s="58">
        <v>27.327873681700002</v>
      </c>
      <c r="D10" s="58">
        <v>27.9071174969</v>
      </c>
      <c r="E10" s="59">
        <v>9417</v>
      </c>
      <c r="F10" s="59">
        <v>9473</v>
      </c>
      <c r="G10" s="58">
        <v>2.0932154877000002</v>
      </c>
      <c r="H10" s="58">
        <v>1.8216134938999999</v>
      </c>
    </row>
    <row r="11" spans="2:10" ht="17.25" customHeight="1" x14ac:dyDescent="0.2">
      <c r="B11" s="57" t="s">
        <v>8</v>
      </c>
      <c r="C11" s="58">
        <v>7.2871563407000002</v>
      </c>
      <c r="D11" s="58">
        <v>10.8011400569</v>
      </c>
      <c r="E11" s="59">
        <v>2511</v>
      </c>
      <c r="F11" s="59">
        <v>3666</v>
      </c>
      <c r="G11" s="58"/>
      <c r="H11" s="59"/>
    </row>
    <row r="12" spans="2:10" ht="17.25" customHeight="1" x14ac:dyDescent="0.2">
      <c r="B12" s="60" t="s">
        <v>9</v>
      </c>
      <c r="C12" s="61">
        <v>12.392656665600001</v>
      </c>
      <c r="D12" s="61">
        <v>15.613328785</v>
      </c>
      <c r="E12" s="62">
        <v>4270</v>
      </c>
      <c r="F12" s="62">
        <v>5300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80.320186993700005</v>
      </c>
      <c r="D14" s="55">
        <v>73.585531158099997</v>
      </c>
      <c r="E14" s="56">
        <v>27677</v>
      </c>
      <c r="F14" s="56">
        <v>24979</v>
      </c>
      <c r="G14" s="55">
        <v>2.3143714114999998</v>
      </c>
      <c r="H14" s="55">
        <v>1.928547115</v>
      </c>
      <c r="I14" s="38"/>
      <c r="J14" s="45"/>
    </row>
    <row r="15" spans="2:10" ht="18.75" customHeight="1" x14ac:dyDescent="0.2">
      <c r="B15" s="64" t="s">
        <v>12</v>
      </c>
      <c r="C15" s="61">
        <v>26.640871774899999</v>
      </c>
      <c r="D15" s="61">
        <v>17.729497648799999</v>
      </c>
      <c r="E15" s="62">
        <v>9180</v>
      </c>
      <c r="F15" s="62">
        <v>6018</v>
      </c>
      <c r="G15" s="61">
        <v>3.7860851917999998</v>
      </c>
      <c r="H15" s="61">
        <v>3.4423964889000001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23.810978381599998</v>
      </c>
      <c r="D17" s="55">
        <v>21.831684815500001</v>
      </c>
      <c r="E17" s="56">
        <v>8205</v>
      </c>
      <c r="F17" s="56">
        <v>7411</v>
      </c>
      <c r="G17" s="55">
        <v>2.9756716535000001</v>
      </c>
      <c r="H17" s="55">
        <v>2.4948617202999999</v>
      </c>
      <c r="I17" s="39"/>
    </row>
    <row r="18" spans="2:9" ht="17.25" customHeight="1" x14ac:dyDescent="0.2">
      <c r="B18" s="66" t="s">
        <v>14</v>
      </c>
      <c r="C18" s="58">
        <v>29.297870639700001</v>
      </c>
      <c r="D18" s="58">
        <v>14.608815894999999</v>
      </c>
      <c r="E18" s="59">
        <v>10095</v>
      </c>
      <c r="F18" s="59">
        <v>4959</v>
      </c>
      <c r="G18" s="58">
        <v>3.0348004239000002</v>
      </c>
      <c r="H18" s="58">
        <v>2.7093376161</v>
      </c>
    </row>
    <row r="19" spans="2:9" ht="17.25" customHeight="1" x14ac:dyDescent="0.2">
      <c r="B19" s="66" t="s">
        <v>15</v>
      </c>
      <c r="C19" s="58">
        <v>65.126551319100003</v>
      </c>
      <c r="D19" s="58">
        <v>55.277435476500003</v>
      </c>
      <c r="E19" s="59">
        <v>22441</v>
      </c>
      <c r="F19" s="59">
        <v>18764</v>
      </c>
      <c r="G19" s="58">
        <v>2.506104278</v>
      </c>
      <c r="H19" s="58">
        <v>2.0854861357000001</v>
      </c>
    </row>
    <row r="20" spans="2:9" ht="17.25" customHeight="1" x14ac:dyDescent="0.2">
      <c r="B20" s="66" t="s">
        <v>16</v>
      </c>
      <c r="C20" s="58">
        <v>16.008987102599999</v>
      </c>
      <c r="D20" s="58">
        <v>12.0840169867</v>
      </c>
      <c r="E20" s="59">
        <v>5516</v>
      </c>
      <c r="F20" s="59">
        <v>4102</v>
      </c>
      <c r="G20" s="58">
        <v>3.6042396788</v>
      </c>
      <c r="H20" s="58">
        <v>3.009017965</v>
      </c>
    </row>
    <row r="21" spans="2:9" ht="17.25" customHeight="1" x14ac:dyDescent="0.2">
      <c r="B21" s="66" t="s">
        <v>17</v>
      </c>
      <c r="C21" s="58">
        <v>18.923561228800001</v>
      </c>
      <c r="D21" s="58">
        <v>24.129895421200001</v>
      </c>
      <c r="E21" s="59">
        <v>6521</v>
      </c>
      <c r="F21" s="59">
        <v>8191</v>
      </c>
      <c r="G21" s="58">
        <v>3.5102709333000002</v>
      </c>
      <c r="H21" s="58">
        <v>2.6039396429999999</v>
      </c>
    </row>
    <row r="22" spans="2:9" ht="17.25" customHeight="1" x14ac:dyDescent="0.2">
      <c r="B22" s="64" t="s">
        <v>18</v>
      </c>
      <c r="C22" s="61">
        <v>32.722795874100001</v>
      </c>
      <c r="D22" s="61">
        <v>13.9813152293</v>
      </c>
      <c r="E22" s="62">
        <v>11276</v>
      </c>
      <c r="F22" s="62">
        <v>4746</v>
      </c>
      <c r="G22" s="61">
        <v>3.2037900306</v>
      </c>
      <c r="H22" s="61">
        <v>2.8992677213000002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23.172482023899999</v>
      </c>
      <c r="D24" s="55">
        <v>16.918124133900001</v>
      </c>
      <c r="E24" s="56">
        <v>7985</v>
      </c>
      <c r="F24" s="56">
        <v>5743</v>
      </c>
      <c r="G24" s="55">
        <v>2.4051091416000001</v>
      </c>
      <c r="H24" s="55">
        <v>1.9229429897999999</v>
      </c>
    </row>
    <row r="25" spans="2:9" ht="17.25" customHeight="1" x14ac:dyDescent="0.2">
      <c r="B25" s="71" t="s">
        <v>21</v>
      </c>
      <c r="C25" s="61">
        <v>60.2794696526</v>
      </c>
      <c r="D25" s="61">
        <v>56.4795537181</v>
      </c>
      <c r="E25" s="62">
        <v>20771</v>
      </c>
      <c r="F25" s="62">
        <v>19172</v>
      </c>
      <c r="G25" s="61">
        <v>2.1340460349999999</v>
      </c>
      <c r="H25" s="61">
        <v>1.6123911891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0.47926099999999999</v>
      </c>
      <c r="D27" s="88">
        <v>0.40214899999999998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Hoja111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139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53.5715296491</v>
      </c>
      <c r="D7" s="55">
        <v>36.474541759200001</v>
      </c>
      <c r="E7" s="56">
        <v>9941</v>
      </c>
      <c r="F7" s="56">
        <v>7392</v>
      </c>
      <c r="G7" s="55">
        <v>2.1515536278999998</v>
      </c>
      <c r="H7" s="55">
        <v>2.0377305398000001</v>
      </c>
    </row>
    <row r="8" spans="2:10" ht="17.25" customHeight="1" x14ac:dyDescent="0.2">
      <c r="B8" s="57" t="s">
        <v>23</v>
      </c>
      <c r="C8" s="58">
        <v>46.492365430600003</v>
      </c>
      <c r="D8" s="58">
        <v>33.156073456999998</v>
      </c>
      <c r="E8" s="59">
        <v>8628</v>
      </c>
      <c r="F8" s="59">
        <v>6719</v>
      </c>
      <c r="G8" s="58">
        <v>1.9465513431999999</v>
      </c>
      <c r="H8" s="58">
        <v>1.8977651636999999</v>
      </c>
    </row>
    <row r="9" spans="2:10" ht="17.25" customHeight="1" x14ac:dyDescent="0.2">
      <c r="B9" s="57" t="s">
        <v>22</v>
      </c>
      <c r="C9" s="58">
        <v>7.0791642185999999</v>
      </c>
      <c r="D9" s="58">
        <v>3.3184683021999999</v>
      </c>
      <c r="E9" s="59">
        <v>1314</v>
      </c>
      <c r="F9" s="59">
        <v>673</v>
      </c>
      <c r="G9" s="58">
        <v>3.4929314407000001</v>
      </c>
      <c r="H9" s="58">
        <v>3.4316668250000002</v>
      </c>
    </row>
    <row r="10" spans="2:10" ht="17.25" customHeight="1" x14ac:dyDescent="0.2">
      <c r="B10" s="57" t="s">
        <v>7</v>
      </c>
      <c r="C10" s="58">
        <v>38.002284102899999</v>
      </c>
      <c r="D10" s="58">
        <v>51.549494140699998</v>
      </c>
      <c r="E10" s="59">
        <v>7052</v>
      </c>
      <c r="F10" s="59">
        <v>10447</v>
      </c>
      <c r="G10" s="58">
        <v>2.0849744544000002</v>
      </c>
      <c r="H10" s="58">
        <v>2.1393208458999999</v>
      </c>
    </row>
    <row r="11" spans="2:10" ht="17.25" customHeight="1" x14ac:dyDescent="0.2">
      <c r="B11" s="57" t="s">
        <v>8</v>
      </c>
      <c r="C11" s="58">
        <v>2.9601569138000001</v>
      </c>
      <c r="D11" s="58">
        <v>3.9018024061999999</v>
      </c>
      <c r="E11" s="59">
        <v>549</v>
      </c>
      <c r="F11" s="59">
        <v>791</v>
      </c>
      <c r="G11" s="58"/>
      <c r="H11" s="59"/>
    </row>
    <row r="12" spans="2:10" ht="17.25" customHeight="1" x14ac:dyDescent="0.2">
      <c r="B12" s="60" t="s">
        <v>9</v>
      </c>
      <c r="C12" s="61">
        <v>5.4660293341999999</v>
      </c>
      <c r="D12" s="61">
        <v>8.0741616939000007</v>
      </c>
      <c r="E12" s="62">
        <v>1014</v>
      </c>
      <c r="F12" s="62">
        <v>1636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91.573813752099994</v>
      </c>
      <c r="D14" s="55">
        <v>88.024035899899999</v>
      </c>
      <c r="E14" s="56">
        <v>16993</v>
      </c>
      <c r="F14" s="56">
        <v>17839</v>
      </c>
      <c r="G14" s="55">
        <v>2.1240886186000001</v>
      </c>
      <c r="H14" s="55">
        <v>2.0973368014</v>
      </c>
      <c r="I14" s="38"/>
      <c r="J14" s="45"/>
    </row>
    <row r="15" spans="2:10" ht="18.75" customHeight="1" x14ac:dyDescent="0.2">
      <c r="B15" s="64" t="s">
        <v>12</v>
      </c>
      <c r="C15" s="61">
        <v>27.079581122499999</v>
      </c>
      <c r="D15" s="61">
        <v>26.4213541001</v>
      </c>
      <c r="E15" s="62">
        <v>5025</v>
      </c>
      <c r="F15" s="62">
        <v>5355</v>
      </c>
      <c r="G15" s="61">
        <v>3.4283133908000001</v>
      </c>
      <c r="H15" s="61">
        <v>3.3952932159000002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37.408296032300001</v>
      </c>
      <c r="D17" s="55">
        <v>36.300860740499999</v>
      </c>
      <c r="E17" s="56">
        <v>6942</v>
      </c>
      <c r="F17" s="56">
        <v>7357</v>
      </c>
      <c r="G17" s="55">
        <v>2.664918659</v>
      </c>
      <c r="H17" s="55">
        <v>2.5757026682999999</v>
      </c>
      <c r="I17" s="39"/>
    </row>
    <row r="18" spans="2:9" ht="17.25" customHeight="1" x14ac:dyDescent="0.2">
      <c r="B18" s="66" t="s">
        <v>14</v>
      </c>
      <c r="C18" s="58">
        <v>37.028733536600001</v>
      </c>
      <c r="D18" s="58">
        <v>18.665186877</v>
      </c>
      <c r="E18" s="59">
        <v>6871</v>
      </c>
      <c r="F18" s="59">
        <v>3783</v>
      </c>
      <c r="G18" s="58">
        <v>2.7539903958999998</v>
      </c>
      <c r="H18" s="58">
        <v>2.9998782755</v>
      </c>
    </row>
    <row r="19" spans="2:9" ht="17.25" customHeight="1" x14ac:dyDescent="0.2">
      <c r="B19" s="66" t="s">
        <v>15</v>
      </c>
      <c r="C19" s="58">
        <v>78.789988163299995</v>
      </c>
      <c r="D19" s="58">
        <v>71.832843350000005</v>
      </c>
      <c r="E19" s="59">
        <v>14621</v>
      </c>
      <c r="F19" s="59">
        <v>14558</v>
      </c>
      <c r="G19" s="58">
        <v>2.2325986166999998</v>
      </c>
      <c r="H19" s="58">
        <v>2.2282421908000001</v>
      </c>
    </row>
    <row r="20" spans="2:9" ht="17.25" customHeight="1" x14ac:dyDescent="0.2">
      <c r="B20" s="66" t="s">
        <v>16</v>
      </c>
      <c r="C20" s="58">
        <v>7.4266023231</v>
      </c>
      <c r="D20" s="58">
        <v>8.2639240804000007</v>
      </c>
      <c r="E20" s="59">
        <v>1378</v>
      </c>
      <c r="F20" s="59">
        <v>1675</v>
      </c>
      <c r="G20" s="58">
        <v>3.5962771055</v>
      </c>
      <c r="H20" s="58">
        <v>3.1487325791999998</v>
      </c>
    </row>
    <row r="21" spans="2:9" ht="17.25" customHeight="1" x14ac:dyDescent="0.2">
      <c r="B21" s="66" t="s">
        <v>17</v>
      </c>
      <c r="C21" s="58">
        <v>18.249627586799999</v>
      </c>
      <c r="D21" s="58">
        <v>38.3161978324</v>
      </c>
      <c r="E21" s="59">
        <v>3387</v>
      </c>
      <c r="F21" s="59">
        <v>7765</v>
      </c>
      <c r="G21" s="58">
        <v>3.0785134653999999</v>
      </c>
      <c r="H21" s="58">
        <v>2.7402715042999999</v>
      </c>
    </row>
    <row r="22" spans="2:9" ht="17.25" customHeight="1" x14ac:dyDescent="0.2">
      <c r="B22" s="64" t="s">
        <v>18</v>
      </c>
      <c r="C22" s="61">
        <v>15.6076479063</v>
      </c>
      <c r="D22" s="61">
        <v>11.237037023199999</v>
      </c>
      <c r="E22" s="62">
        <v>2896</v>
      </c>
      <c r="F22" s="62">
        <v>2277</v>
      </c>
      <c r="G22" s="61">
        <v>2.9498164629999999</v>
      </c>
      <c r="H22" s="61">
        <v>3.1992969657999999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22.587136041899999</v>
      </c>
      <c r="D24" s="55">
        <v>10.7222260361</v>
      </c>
      <c r="E24" s="56">
        <v>4191</v>
      </c>
      <c r="F24" s="56">
        <v>2173</v>
      </c>
      <c r="G24" s="55">
        <v>2.1148441492000001</v>
      </c>
      <c r="H24" s="55">
        <v>1.9940926349000001</v>
      </c>
    </row>
    <row r="25" spans="2:9" ht="17.25" customHeight="1" x14ac:dyDescent="0.2">
      <c r="B25" s="71" t="s">
        <v>21</v>
      </c>
      <c r="C25" s="61">
        <v>56.531686562899999</v>
      </c>
      <c r="D25" s="61">
        <v>40.376344165399999</v>
      </c>
      <c r="E25" s="62">
        <v>10491</v>
      </c>
      <c r="F25" s="62">
        <v>8183</v>
      </c>
      <c r="G25" s="61">
        <v>2.0389196476999998</v>
      </c>
      <c r="H25" s="61">
        <v>1.8408450794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0.51492099999999996</v>
      </c>
      <c r="D27" s="88">
        <v>0.38090299999999999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Hoja112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46.886903989899999</v>
      </c>
      <c r="D7" s="55">
        <v>49.666137907200003</v>
      </c>
      <c r="E7" s="56">
        <v>6799</v>
      </c>
      <c r="F7" s="56">
        <v>4831</v>
      </c>
      <c r="G7" s="55">
        <v>1.9459260068999999</v>
      </c>
      <c r="H7" s="55">
        <v>1.9158389561</v>
      </c>
    </row>
    <row r="8" spans="2:10" ht="17.25" customHeight="1" x14ac:dyDescent="0.2">
      <c r="B8" s="57" t="s">
        <v>23</v>
      </c>
      <c r="C8" s="58">
        <v>41.492845666100003</v>
      </c>
      <c r="D8" s="58">
        <v>43.395400909599999</v>
      </c>
      <c r="E8" s="59">
        <v>6016</v>
      </c>
      <c r="F8" s="59">
        <v>4221</v>
      </c>
      <c r="G8" s="58">
        <v>1.7375977208</v>
      </c>
      <c r="H8" s="58">
        <v>1.7092481437</v>
      </c>
    </row>
    <row r="9" spans="2:10" ht="17.25" customHeight="1" x14ac:dyDescent="0.2">
      <c r="B9" s="57" t="s">
        <v>22</v>
      </c>
      <c r="C9" s="58">
        <v>5.3940583239000004</v>
      </c>
      <c r="D9" s="58">
        <v>6.2707369976000003</v>
      </c>
      <c r="E9" s="59">
        <v>782</v>
      </c>
      <c r="F9" s="59">
        <v>610</v>
      </c>
      <c r="G9" s="58">
        <v>3.5435264684000001</v>
      </c>
      <c r="H9" s="58">
        <v>3.3430078863000001</v>
      </c>
    </row>
    <row r="10" spans="2:10" ht="17.25" customHeight="1" x14ac:dyDescent="0.2">
      <c r="B10" s="57" t="s">
        <v>7</v>
      </c>
      <c r="C10" s="58">
        <v>39.100632510200001</v>
      </c>
      <c r="D10" s="58">
        <v>29.404771036300001</v>
      </c>
      <c r="E10" s="59">
        <v>5670</v>
      </c>
      <c r="F10" s="59">
        <v>2860</v>
      </c>
      <c r="G10" s="58">
        <v>1.8517627647999999</v>
      </c>
      <c r="H10" s="58">
        <v>1.8018481123000001</v>
      </c>
    </row>
    <row r="11" spans="2:10" ht="17.25" customHeight="1" x14ac:dyDescent="0.2">
      <c r="B11" s="57" t="s">
        <v>8</v>
      </c>
      <c r="C11" s="58">
        <v>3.2496356672000002</v>
      </c>
      <c r="D11" s="58">
        <v>8.6605688758999992</v>
      </c>
      <c r="E11" s="59">
        <v>471</v>
      </c>
      <c r="F11" s="59">
        <v>842</v>
      </c>
      <c r="G11" s="58"/>
      <c r="H11" s="59"/>
    </row>
    <row r="12" spans="2:10" ht="17.25" customHeight="1" x14ac:dyDescent="0.2">
      <c r="B12" s="60" t="s">
        <v>9</v>
      </c>
      <c r="C12" s="61">
        <v>10.762827832699999</v>
      </c>
      <c r="D12" s="61">
        <v>12.2685221807</v>
      </c>
      <c r="E12" s="62">
        <v>1561</v>
      </c>
      <c r="F12" s="62">
        <v>1193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85.987536500100006</v>
      </c>
      <c r="D14" s="55">
        <v>79.070908943500001</v>
      </c>
      <c r="E14" s="56">
        <v>12468</v>
      </c>
      <c r="F14" s="56">
        <v>7691</v>
      </c>
      <c r="G14" s="55">
        <v>1.9031007094000001</v>
      </c>
      <c r="H14" s="55">
        <v>1.8737631642000001</v>
      </c>
      <c r="I14" s="38"/>
      <c r="J14" s="45"/>
    </row>
    <row r="15" spans="2:10" ht="18.75" customHeight="1" x14ac:dyDescent="0.2">
      <c r="B15" s="64" t="s">
        <v>12</v>
      </c>
      <c r="C15" s="61">
        <v>19.855684676599999</v>
      </c>
      <c r="D15" s="61">
        <v>17.042416150899999</v>
      </c>
      <c r="E15" s="62">
        <v>2879</v>
      </c>
      <c r="F15" s="62">
        <v>1658</v>
      </c>
      <c r="G15" s="61">
        <v>3.4624706724999998</v>
      </c>
      <c r="H15" s="61">
        <v>3.3590242674000002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24.6560348814</v>
      </c>
      <c r="D17" s="55">
        <v>21.927556833299999</v>
      </c>
      <c r="E17" s="56">
        <v>3575</v>
      </c>
      <c r="F17" s="56">
        <v>2133</v>
      </c>
      <c r="G17" s="55">
        <v>2.5151366441</v>
      </c>
      <c r="H17" s="55">
        <v>2.4248288935</v>
      </c>
      <c r="I17" s="39"/>
    </row>
    <row r="18" spans="2:9" ht="17.25" customHeight="1" x14ac:dyDescent="0.2">
      <c r="B18" s="66" t="s">
        <v>14</v>
      </c>
      <c r="C18" s="58">
        <v>20.558761985899999</v>
      </c>
      <c r="D18" s="58">
        <v>13.4795173491</v>
      </c>
      <c r="E18" s="59">
        <v>2981</v>
      </c>
      <c r="F18" s="59">
        <v>1311</v>
      </c>
      <c r="G18" s="58">
        <v>2.8576188021000002</v>
      </c>
      <c r="H18" s="58">
        <v>2.540464429</v>
      </c>
    </row>
    <row r="19" spans="2:9" ht="17.25" customHeight="1" x14ac:dyDescent="0.2">
      <c r="B19" s="66" t="s">
        <v>15</v>
      </c>
      <c r="C19" s="58">
        <v>75.863658243299994</v>
      </c>
      <c r="D19" s="58">
        <v>68.706631554799998</v>
      </c>
      <c r="E19" s="59">
        <v>11000</v>
      </c>
      <c r="F19" s="59">
        <v>6683</v>
      </c>
      <c r="G19" s="58">
        <v>1.966064016</v>
      </c>
      <c r="H19" s="58">
        <v>1.9303682931999999</v>
      </c>
    </row>
    <row r="20" spans="2:9" ht="17.25" customHeight="1" x14ac:dyDescent="0.2">
      <c r="B20" s="66" t="s">
        <v>16</v>
      </c>
      <c r="C20" s="58">
        <v>6.3990109752000004</v>
      </c>
      <c r="D20" s="58">
        <v>6.4524570485000003</v>
      </c>
      <c r="E20" s="59">
        <v>928</v>
      </c>
      <c r="F20" s="59">
        <v>628</v>
      </c>
      <c r="G20" s="58">
        <v>3.5316040512</v>
      </c>
      <c r="H20" s="58">
        <v>3.3149282859000002</v>
      </c>
    </row>
    <row r="21" spans="2:9" ht="17.25" customHeight="1" x14ac:dyDescent="0.2">
      <c r="B21" s="66" t="s">
        <v>17</v>
      </c>
      <c r="C21" s="58">
        <v>22.013583941</v>
      </c>
      <c r="D21" s="58">
        <v>23.423128942999998</v>
      </c>
      <c r="E21" s="59">
        <v>3192</v>
      </c>
      <c r="F21" s="59">
        <v>2278</v>
      </c>
      <c r="G21" s="58">
        <v>2.8606667301000002</v>
      </c>
      <c r="H21" s="58">
        <v>2.7678500448999999</v>
      </c>
    </row>
    <row r="22" spans="2:9" ht="17.25" customHeight="1" x14ac:dyDescent="0.2">
      <c r="B22" s="64" t="s">
        <v>18</v>
      </c>
      <c r="C22" s="61">
        <v>14.151891683800001</v>
      </c>
      <c r="D22" s="61">
        <v>14.170864808099999</v>
      </c>
      <c r="E22" s="62">
        <v>2052</v>
      </c>
      <c r="F22" s="62">
        <v>1378</v>
      </c>
      <c r="G22" s="61">
        <v>3.2575601254</v>
      </c>
      <c r="H22" s="61">
        <v>2.8550360793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19.464666212800001</v>
      </c>
      <c r="D24" s="55">
        <v>25.389464950400001</v>
      </c>
      <c r="E24" s="56">
        <v>2822</v>
      </c>
      <c r="F24" s="56">
        <v>2470</v>
      </c>
      <c r="G24" s="55">
        <v>1.975264873</v>
      </c>
      <c r="H24" s="55">
        <v>1.8038686364000001</v>
      </c>
    </row>
    <row r="25" spans="2:9" ht="17.25" customHeight="1" x14ac:dyDescent="0.2">
      <c r="B25" s="71" t="s">
        <v>21</v>
      </c>
      <c r="C25" s="61">
        <v>50.136539657100002</v>
      </c>
      <c r="D25" s="61">
        <v>58.326706782999999</v>
      </c>
      <c r="E25" s="62">
        <v>7270</v>
      </c>
      <c r="F25" s="62">
        <v>5673</v>
      </c>
      <c r="G25" s="61">
        <v>1.8198534162</v>
      </c>
      <c r="H25" s="61">
        <v>1.6313692746999999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0.52327299999999999</v>
      </c>
      <c r="D27" s="88">
        <v>0.43707600000000002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Hoja113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32.205016722400003</v>
      </c>
      <c r="D7" s="55">
        <v>38.719590268899999</v>
      </c>
      <c r="E7" s="56">
        <v>1977</v>
      </c>
      <c r="F7" s="56">
        <v>2718</v>
      </c>
      <c r="G7" s="55">
        <v>2.2178842124</v>
      </c>
      <c r="H7" s="55">
        <v>1.5829151784</v>
      </c>
    </row>
    <row r="8" spans="2:10" ht="17.25" customHeight="1" x14ac:dyDescent="0.2">
      <c r="B8" s="57" t="s">
        <v>23</v>
      </c>
      <c r="C8" s="58">
        <v>27.475585284299999</v>
      </c>
      <c r="D8" s="58">
        <v>36.709346990999997</v>
      </c>
      <c r="E8" s="59">
        <v>1686</v>
      </c>
      <c r="F8" s="59">
        <v>2577</v>
      </c>
      <c r="G8" s="58">
        <v>2.0312176471000001</v>
      </c>
      <c r="H8" s="58">
        <v>1.4948978022999999</v>
      </c>
    </row>
    <row r="9" spans="2:10" ht="17.25" customHeight="1" x14ac:dyDescent="0.2">
      <c r="B9" s="57" t="s">
        <v>22</v>
      </c>
      <c r="C9" s="58">
        <v>4.7294314380999998</v>
      </c>
      <c r="D9" s="58">
        <v>2.0102432777999999</v>
      </c>
      <c r="E9" s="59">
        <v>290</v>
      </c>
      <c r="F9" s="59">
        <v>141</v>
      </c>
      <c r="G9" s="58">
        <v>3.2992131007999999</v>
      </c>
      <c r="H9" s="58">
        <v>3.1855222640999998</v>
      </c>
    </row>
    <row r="10" spans="2:10" ht="17.25" customHeight="1" x14ac:dyDescent="0.2">
      <c r="B10" s="57" t="s">
        <v>7</v>
      </c>
      <c r="C10" s="58">
        <v>48.430434782600003</v>
      </c>
      <c r="D10" s="58">
        <v>35.480153649199998</v>
      </c>
      <c r="E10" s="59">
        <v>2973</v>
      </c>
      <c r="F10" s="59">
        <v>2491</v>
      </c>
      <c r="G10" s="58">
        <v>2.0670333368999998</v>
      </c>
      <c r="H10" s="58">
        <v>1.5298684527999999</v>
      </c>
    </row>
    <row r="11" spans="2:10" ht="17.25" customHeight="1" x14ac:dyDescent="0.2">
      <c r="B11" s="57" t="s">
        <v>8</v>
      </c>
      <c r="C11" s="58">
        <v>3.7484949833000001</v>
      </c>
      <c r="D11" s="58">
        <v>9.7023047375000004</v>
      </c>
      <c r="E11" s="59">
        <v>230</v>
      </c>
      <c r="F11" s="59">
        <v>681</v>
      </c>
      <c r="G11" s="58"/>
      <c r="H11" s="59"/>
    </row>
    <row r="12" spans="2:10" ht="17.25" customHeight="1" x14ac:dyDescent="0.2">
      <c r="B12" s="60" t="s">
        <v>9</v>
      </c>
      <c r="C12" s="61">
        <v>15.616053511700001</v>
      </c>
      <c r="D12" s="61">
        <v>16.097951344399998</v>
      </c>
      <c r="E12" s="62">
        <v>959</v>
      </c>
      <c r="F12" s="62">
        <v>1130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80.635451505000006</v>
      </c>
      <c r="D14" s="55">
        <v>74.199743918099998</v>
      </c>
      <c r="E14" s="56">
        <v>4949</v>
      </c>
      <c r="F14" s="56">
        <v>5209</v>
      </c>
      <c r="G14" s="55">
        <v>2.1273330568</v>
      </c>
      <c r="H14" s="55">
        <v>1.5575927523999999</v>
      </c>
      <c r="I14" s="38"/>
      <c r="J14" s="45"/>
    </row>
    <row r="15" spans="2:10" ht="18.75" customHeight="1" x14ac:dyDescent="0.2">
      <c r="B15" s="64" t="s">
        <v>12</v>
      </c>
      <c r="C15" s="61">
        <v>24.347826087000001</v>
      </c>
      <c r="D15" s="61">
        <v>7.4743918053999998</v>
      </c>
      <c r="E15" s="62">
        <v>1494</v>
      </c>
      <c r="F15" s="62">
        <v>525</v>
      </c>
      <c r="G15" s="61">
        <v>3.25</v>
      </c>
      <c r="H15" s="61">
        <v>3.1434689507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31.505016722400001</v>
      </c>
      <c r="D17" s="55">
        <v>26.728553136999999</v>
      </c>
      <c r="E17" s="56">
        <v>1934</v>
      </c>
      <c r="F17" s="56">
        <v>1876</v>
      </c>
      <c r="G17" s="55">
        <v>2.5414012739</v>
      </c>
      <c r="H17" s="55">
        <v>1.8437125749000001</v>
      </c>
      <c r="I17" s="39"/>
    </row>
    <row r="18" spans="2:9" ht="17.25" customHeight="1" x14ac:dyDescent="0.2">
      <c r="B18" s="66" t="s">
        <v>14</v>
      </c>
      <c r="C18" s="58">
        <v>45.819397993300001</v>
      </c>
      <c r="D18" s="58">
        <v>17.765685019199999</v>
      </c>
      <c r="E18" s="59">
        <v>2812</v>
      </c>
      <c r="F18" s="59">
        <v>1247</v>
      </c>
      <c r="G18" s="58">
        <v>2.5591240875999999</v>
      </c>
      <c r="H18" s="58">
        <v>2.2675675676</v>
      </c>
    </row>
    <row r="19" spans="2:9" ht="17.25" customHeight="1" x14ac:dyDescent="0.2">
      <c r="B19" s="66" t="s">
        <v>15</v>
      </c>
      <c r="C19" s="58">
        <v>62.8762541806</v>
      </c>
      <c r="D19" s="58">
        <v>57.682458386699999</v>
      </c>
      <c r="E19" s="59">
        <v>3859</v>
      </c>
      <c r="F19" s="59">
        <v>4049</v>
      </c>
      <c r="G19" s="58">
        <v>2.3627659574000002</v>
      </c>
      <c r="H19" s="58">
        <v>1.6625971143</v>
      </c>
    </row>
    <row r="20" spans="2:9" ht="17.25" customHeight="1" x14ac:dyDescent="0.2">
      <c r="B20" s="66" t="s">
        <v>16</v>
      </c>
      <c r="C20" s="58">
        <v>2.6421404682</v>
      </c>
      <c r="D20" s="58">
        <v>3.6811779769999999</v>
      </c>
      <c r="E20" s="59">
        <v>162</v>
      </c>
      <c r="F20" s="59">
        <v>258</v>
      </c>
      <c r="G20" s="58">
        <v>2.6075949367</v>
      </c>
      <c r="H20" s="58">
        <v>2.3913043477999998</v>
      </c>
    </row>
    <row r="21" spans="2:9" ht="17.25" customHeight="1" x14ac:dyDescent="0.2">
      <c r="B21" s="66" t="s">
        <v>17</v>
      </c>
      <c r="C21" s="58">
        <v>5.2842809365000001</v>
      </c>
      <c r="D21" s="58">
        <v>6.2580025607999996</v>
      </c>
      <c r="E21" s="59">
        <v>324</v>
      </c>
      <c r="F21" s="59">
        <v>439</v>
      </c>
      <c r="G21" s="58">
        <v>3.1835443038000002</v>
      </c>
      <c r="H21" s="58">
        <v>2.4322250638999998</v>
      </c>
    </row>
    <row r="22" spans="2:9" ht="17.25" customHeight="1" x14ac:dyDescent="0.2">
      <c r="B22" s="64" t="s">
        <v>18</v>
      </c>
      <c r="C22" s="61">
        <v>23.411371237499999</v>
      </c>
      <c r="D22" s="61">
        <v>3.457106274</v>
      </c>
      <c r="E22" s="62">
        <v>1437</v>
      </c>
      <c r="F22" s="62">
        <v>243</v>
      </c>
      <c r="G22" s="61">
        <v>2.4685714285999998</v>
      </c>
      <c r="H22" s="61">
        <v>2.3888888889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12.6628762542</v>
      </c>
      <c r="D24" s="55">
        <v>16.436779769499999</v>
      </c>
      <c r="E24" s="56">
        <v>777</v>
      </c>
      <c r="F24" s="56">
        <v>1154</v>
      </c>
      <c r="G24" s="55">
        <v>2.1860072923999998</v>
      </c>
      <c r="H24" s="55">
        <v>1.4114014813</v>
      </c>
    </row>
    <row r="25" spans="2:9" ht="17.25" customHeight="1" x14ac:dyDescent="0.2">
      <c r="B25" s="71" t="s">
        <v>21</v>
      </c>
      <c r="C25" s="61">
        <v>35.953511705700002</v>
      </c>
      <c r="D25" s="61">
        <v>48.4218950064</v>
      </c>
      <c r="E25" s="62">
        <v>2207</v>
      </c>
      <c r="F25" s="62">
        <v>3399</v>
      </c>
      <c r="G25" s="61">
        <v>1.9868184641</v>
      </c>
      <c r="H25" s="61">
        <v>1.2657243381000001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0.48688500000000001</v>
      </c>
      <c r="D27" s="88">
        <v>0.384598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Hoja114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50.911769686699998</v>
      </c>
      <c r="D7" s="55">
        <v>64.5642251684</v>
      </c>
      <c r="E7" s="56">
        <v>3196</v>
      </c>
      <c r="F7" s="56">
        <v>3530</v>
      </c>
      <c r="G7" s="55">
        <v>2.2508159325000001</v>
      </c>
      <c r="H7" s="55">
        <v>1.8003868222999999</v>
      </c>
    </row>
    <row r="8" spans="2:10" ht="17.25" customHeight="1" x14ac:dyDescent="0.2">
      <c r="B8" s="57" t="s">
        <v>23</v>
      </c>
      <c r="C8" s="58">
        <v>41.896020321800002</v>
      </c>
      <c r="D8" s="58">
        <v>57.850467289699999</v>
      </c>
      <c r="E8" s="59">
        <v>2630</v>
      </c>
      <c r="F8" s="59">
        <v>3163</v>
      </c>
      <c r="G8" s="58">
        <v>1.9931555955</v>
      </c>
      <c r="H8" s="58">
        <v>1.6325522321999999</v>
      </c>
    </row>
    <row r="9" spans="2:10" ht="17.25" customHeight="1" x14ac:dyDescent="0.2">
      <c r="B9" s="57" t="s">
        <v>22</v>
      </c>
      <c r="C9" s="58">
        <v>9.0157493648999996</v>
      </c>
      <c r="D9" s="58">
        <v>6.7137578787000001</v>
      </c>
      <c r="E9" s="59">
        <v>566</v>
      </c>
      <c r="F9" s="59">
        <v>367</v>
      </c>
      <c r="G9" s="58">
        <v>3.4460965468999998</v>
      </c>
      <c r="H9" s="58">
        <v>3.2454995541999998</v>
      </c>
    </row>
    <row r="10" spans="2:10" ht="17.25" customHeight="1" x14ac:dyDescent="0.2">
      <c r="B10" s="57" t="s">
        <v>7</v>
      </c>
      <c r="C10" s="58">
        <v>44.244877222699998</v>
      </c>
      <c r="D10" s="58">
        <v>30.110845468400001</v>
      </c>
      <c r="E10" s="59">
        <v>2778</v>
      </c>
      <c r="F10" s="59">
        <v>1646</v>
      </c>
      <c r="G10" s="58">
        <v>2.0885108382999999</v>
      </c>
      <c r="H10" s="58">
        <v>1.7199499505</v>
      </c>
    </row>
    <row r="11" spans="2:10" ht="17.25" customHeight="1" x14ac:dyDescent="0.2">
      <c r="B11" s="57" t="s">
        <v>8</v>
      </c>
      <c r="C11" s="58">
        <v>1.2155800168999999</v>
      </c>
      <c r="D11" s="58">
        <v>2.1356226907</v>
      </c>
      <c r="E11" s="59">
        <v>76</v>
      </c>
      <c r="F11" s="59">
        <v>117</v>
      </c>
      <c r="G11" s="58"/>
      <c r="H11" s="59"/>
    </row>
    <row r="12" spans="2:10" ht="17.25" customHeight="1" x14ac:dyDescent="0.2">
      <c r="B12" s="60" t="s">
        <v>9</v>
      </c>
      <c r="C12" s="61">
        <v>3.6277730736999998</v>
      </c>
      <c r="D12" s="61">
        <v>3.1893066724999999</v>
      </c>
      <c r="E12" s="62">
        <v>228</v>
      </c>
      <c r="F12" s="62">
        <v>174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95.156646909399996</v>
      </c>
      <c r="D14" s="55">
        <v>94.675070636800001</v>
      </c>
      <c r="E14" s="56">
        <v>5974</v>
      </c>
      <c r="F14" s="56">
        <v>5177</v>
      </c>
      <c r="G14" s="55">
        <v>2.1754760634000001</v>
      </c>
      <c r="H14" s="55">
        <v>1.7747933884</v>
      </c>
      <c r="I14" s="38"/>
      <c r="J14" s="45"/>
    </row>
    <row r="15" spans="2:10" ht="18.75" customHeight="1" x14ac:dyDescent="0.2">
      <c r="B15" s="64" t="s">
        <v>12</v>
      </c>
      <c r="C15" s="61">
        <v>28.653683319199999</v>
      </c>
      <c r="D15" s="61">
        <v>14.757661378</v>
      </c>
      <c r="E15" s="62">
        <v>1799</v>
      </c>
      <c r="F15" s="62">
        <v>807</v>
      </c>
      <c r="G15" s="61">
        <v>3.3829787233999999</v>
      </c>
      <c r="H15" s="61">
        <v>3.2503681885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32.074513124500001</v>
      </c>
      <c r="D17" s="55">
        <v>28.276461638800001</v>
      </c>
      <c r="E17" s="56">
        <v>2014</v>
      </c>
      <c r="F17" s="56">
        <v>1546</v>
      </c>
      <c r="G17" s="55">
        <v>2.8627243928000001</v>
      </c>
      <c r="H17" s="55">
        <v>2.3005380476999999</v>
      </c>
      <c r="I17" s="39"/>
    </row>
    <row r="18" spans="2:9" ht="17.25" customHeight="1" x14ac:dyDescent="0.2">
      <c r="B18" s="66" t="s">
        <v>14</v>
      </c>
      <c r="C18" s="58">
        <v>45.740897544500001</v>
      </c>
      <c r="D18" s="58">
        <v>26.255161921300001</v>
      </c>
      <c r="E18" s="59">
        <v>2872</v>
      </c>
      <c r="F18" s="59">
        <v>1436</v>
      </c>
      <c r="G18" s="58">
        <v>2.5360977415999999</v>
      </c>
      <c r="H18" s="58">
        <v>2.3228476820999999</v>
      </c>
    </row>
    <row r="19" spans="2:9" ht="17.25" customHeight="1" x14ac:dyDescent="0.2">
      <c r="B19" s="66" t="s">
        <v>15</v>
      </c>
      <c r="C19" s="58">
        <v>89.398814563900004</v>
      </c>
      <c r="D19" s="58">
        <v>84.8293849163</v>
      </c>
      <c r="E19" s="59">
        <v>5612</v>
      </c>
      <c r="F19" s="59">
        <v>4638</v>
      </c>
      <c r="G19" s="58">
        <v>2.2114036749000001</v>
      </c>
      <c r="H19" s="58">
        <v>1.8132205994999999</v>
      </c>
    </row>
    <row r="20" spans="2:9" ht="17.25" customHeight="1" x14ac:dyDescent="0.2">
      <c r="B20" s="66" t="s">
        <v>16</v>
      </c>
      <c r="C20" s="58">
        <v>6.5368331921999996</v>
      </c>
      <c r="D20" s="58">
        <v>5.4770702021000002</v>
      </c>
      <c r="E20" s="59">
        <v>410</v>
      </c>
      <c r="F20" s="59">
        <v>299</v>
      </c>
      <c r="G20" s="58">
        <v>3.6839378238</v>
      </c>
      <c r="H20" s="58">
        <v>2.8809523810000002</v>
      </c>
    </row>
    <row r="21" spans="2:9" ht="17.25" customHeight="1" x14ac:dyDescent="0.2">
      <c r="B21" s="66" t="s">
        <v>17</v>
      </c>
      <c r="C21" s="58">
        <v>14.699407281999999</v>
      </c>
      <c r="D21" s="58">
        <v>10.4977178874</v>
      </c>
      <c r="E21" s="59">
        <v>923</v>
      </c>
      <c r="F21" s="59">
        <v>574</v>
      </c>
      <c r="G21" s="58">
        <v>3.33640553</v>
      </c>
      <c r="H21" s="58">
        <v>2.8178053830000001</v>
      </c>
    </row>
    <row r="22" spans="2:9" ht="17.25" customHeight="1" x14ac:dyDescent="0.2">
      <c r="B22" s="64" t="s">
        <v>18</v>
      </c>
      <c r="C22" s="61">
        <v>18.560541913600002</v>
      </c>
      <c r="D22" s="61">
        <v>12.6928928494</v>
      </c>
      <c r="E22" s="62">
        <v>1165</v>
      </c>
      <c r="F22" s="62">
        <v>694</v>
      </c>
      <c r="G22" s="61">
        <v>3.1806569343</v>
      </c>
      <c r="H22" s="61">
        <v>2.7431506848999998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24.487891617300001</v>
      </c>
      <c r="D24" s="55">
        <v>34.229515322799998</v>
      </c>
      <c r="E24" s="56">
        <v>1537</v>
      </c>
      <c r="F24" s="56">
        <v>1872</v>
      </c>
      <c r="G24" s="55">
        <v>2.290423815</v>
      </c>
      <c r="H24" s="55">
        <v>1.8078310929000001</v>
      </c>
    </row>
    <row r="25" spans="2:9" ht="17.25" customHeight="1" x14ac:dyDescent="0.2">
      <c r="B25" s="71" t="s">
        <v>21</v>
      </c>
      <c r="C25" s="61">
        <v>52.127349703599997</v>
      </c>
      <c r="D25" s="61">
        <v>66.699847859200005</v>
      </c>
      <c r="E25" s="62">
        <v>3273</v>
      </c>
      <c r="F25" s="62">
        <v>3647</v>
      </c>
      <c r="G25" s="61">
        <v>2.1983397511999998</v>
      </c>
      <c r="H25" s="61">
        <v>1.7427455516000001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0.55811200000000005</v>
      </c>
      <c r="D27" s="88">
        <v>0.426089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Hoja115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48.666037227099999</v>
      </c>
      <c r="D7" s="55">
        <v>44.542602594599998</v>
      </c>
      <c r="E7" s="56">
        <v>7373</v>
      </c>
      <c r="F7" s="56">
        <v>8113</v>
      </c>
      <c r="G7" s="55">
        <v>2.0815343242000002</v>
      </c>
      <c r="H7" s="55">
        <v>2.0887586839000001</v>
      </c>
    </row>
    <row r="8" spans="2:10" ht="17.25" customHeight="1" x14ac:dyDescent="0.2">
      <c r="B8" s="57" t="s">
        <v>23</v>
      </c>
      <c r="C8" s="58">
        <v>42.435537058500003</v>
      </c>
      <c r="D8" s="58">
        <v>39.730782603000002</v>
      </c>
      <c r="E8" s="59">
        <v>6429</v>
      </c>
      <c r="F8" s="59">
        <v>7237</v>
      </c>
      <c r="G8" s="58">
        <v>1.8647391451999999</v>
      </c>
      <c r="H8" s="58">
        <v>1.9230519391000001</v>
      </c>
    </row>
    <row r="9" spans="2:10" ht="17.25" customHeight="1" x14ac:dyDescent="0.2">
      <c r="B9" s="57" t="s">
        <v>22</v>
      </c>
      <c r="C9" s="58">
        <v>6.2305001685999999</v>
      </c>
      <c r="D9" s="58">
        <v>4.8118199915000002</v>
      </c>
      <c r="E9" s="59">
        <v>944</v>
      </c>
      <c r="F9" s="59">
        <v>876</v>
      </c>
      <c r="G9" s="58">
        <v>3.5554684261</v>
      </c>
      <c r="H9" s="58">
        <v>3.4513038352000001</v>
      </c>
    </row>
    <row r="10" spans="2:10" ht="17.25" customHeight="1" x14ac:dyDescent="0.2">
      <c r="B10" s="57" t="s">
        <v>7</v>
      </c>
      <c r="C10" s="58">
        <v>39.031071821899999</v>
      </c>
      <c r="D10" s="58">
        <v>38.240910747000001</v>
      </c>
      <c r="E10" s="59">
        <v>5914</v>
      </c>
      <c r="F10" s="59">
        <v>6965</v>
      </c>
      <c r="G10" s="58">
        <v>1.8826535109</v>
      </c>
      <c r="H10" s="58">
        <v>1.9369937316000001</v>
      </c>
    </row>
    <row r="11" spans="2:10" ht="17.25" customHeight="1" x14ac:dyDescent="0.2">
      <c r="B11" s="57" t="s">
        <v>8</v>
      </c>
      <c r="C11" s="58">
        <v>3.5376742287999998</v>
      </c>
      <c r="D11" s="58">
        <v>5.3851229578000002</v>
      </c>
      <c r="E11" s="59">
        <v>536</v>
      </c>
      <c r="F11" s="59">
        <v>981</v>
      </c>
      <c r="G11" s="58"/>
      <c r="H11" s="59"/>
    </row>
    <row r="12" spans="2:10" ht="17.25" customHeight="1" x14ac:dyDescent="0.2">
      <c r="B12" s="60" t="s">
        <v>9</v>
      </c>
      <c r="C12" s="61">
        <v>8.7652167221999999</v>
      </c>
      <c r="D12" s="61">
        <v>11.831363700600001</v>
      </c>
      <c r="E12" s="62">
        <v>1328</v>
      </c>
      <c r="F12" s="62">
        <v>2155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87.697109049000005</v>
      </c>
      <c r="D14" s="55">
        <v>82.783513341499997</v>
      </c>
      <c r="E14" s="56">
        <v>13287</v>
      </c>
      <c r="F14" s="56">
        <v>15078</v>
      </c>
      <c r="G14" s="55">
        <v>1.9931556295999999</v>
      </c>
      <c r="H14" s="55">
        <v>2.0188805151000002</v>
      </c>
      <c r="I14" s="38"/>
      <c r="J14" s="45"/>
    </row>
    <row r="15" spans="2:10" ht="18.75" customHeight="1" x14ac:dyDescent="0.2">
      <c r="B15" s="64" t="s">
        <v>12</v>
      </c>
      <c r="C15" s="61">
        <v>21.457111427600001</v>
      </c>
      <c r="D15" s="61">
        <v>22.1326936653</v>
      </c>
      <c r="E15" s="62">
        <v>3251</v>
      </c>
      <c r="F15" s="62">
        <v>4031</v>
      </c>
      <c r="G15" s="61">
        <v>3.4886574437000002</v>
      </c>
      <c r="H15" s="61">
        <v>3.3929355048000001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27.127600085200001</v>
      </c>
      <c r="D17" s="55">
        <v>26.341272236599998</v>
      </c>
      <c r="E17" s="56">
        <v>4110</v>
      </c>
      <c r="F17" s="56">
        <v>4798</v>
      </c>
      <c r="G17" s="55">
        <v>2.6393344809000001</v>
      </c>
      <c r="H17" s="55">
        <v>2.5730060995000001</v>
      </c>
      <c r="I17" s="39"/>
    </row>
    <row r="18" spans="2:9" ht="17.25" customHeight="1" x14ac:dyDescent="0.2">
      <c r="B18" s="66" t="s">
        <v>14</v>
      </c>
      <c r="C18" s="58">
        <v>28.686484581599998</v>
      </c>
      <c r="D18" s="58">
        <v>9.7211979307000007</v>
      </c>
      <c r="E18" s="59">
        <v>4346</v>
      </c>
      <c r="F18" s="59">
        <v>1771</v>
      </c>
      <c r="G18" s="58">
        <v>2.7099332909</v>
      </c>
      <c r="H18" s="58">
        <v>2.9870851643999998</v>
      </c>
    </row>
    <row r="19" spans="2:9" ht="17.25" customHeight="1" x14ac:dyDescent="0.2">
      <c r="B19" s="66" t="s">
        <v>15</v>
      </c>
      <c r="C19" s="58">
        <v>75.700152964099999</v>
      </c>
      <c r="D19" s="58">
        <v>65.060338656699997</v>
      </c>
      <c r="E19" s="59">
        <v>11469</v>
      </c>
      <c r="F19" s="59">
        <v>11850</v>
      </c>
      <c r="G19" s="58">
        <v>2.0798887971000002</v>
      </c>
      <c r="H19" s="58">
        <v>2.1212887695</v>
      </c>
    </row>
    <row r="20" spans="2:9" ht="17.25" customHeight="1" x14ac:dyDescent="0.2">
      <c r="B20" s="66" t="s">
        <v>16</v>
      </c>
      <c r="C20" s="58">
        <v>8.1917635265000008</v>
      </c>
      <c r="D20" s="58">
        <v>17.1414217827</v>
      </c>
      <c r="E20" s="59">
        <v>1241</v>
      </c>
      <c r="F20" s="59">
        <v>3122</v>
      </c>
      <c r="G20" s="58">
        <v>3.4679055450999998</v>
      </c>
      <c r="H20" s="58">
        <v>2.9098353323000001</v>
      </c>
    </row>
    <row r="21" spans="2:9" ht="17.25" customHeight="1" x14ac:dyDescent="0.2">
      <c r="B21" s="66" t="s">
        <v>17</v>
      </c>
      <c r="C21" s="58">
        <v>12.597377809599999</v>
      </c>
      <c r="D21" s="58">
        <v>37.967859001299999</v>
      </c>
      <c r="E21" s="59">
        <v>1909</v>
      </c>
      <c r="F21" s="59">
        <v>6915</v>
      </c>
      <c r="G21" s="58">
        <v>3.1649905965</v>
      </c>
      <c r="H21" s="58">
        <v>2.6451844092000001</v>
      </c>
    </row>
    <row r="22" spans="2:9" ht="17.25" customHeight="1" x14ac:dyDescent="0.2">
      <c r="B22" s="64" t="s">
        <v>18</v>
      </c>
      <c r="C22" s="61">
        <v>22.490607631700001</v>
      </c>
      <c r="D22" s="61">
        <v>10.897932447900001</v>
      </c>
      <c r="E22" s="62">
        <v>3408</v>
      </c>
      <c r="F22" s="62">
        <v>1985</v>
      </c>
      <c r="G22" s="61">
        <v>2.8884262723999998</v>
      </c>
      <c r="H22" s="61">
        <v>3.0385705292999998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20.125595202</v>
      </c>
      <c r="D24" s="55">
        <v>13.9416613895</v>
      </c>
      <c r="E24" s="56">
        <v>3049</v>
      </c>
      <c r="F24" s="56">
        <v>2539</v>
      </c>
      <c r="G24" s="55">
        <v>2.0975113577000002</v>
      </c>
      <c r="H24" s="55">
        <v>2.1061831482</v>
      </c>
    </row>
    <row r="25" spans="2:9" ht="17.25" customHeight="1" x14ac:dyDescent="0.2">
      <c r="B25" s="71" t="s">
        <v>21</v>
      </c>
      <c r="C25" s="61">
        <v>52.203711455899999</v>
      </c>
      <c r="D25" s="61">
        <v>49.927725552399998</v>
      </c>
      <c r="E25" s="62">
        <v>7909</v>
      </c>
      <c r="F25" s="62">
        <v>9094</v>
      </c>
      <c r="G25" s="61">
        <v>1.9405123755</v>
      </c>
      <c r="H25" s="61">
        <v>1.8634988005999999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0.56842000000000004</v>
      </c>
      <c r="D27" s="88">
        <v>0.37395099999999998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Hoja116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45.477580533000001</v>
      </c>
      <c r="D7" s="55">
        <v>44.334641476100003</v>
      </c>
      <c r="E7" s="56">
        <v>7362</v>
      </c>
      <c r="F7" s="56">
        <v>6836</v>
      </c>
      <c r="G7" s="55">
        <v>2.0354566699999999</v>
      </c>
      <c r="H7" s="55">
        <v>1.7976731532000001</v>
      </c>
    </row>
    <row r="8" spans="2:10" ht="17.25" customHeight="1" x14ac:dyDescent="0.2">
      <c r="B8" s="57" t="s">
        <v>23</v>
      </c>
      <c r="C8" s="58">
        <v>40.920626341599998</v>
      </c>
      <c r="D8" s="58">
        <v>40.599548327900003</v>
      </c>
      <c r="E8" s="59">
        <v>6625</v>
      </c>
      <c r="F8" s="59">
        <v>6260</v>
      </c>
      <c r="G8" s="58">
        <v>1.8843776313</v>
      </c>
      <c r="H8" s="58">
        <v>1.6565170075</v>
      </c>
    </row>
    <row r="9" spans="2:10" ht="17.25" customHeight="1" x14ac:dyDescent="0.2">
      <c r="B9" s="57" t="s">
        <v>22</v>
      </c>
      <c r="C9" s="58">
        <v>4.5569541914</v>
      </c>
      <c r="D9" s="58">
        <v>3.7350931481999998</v>
      </c>
      <c r="E9" s="59">
        <v>738</v>
      </c>
      <c r="F9" s="59">
        <v>576</v>
      </c>
      <c r="G9" s="58">
        <v>3.3897490874999998</v>
      </c>
      <c r="H9" s="58">
        <v>3.3251272215999998</v>
      </c>
    </row>
    <row r="10" spans="2:10" ht="17.25" customHeight="1" x14ac:dyDescent="0.2">
      <c r="B10" s="57" t="s">
        <v>7</v>
      </c>
      <c r="C10" s="58">
        <v>29.585070640000001</v>
      </c>
      <c r="D10" s="58">
        <v>28.7062628041</v>
      </c>
      <c r="E10" s="59">
        <v>4790</v>
      </c>
      <c r="F10" s="59">
        <v>4426</v>
      </c>
      <c r="G10" s="58">
        <v>1.9646579290999999</v>
      </c>
      <c r="H10" s="58">
        <v>1.6606297799</v>
      </c>
    </row>
    <row r="11" spans="2:10" ht="17.25" customHeight="1" x14ac:dyDescent="0.2">
      <c r="B11" s="57" t="s">
        <v>8</v>
      </c>
      <c r="C11" s="58">
        <v>10.071747996699999</v>
      </c>
      <c r="D11" s="58">
        <v>11.4189426505</v>
      </c>
      <c r="E11" s="59">
        <v>1631</v>
      </c>
      <c r="F11" s="59">
        <v>1761</v>
      </c>
      <c r="G11" s="58"/>
      <c r="H11" s="59"/>
    </row>
    <row r="12" spans="2:10" ht="17.25" customHeight="1" x14ac:dyDescent="0.2">
      <c r="B12" s="60" t="s">
        <v>9</v>
      </c>
      <c r="C12" s="61">
        <v>14.8656008303</v>
      </c>
      <c r="D12" s="61">
        <v>15.540153069300001</v>
      </c>
      <c r="E12" s="62">
        <v>2407</v>
      </c>
      <c r="F12" s="62">
        <v>2396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75.062651173000006</v>
      </c>
      <c r="D14" s="55">
        <v>73.040904280199996</v>
      </c>
      <c r="E14" s="56">
        <v>12152</v>
      </c>
      <c r="F14" s="56">
        <v>11261</v>
      </c>
      <c r="G14" s="55">
        <v>2.0076792615999999</v>
      </c>
      <c r="H14" s="55">
        <v>1.7442739222999999</v>
      </c>
      <c r="I14" s="38"/>
      <c r="J14" s="45"/>
    </row>
    <row r="15" spans="2:10" ht="18.75" customHeight="1" x14ac:dyDescent="0.2">
      <c r="B15" s="64" t="s">
        <v>12</v>
      </c>
      <c r="C15" s="61">
        <v>18.0567701748</v>
      </c>
      <c r="D15" s="61">
        <v>13.312731722000001</v>
      </c>
      <c r="E15" s="62">
        <v>2923</v>
      </c>
      <c r="F15" s="62">
        <v>2053</v>
      </c>
      <c r="G15" s="61">
        <v>3.3826170793000001</v>
      </c>
      <c r="H15" s="61">
        <v>3.3032783748000001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28.362642503</v>
      </c>
      <c r="D17" s="55">
        <v>27.192564239599999</v>
      </c>
      <c r="E17" s="56">
        <v>4592</v>
      </c>
      <c r="F17" s="56">
        <v>4193</v>
      </c>
      <c r="G17" s="55">
        <v>2.3303412568000001</v>
      </c>
      <c r="H17" s="55">
        <v>2.1666425137999998</v>
      </c>
      <c r="I17" s="39"/>
    </row>
    <row r="18" spans="2:9" ht="17.25" customHeight="1" x14ac:dyDescent="0.2">
      <c r="B18" s="66" t="s">
        <v>14</v>
      </c>
      <c r="C18" s="58">
        <v>32.828216654800002</v>
      </c>
      <c r="D18" s="58">
        <v>10.5486053842</v>
      </c>
      <c r="E18" s="59">
        <v>5315</v>
      </c>
      <c r="F18" s="59">
        <v>1626</v>
      </c>
      <c r="G18" s="58">
        <v>2.5477415965999999</v>
      </c>
      <c r="H18" s="58">
        <v>2.4673908291000002</v>
      </c>
    </row>
    <row r="19" spans="2:9" ht="17.25" customHeight="1" x14ac:dyDescent="0.2">
      <c r="B19" s="66" t="s">
        <v>15</v>
      </c>
      <c r="C19" s="58">
        <v>58.624518970300002</v>
      </c>
      <c r="D19" s="58">
        <v>57.897621783699996</v>
      </c>
      <c r="E19" s="59">
        <v>9491</v>
      </c>
      <c r="F19" s="59">
        <v>8927</v>
      </c>
      <c r="G19" s="58">
        <v>2.2014628037000001</v>
      </c>
      <c r="H19" s="58">
        <v>1.837264789</v>
      </c>
    </row>
    <row r="20" spans="2:9" ht="17.25" customHeight="1" x14ac:dyDescent="0.2">
      <c r="B20" s="66" t="s">
        <v>16</v>
      </c>
      <c r="C20" s="58">
        <v>5.3432021636</v>
      </c>
      <c r="D20" s="58">
        <v>7.1289184025000001</v>
      </c>
      <c r="E20" s="59">
        <v>865</v>
      </c>
      <c r="F20" s="59">
        <v>1099</v>
      </c>
      <c r="G20" s="58">
        <v>3.2831378456000002</v>
      </c>
      <c r="H20" s="58">
        <v>2.9182371221999999</v>
      </c>
    </row>
    <row r="21" spans="2:9" ht="17.25" customHeight="1" x14ac:dyDescent="0.2">
      <c r="B21" s="66" t="s">
        <v>17</v>
      </c>
      <c r="C21" s="58">
        <v>7.7404853320000004</v>
      </c>
      <c r="D21" s="58">
        <v>12.8557431235</v>
      </c>
      <c r="E21" s="59">
        <v>1253</v>
      </c>
      <c r="F21" s="59">
        <v>1982</v>
      </c>
      <c r="G21" s="58">
        <v>2.9780744865000002</v>
      </c>
      <c r="H21" s="58">
        <v>2.8250519211</v>
      </c>
    </row>
    <row r="22" spans="2:9" ht="17.25" customHeight="1" x14ac:dyDescent="0.2">
      <c r="B22" s="64" t="s">
        <v>18</v>
      </c>
      <c r="C22" s="61">
        <v>17.802662459099999</v>
      </c>
      <c r="D22" s="61">
        <v>11.779891663800001</v>
      </c>
      <c r="E22" s="62">
        <v>2882</v>
      </c>
      <c r="F22" s="62">
        <v>1816</v>
      </c>
      <c r="G22" s="61">
        <v>2.7658609604</v>
      </c>
      <c r="H22" s="61">
        <v>2.7015212955000001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20.029687115200002</v>
      </c>
      <c r="D24" s="55">
        <v>17.545666835500001</v>
      </c>
      <c r="E24" s="56">
        <v>3243</v>
      </c>
      <c r="F24" s="56">
        <v>2705</v>
      </c>
      <c r="G24" s="55">
        <v>1.7968394793</v>
      </c>
      <c r="H24" s="55">
        <v>1.6248883059000001</v>
      </c>
    </row>
    <row r="25" spans="2:9" ht="17.25" customHeight="1" x14ac:dyDescent="0.2">
      <c r="B25" s="71" t="s">
        <v>21</v>
      </c>
      <c r="C25" s="61">
        <v>55.549328529699999</v>
      </c>
      <c r="D25" s="61">
        <v>55.753584126500002</v>
      </c>
      <c r="E25" s="62">
        <v>8993</v>
      </c>
      <c r="F25" s="62">
        <v>8596</v>
      </c>
      <c r="G25" s="61">
        <v>1.6663575875000001</v>
      </c>
      <c r="H25" s="61">
        <v>1.4294817849999999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0.47730699999999998</v>
      </c>
      <c r="D27" s="88">
        <v>0.38717200000000002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Hoja117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69.385585585599998</v>
      </c>
      <c r="D7" s="55">
        <v>64.557056744999997</v>
      </c>
      <c r="E7" s="56">
        <v>3901</v>
      </c>
      <c r="F7" s="56">
        <v>3548</v>
      </c>
      <c r="G7" s="55">
        <v>2.7271310435</v>
      </c>
      <c r="H7" s="55">
        <v>1.9945712627000001</v>
      </c>
    </row>
    <row r="8" spans="2:10" ht="17.25" customHeight="1" x14ac:dyDescent="0.2">
      <c r="B8" s="57" t="s">
        <v>23</v>
      </c>
      <c r="C8" s="58">
        <v>47.365965965999997</v>
      </c>
      <c r="D8" s="58">
        <v>52.297235501999999</v>
      </c>
      <c r="E8" s="59">
        <v>2663</v>
      </c>
      <c r="F8" s="59">
        <v>2874</v>
      </c>
      <c r="G8" s="58">
        <v>2.2008102042000002</v>
      </c>
      <c r="H8" s="58">
        <v>1.630814421</v>
      </c>
    </row>
    <row r="9" spans="2:10" ht="17.25" customHeight="1" x14ac:dyDescent="0.2">
      <c r="B9" s="57" t="s">
        <v>22</v>
      </c>
      <c r="C9" s="58">
        <v>22.0196196196</v>
      </c>
      <c r="D9" s="58">
        <v>12.259821242999999</v>
      </c>
      <c r="E9" s="59">
        <v>1238</v>
      </c>
      <c r="F9" s="59">
        <v>674</v>
      </c>
      <c r="G9" s="58">
        <v>3.8557847464999999</v>
      </c>
      <c r="H9" s="58">
        <v>3.5451537647000002</v>
      </c>
    </row>
    <row r="10" spans="2:10" ht="17.25" customHeight="1" x14ac:dyDescent="0.2">
      <c r="B10" s="57" t="s">
        <v>7</v>
      </c>
      <c r="C10" s="58">
        <v>24.3681681682</v>
      </c>
      <c r="D10" s="58">
        <v>26.401163999200001</v>
      </c>
      <c r="E10" s="59">
        <v>1370</v>
      </c>
      <c r="F10" s="59">
        <v>1451</v>
      </c>
      <c r="G10" s="58">
        <v>2.4569729761999999</v>
      </c>
      <c r="H10" s="58">
        <v>1.5496021156999999</v>
      </c>
    </row>
    <row r="11" spans="2:10" ht="17.25" customHeight="1" x14ac:dyDescent="0.2">
      <c r="B11" s="57" t="s">
        <v>8</v>
      </c>
      <c r="C11" s="58">
        <v>2.8216216215999999</v>
      </c>
      <c r="D11" s="58">
        <v>2.7017252131</v>
      </c>
      <c r="E11" s="59">
        <v>159</v>
      </c>
      <c r="F11" s="59">
        <v>148</v>
      </c>
      <c r="G11" s="58"/>
      <c r="H11" s="59"/>
    </row>
    <row r="12" spans="2:10" ht="17.25" customHeight="1" x14ac:dyDescent="0.2">
      <c r="B12" s="60" t="s">
        <v>9</v>
      </c>
      <c r="C12" s="61">
        <v>3.4246246245999998</v>
      </c>
      <c r="D12" s="61">
        <v>6.3400540428000003</v>
      </c>
      <c r="E12" s="62">
        <v>193</v>
      </c>
      <c r="F12" s="62">
        <v>348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93.753753753799998</v>
      </c>
      <c r="D14" s="55">
        <v>90.958220744100004</v>
      </c>
      <c r="E14" s="56">
        <v>5271</v>
      </c>
      <c r="F14" s="56">
        <v>4999</v>
      </c>
      <c r="G14" s="55">
        <v>2.6570574418000001</v>
      </c>
      <c r="H14" s="55">
        <v>1.8654021938000001</v>
      </c>
      <c r="I14" s="38"/>
      <c r="J14" s="45"/>
    </row>
    <row r="15" spans="2:10" ht="18.75" customHeight="1" x14ac:dyDescent="0.2">
      <c r="B15" s="64" t="s">
        <v>12</v>
      </c>
      <c r="C15" s="61">
        <v>44.504504504499998</v>
      </c>
      <c r="D15" s="61">
        <v>20.432342548299999</v>
      </c>
      <c r="E15" s="62">
        <v>2502</v>
      </c>
      <c r="F15" s="62">
        <v>1123</v>
      </c>
      <c r="G15" s="61">
        <v>3.7498875394</v>
      </c>
      <c r="H15" s="61">
        <v>3.4404883010999998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39.259259259300002</v>
      </c>
      <c r="D17" s="55">
        <v>32.488048222800003</v>
      </c>
      <c r="E17" s="56">
        <v>2207</v>
      </c>
      <c r="F17" s="56">
        <v>1786</v>
      </c>
      <c r="G17" s="55">
        <v>3.2809790923</v>
      </c>
      <c r="H17" s="55">
        <v>2.4190658989</v>
      </c>
      <c r="I17" s="39"/>
    </row>
    <row r="18" spans="2:9" ht="17.25" customHeight="1" x14ac:dyDescent="0.2">
      <c r="B18" s="66" t="s">
        <v>14</v>
      </c>
      <c r="C18" s="58">
        <v>38.618618618600003</v>
      </c>
      <c r="D18" s="58">
        <v>11.8478486801</v>
      </c>
      <c r="E18" s="59">
        <v>2171</v>
      </c>
      <c r="F18" s="59">
        <v>651</v>
      </c>
      <c r="G18" s="58">
        <v>3.3473302229000002</v>
      </c>
      <c r="H18" s="58">
        <v>2.3929824560999999</v>
      </c>
    </row>
    <row r="19" spans="2:9" ht="17.25" customHeight="1" x14ac:dyDescent="0.2">
      <c r="B19" s="66" t="s">
        <v>15</v>
      </c>
      <c r="C19" s="58">
        <v>83.7637637638</v>
      </c>
      <c r="D19" s="58">
        <v>78.362086884199996</v>
      </c>
      <c r="E19" s="59">
        <v>4709</v>
      </c>
      <c r="F19" s="59">
        <v>4307</v>
      </c>
      <c r="G19" s="58">
        <v>2.7351816443999999</v>
      </c>
      <c r="H19" s="58">
        <v>1.9297082228</v>
      </c>
    </row>
    <row r="20" spans="2:9" ht="17.25" customHeight="1" x14ac:dyDescent="0.2">
      <c r="B20" s="66" t="s">
        <v>16</v>
      </c>
      <c r="C20" s="58">
        <v>14.474474474499999</v>
      </c>
      <c r="D20" s="58">
        <v>9.8524215339999994</v>
      </c>
      <c r="E20" s="59">
        <v>814</v>
      </c>
      <c r="F20" s="59">
        <v>541</v>
      </c>
      <c r="G20" s="58">
        <v>4.4578146610999996</v>
      </c>
      <c r="H20" s="58">
        <v>3.5801687763999999</v>
      </c>
    </row>
    <row r="21" spans="2:9" ht="17.25" customHeight="1" x14ac:dyDescent="0.2">
      <c r="B21" s="66" t="s">
        <v>17</v>
      </c>
      <c r="C21" s="58">
        <v>49.0890890891</v>
      </c>
      <c r="D21" s="58">
        <v>23.4878403658</v>
      </c>
      <c r="E21" s="59">
        <v>2760</v>
      </c>
      <c r="F21" s="59">
        <v>1291</v>
      </c>
      <c r="G21" s="58">
        <v>3.2842577488</v>
      </c>
      <c r="H21" s="58">
        <v>3.0061946903000001</v>
      </c>
    </row>
    <row r="22" spans="2:9" ht="17.25" customHeight="1" x14ac:dyDescent="0.2">
      <c r="B22" s="64" t="s">
        <v>18</v>
      </c>
      <c r="C22" s="61">
        <v>23.903903903900002</v>
      </c>
      <c r="D22" s="61">
        <v>13.635418831799999</v>
      </c>
      <c r="E22" s="62">
        <v>1344</v>
      </c>
      <c r="F22" s="62">
        <v>749</v>
      </c>
      <c r="G22" s="61">
        <v>4.1289782245</v>
      </c>
      <c r="H22" s="61">
        <v>3.1905487804999999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45.234434434400001</v>
      </c>
      <c r="D24" s="55">
        <v>35.024111411299998</v>
      </c>
      <c r="E24" s="56">
        <v>2543</v>
      </c>
      <c r="F24" s="56">
        <v>1925</v>
      </c>
      <c r="G24" s="55">
        <v>2.7007474101</v>
      </c>
      <c r="H24" s="55">
        <v>2.1763120721</v>
      </c>
    </row>
    <row r="25" spans="2:9" ht="17.25" customHeight="1" x14ac:dyDescent="0.2">
      <c r="B25" s="71" t="s">
        <v>21</v>
      </c>
      <c r="C25" s="61">
        <v>72.2072072072</v>
      </c>
      <c r="D25" s="61">
        <v>67.258781958</v>
      </c>
      <c r="E25" s="62">
        <v>4059</v>
      </c>
      <c r="F25" s="62">
        <v>3697</v>
      </c>
      <c r="G25" s="61">
        <v>2.6206278533999998</v>
      </c>
      <c r="H25" s="61">
        <v>1.9145290558000001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0.57885900000000001</v>
      </c>
      <c r="D27" s="88">
        <v>0.468391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Hoja118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54.1401357823</v>
      </c>
      <c r="D7" s="55">
        <v>52.787142497700003</v>
      </c>
      <c r="E7" s="56">
        <v>8875</v>
      </c>
      <c r="F7" s="56">
        <v>8623</v>
      </c>
      <c r="G7" s="55">
        <v>2.0871786263000001</v>
      </c>
      <c r="H7" s="55">
        <v>1.8719613678</v>
      </c>
    </row>
    <row r="8" spans="2:10" ht="17.25" customHeight="1" x14ac:dyDescent="0.2">
      <c r="B8" s="57" t="s">
        <v>23</v>
      </c>
      <c r="C8" s="58">
        <v>47.4794753551</v>
      </c>
      <c r="D8" s="58">
        <v>48.824303663000002</v>
      </c>
      <c r="E8" s="59">
        <v>7783</v>
      </c>
      <c r="F8" s="59">
        <v>7976</v>
      </c>
      <c r="G8" s="58">
        <v>1.9208962553</v>
      </c>
      <c r="H8" s="58">
        <v>1.7623545464999999</v>
      </c>
    </row>
    <row r="9" spans="2:10" ht="17.25" customHeight="1" x14ac:dyDescent="0.2">
      <c r="B9" s="57" t="s">
        <v>22</v>
      </c>
      <c r="C9" s="58">
        <v>6.6606604271999998</v>
      </c>
      <c r="D9" s="58">
        <v>3.9628388346999999</v>
      </c>
      <c r="E9" s="59">
        <v>1092</v>
      </c>
      <c r="F9" s="59">
        <v>647</v>
      </c>
      <c r="G9" s="58">
        <v>3.2684803205000001</v>
      </c>
      <c r="H9" s="58">
        <v>3.2201184234000002</v>
      </c>
    </row>
    <row r="10" spans="2:10" ht="17.25" customHeight="1" x14ac:dyDescent="0.2">
      <c r="B10" s="57" t="s">
        <v>7</v>
      </c>
      <c r="C10" s="58">
        <v>41.978670487700001</v>
      </c>
      <c r="D10" s="58">
        <v>39.997110732599999</v>
      </c>
      <c r="E10" s="59">
        <v>6882</v>
      </c>
      <c r="F10" s="59">
        <v>6534</v>
      </c>
      <c r="G10" s="58">
        <v>2.0252421633000002</v>
      </c>
      <c r="H10" s="58">
        <v>1.7780731122</v>
      </c>
    </row>
    <row r="11" spans="2:10" ht="17.25" customHeight="1" x14ac:dyDescent="0.2">
      <c r="B11" s="57" t="s">
        <v>8</v>
      </c>
      <c r="C11" s="58">
        <v>1.1585343845</v>
      </c>
      <c r="D11" s="58">
        <v>1.9304508235</v>
      </c>
      <c r="E11" s="59">
        <v>190</v>
      </c>
      <c r="F11" s="59">
        <v>315</v>
      </c>
      <c r="G11" s="58"/>
      <c r="H11" s="59"/>
    </row>
    <row r="12" spans="2:10" ht="17.25" customHeight="1" x14ac:dyDescent="0.2">
      <c r="B12" s="60" t="s">
        <v>9</v>
      </c>
      <c r="C12" s="61">
        <v>2.7226593455999999</v>
      </c>
      <c r="D12" s="61">
        <v>5.2852959461999998</v>
      </c>
      <c r="E12" s="62">
        <v>446</v>
      </c>
      <c r="F12" s="62">
        <v>863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96.118806269900006</v>
      </c>
      <c r="D14" s="55">
        <v>92.784253230299996</v>
      </c>
      <c r="E14" s="56">
        <v>15757</v>
      </c>
      <c r="F14" s="56">
        <v>15157</v>
      </c>
      <c r="G14" s="55">
        <v>2.0601960743999999</v>
      </c>
      <c r="H14" s="55">
        <v>1.8316254634</v>
      </c>
      <c r="I14" s="38"/>
      <c r="J14" s="45"/>
    </row>
    <row r="15" spans="2:10" ht="18.75" customHeight="1" x14ac:dyDescent="0.2">
      <c r="B15" s="64" t="s">
        <v>12</v>
      </c>
      <c r="C15" s="61">
        <v>23.607195664100001</v>
      </c>
      <c r="D15" s="61">
        <v>16.343516536599999</v>
      </c>
      <c r="E15" s="62">
        <v>3870</v>
      </c>
      <c r="F15" s="62">
        <v>2670</v>
      </c>
      <c r="G15" s="61">
        <v>3.2039152161</v>
      </c>
      <c r="H15" s="61">
        <v>3.2026898992000001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32.987558717100001</v>
      </c>
      <c r="D17" s="55">
        <v>32.237197133800002</v>
      </c>
      <c r="E17" s="56">
        <v>5408</v>
      </c>
      <c r="F17" s="56">
        <v>5266</v>
      </c>
      <c r="G17" s="55">
        <v>2.6324901269000001</v>
      </c>
      <c r="H17" s="55">
        <v>2.4118272093000002</v>
      </c>
      <c r="I17" s="39"/>
    </row>
    <row r="18" spans="2:9" ht="17.25" customHeight="1" x14ac:dyDescent="0.2">
      <c r="B18" s="66" t="s">
        <v>14</v>
      </c>
      <c r="C18" s="58">
        <v>52.969020977699998</v>
      </c>
      <c r="D18" s="58">
        <v>32.730617045000002</v>
      </c>
      <c r="E18" s="59">
        <v>8683</v>
      </c>
      <c r="F18" s="59">
        <v>5347</v>
      </c>
      <c r="G18" s="58">
        <v>2.4055060730000002</v>
      </c>
      <c r="H18" s="58">
        <v>2.3815695601</v>
      </c>
    </row>
    <row r="19" spans="2:9" ht="17.25" customHeight="1" x14ac:dyDescent="0.2">
      <c r="B19" s="66" t="s">
        <v>15</v>
      </c>
      <c r="C19" s="58">
        <v>92.695778360800006</v>
      </c>
      <c r="D19" s="58">
        <v>86.083884269500004</v>
      </c>
      <c r="E19" s="59">
        <v>15196</v>
      </c>
      <c r="F19" s="59">
        <v>14063</v>
      </c>
      <c r="G19" s="58">
        <v>2.0844618082999999</v>
      </c>
      <c r="H19" s="58">
        <v>1.8620345558</v>
      </c>
    </row>
    <row r="20" spans="2:9" ht="17.25" customHeight="1" x14ac:dyDescent="0.2">
      <c r="B20" s="66" t="s">
        <v>16</v>
      </c>
      <c r="C20" s="58">
        <v>3.8025137243999998</v>
      </c>
      <c r="D20" s="58">
        <v>4.4900384376</v>
      </c>
      <c r="E20" s="59">
        <v>623</v>
      </c>
      <c r="F20" s="59">
        <v>733</v>
      </c>
      <c r="G20" s="58">
        <v>3.1422540143000002</v>
      </c>
      <c r="H20" s="58">
        <v>3.0147740486000001</v>
      </c>
    </row>
    <row r="21" spans="2:9" ht="17.25" customHeight="1" x14ac:dyDescent="0.2">
      <c r="B21" s="66" t="s">
        <v>17</v>
      </c>
      <c r="C21" s="58">
        <v>8.8875927336</v>
      </c>
      <c r="D21" s="58">
        <v>6.8261380000000003</v>
      </c>
      <c r="E21" s="59">
        <v>1457</v>
      </c>
      <c r="F21" s="59">
        <v>1115</v>
      </c>
      <c r="G21" s="58">
        <v>3.2239800196999999</v>
      </c>
      <c r="H21" s="58">
        <v>3.0323595595000001</v>
      </c>
    </row>
    <row r="22" spans="2:9" ht="17.25" customHeight="1" x14ac:dyDescent="0.2">
      <c r="B22" s="64" t="s">
        <v>18</v>
      </c>
      <c r="C22" s="61">
        <v>6.6811228417999997</v>
      </c>
      <c r="D22" s="61">
        <v>7.5781259376000003</v>
      </c>
      <c r="E22" s="62">
        <v>1095</v>
      </c>
      <c r="F22" s="62">
        <v>1238</v>
      </c>
      <c r="G22" s="61">
        <v>3.2280084347</v>
      </c>
      <c r="H22" s="61">
        <v>2.7761016682999999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24.785718128900001</v>
      </c>
      <c r="D24" s="55">
        <v>18.573972743100001</v>
      </c>
      <c r="E24" s="56">
        <v>4063</v>
      </c>
      <c r="F24" s="56">
        <v>3034</v>
      </c>
      <c r="G24" s="55">
        <v>2.0855194302000002</v>
      </c>
      <c r="H24" s="55">
        <v>1.8817754388000001</v>
      </c>
    </row>
    <row r="25" spans="2:9" ht="17.25" customHeight="1" x14ac:dyDescent="0.2">
      <c r="B25" s="71" t="s">
        <v>21</v>
      </c>
      <c r="C25" s="61">
        <v>55.298670166699999</v>
      </c>
      <c r="D25" s="61">
        <v>54.717593321199999</v>
      </c>
      <c r="E25" s="62">
        <v>9065</v>
      </c>
      <c r="F25" s="62">
        <v>8939</v>
      </c>
      <c r="G25" s="61">
        <v>2.0435069312</v>
      </c>
      <c r="H25" s="61">
        <v>1.805924509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0.56679599999999997</v>
      </c>
      <c r="D27" s="88">
        <v>0.42933399999999999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Hoja119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46.738180632499997</v>
      </c>
      <c r="D7" s="55">
        <v>58.921670305699998</v>
      </c>
      <c r="E7" s="56">
        <v>1549</v>
      </c>
      <c r="F7" s="56">
        <v>2457</v>
      </c>
      <c r="G7" s="55">
        <v>2.2855251909000001</v>
      </c>
      <c r="H7" s="55">
        <v>1.6845060438999999</v>
      </c>
    </row>
    <row r="8" spans="2:10" ht="17.25" customHeight="1" x14ac:dyDescent="0.2">
      <c r="B8" s="57" t="s">
        <v>23</v>
      </c>
      <c r="C8" s="58">
        <v>38.293120313000003</v>
      </c>
      <c r="D8" s="58">
        <v>54.290665938899998</v>
      </c>
      <c r="E8" s="59">
        <v>1269</v>
      </c>
      <c r="F8" s="59">
        <v>2264</v>
      </c>
      <c r="G8" s="58">
        <v>2.0534681289000001</v>
      </c>
      <c r="H8" s="58">
        <v>1.5462284505999999</v>
      </c>
    </row>
    <row r="9" spans="2:10" ht="17.25" customHeight="1" x14ac:dyDescent="0.2">
      <c r="B9" s="57" t="s">
        <v>22</v>
      </c>
      <c r="C9" s="58">
        <v>8.4450603194999996</v>
      </c>
      <c r="D9" s="58">
        <v>4.6310043668</v>
      </c>
      <c r="E9" s="59">
        <v>280</v>
      </c>
      <c r="F9" s="59">
        <v>193</v>
      </c>
      <c r="G9" s="58">
        <v>3.3342062744000001</v>
      </c>
      <c r="H9" s="58">
        <v>3.3028082247000001</v>
      </c>
    </row>
    <row r="10" spans="2:10" ht="17.25" customHeight="1" x14ac:dyDescent="0.2">
      <c r="B10" s="57" t="s">
        <v>7</v>
      </c>
      <c r="C10" s="58">
        <v>45.827844799499999</v>
      </c>
      <c r="D10" s="58">
        <v>31.198417030600002</v>
      </c>
      <c r="E10" s="59">
        <v>1519</v>
      </c>
      <c r="F10" s="59">
        <v>1301</v>
      </c>
      <c r="G10" s="58">
        <v>2.1921990719000002</v>
      </c>
      <c r="H10" s="58">
        <v>1.6491474069000001</v>
      </c>
    </row>
    <row r="11" spans="2:10" ht="17.25" customHeight="1" x14ac:dyDescent="0.2">
      <c r="B11" s="57" t="s">
        <v>8</v>
      </c>
      <c r="C11" s="58">
        <v>2.9696772089999999</v>
      </c>
      <c r="D11" s="58">
        <v>4.7344432314000002</v>
      </c>
      <c r="E11" s="59">
        <v>98</v>
      </c>
      <c r="F11" s="59">
        <v>197</v>
      </c>
      <c r="G11" s="58"/>
      <c r="H11" s="59"/>
    </row>
    <row r="12" spans="2:10" ht="17.25" customHeight="1" x14ac:dyDescent="0.2">
      <c r="B12" s="60" t="s">
        <v>9</v>
      </c>
      <c r="C12" s="61">
        <v>4.4642973589999997</v>
      </c>
      <c r="D12" s="61">
        <v>5.1454694322999996</v>
      </c>
      <c r="E12" s="62">
        <v>148</v>
      </c>
      <c r="F12" s="62">
        <v>215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92.566025432000004</v>
      </c>
      <c r="D14" s="55">
        <v>90.120087336200001</v>
      </c>
      <c r="E14" s="56">
        <v>3069</v>
      </c>
      <c r="F14" s="56">
        <v>3758</v>
      </c>
      <c r="G14" s="55">
        <v>2.2395209581</v>
      </c>
      <c r="H14" s="55">
        <v>1.6723198062</v>
      </c>
      <c r="I14" s="38"/>
      <c r="J14" s="45"/>
    </row>
    <row r="15" spans="2:10" ht="18.75" customHeight="1" x14ac:dyDescent="0.2">
      <c r="B15" s="64" t="s">
        <v>12</v>
      </c>
      <c r="C15" s="61">
        <v>33.420280404300001</v>
      </c>
      <c r="D15" s="61">
        <v>13.2368995633</v>
      </c>
      <c r="E15" s="62">
        <v>1108</v>
      </c>
      <c r="F15" s="62">
        <v>552</v>
      </c>
      <c r="G15" s="61">
        <v>3.2917073171000002</v>
      </c>
      <c r="H15" s="61">
        <v>3.2948453608000001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43.201825888499997</v>
      </c>
      <c r="D17" s="55">
        <v>38.373362445399998</v>
      </c>
      <c r="E17" s="56">
        <v>1432</v>
      </c>
      <c r="F17" s="56">
        <v>1600</v>
      </c>
      <c r="G17" s="55">
        <v>2.6883018868000002</v>
      </c>
      <c r="H17" s="55">
        <v>2.0540540540999999</v>
      </c>
      <c r="I17" s="39"/>
    </row>
    <row r="18" spans="2:9" ht="17.25" customHeight="1" x14ac:dyDescent="0.2">
      <c r="B18" s="66" t="s">
        <v>14</v>
      </c>
      <c r="C18" s="58">
        <v>41.441147701299997</v>
      </c>
      <c r="D18" s="58">
        <v>13.7827510917</v>
      </c>
      <c r="E18" s="59">
        <v>1374</v>
      </c>
      <c r="F18" s="59">
        <v>575</v>
      </c>
      <c r="G18" s="58">
        <v>2.7293469709</v>
      </c>
      <c r="H18" s="58">
        <v>2.598019802</v>
      </c>
    </row>
    <row r="19" spans="2:9" ht="17.25" customHeight="1" x14ac:dyDescent="0.2">
      <c r="B19" s="66" t="s">
        <v>15</v>
      </c>
      <c r="C19" s="58">
        <v>80.045647212299997</v>
      </c>
      <c r="D19" s="58">
        <v>71.724890829700001</v>
      </c>
      <c r="E19" s="59">
        <v>2654</v>
      </c>
      <c r="F19" s="59">
        <v>2991</v>
      </c>
      <c r="G19" s="58">
        <v>2.3360488797999999</v>
      </c>
      <c r="H19" s="58">
        <v>1.7564687976</v>
      </c>
    </row>
    <row r="20" spans="2:9" ht="17.25" customHeight="1" x14ac:dyDescent="0.2">
      <c r="B20" s="66" t="s">
        <v>16</v>
      </c>
      <c r="C20" s="58">
        <v>3.716987284</v>
      </c>
      <c r="D20" s="58">
        <v>3.4388646288000002</v>
      </c>
      <c r="E20" s="59">
        <v>123</v>
      </c>
      <c r="F20" s="59">
        <v>143</v>
      </c>
      <c r="G20" s="58">
        <v>3.6666666666999999</v>
      </c>
      <c r="H20" s="58">
        <v>2.7619047618999999</v>
      </c>
    </row>
    <row r="21" spans="2:9" ht="17.25" customHeight="1" x14ac:dyDescent="0.2">
      <c r="B21" s="66" t="s">
        <v>17</v>
      </c>
      <c r="C21" s="58">
        <v>28.268666449299999</v>
      </c>
      <c r="D21" s="58">
        <v>10.2074235808</v>
      </c>
      <c r="E21" s="59">
        <v>937</v>
      </c>
      <c r="F21" s="59">
        <v>426</v>
      </c>
      <c r="G21" s="58">
        <v>2.9284890426999999</v>
      </c>
      <c r="H21" s="58">
        <v>2.9251336898</v>
      </c>
    </row>
    <row r="22" spans="2:9" ht="17.25" customHeight="1" x14ac:dyDescent="0.2">
      <c r="B22" s="64" t="s">
        <v>18</v>
      </c>
      <c r="C22" s="61">
        <v>10.6292794261</v>
      </c>
      <c r="D22" s="61">
        <v>13.1823144105</v>
      </c>
      <c r="E22" s="62">
        <v>352</v>
      </c>
      <c r="F22" s="62">
        <v>550</v>
      </c>
      <c r="G22" s="61">
        <v>3.2300613497000001</v>
      </c>
      <c r="H22" s="61">
        <v>2.6542443063999999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22.237365503700001</v>
      </c>
      <c r="D24" s="55">
        <v>27.398744541500001</v>
      </c>
      <c r="E24" s="56">
        <v>737</v>
      </c>
      <c r="F24" s="56">
        <v>1143</v>
      </c>
      <c r="G24" s="55">
        <v>2.2353939871000001</v>
      </c>
      <c r="H24" s="55">
        <v>1.6635049185999999</v>
      </c>
    </row>
    <row r="25" spans="2:9" ht="17.25" customHeight="1" x14ac:dyDescent="0.2">
      <c r="B25" s="71" t="s">
        <v>21</v>
      </c>
      <c r="C25" s="61">
        <v>49.707857841500001</v>
      </c>
      <c r="D25" s="61">
        <v>63.656113537099998</v>
      </c>
      <c r="E25" s="62">
        <v>1648</v>
      </c>
      <c r="F25" s="62">
        <v>2654</v>
      </c>
      <c r="G25" s="61">
        <v>2.1489657847000001</v>
      </c>
      <c r="H25" s="61">
        <v>1.559249562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0.524312</v>
      </c>
      <c r="D27" s="88">
        <v>0.39272600000000002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76.459784283499999</v>
      </c>
      <c r="D7" s="55">
        <v>77.514895117199998</v>
      </c>
      <c r="E7" s="56">
        <v>5568</v>
      </c>
      <c r="F7" s="56">
        <v>5283</v>
      </c>
      <c r="G7" s="55">
        <v>2.8841359116</v>
      </c>
      <c r="H7" s="55">
        <v>2.2315217382000001</v>
      </c>
    </row>
    <row r="8" spans="2:10" ht="17.25" customHeight="1" x14ac:dyDescent="0.2">
      <c r="B8" s="57" t="s">
        <v>5</v>
      </c>
      <c r="C8" s="58">
        <v>44.5016949153</v>
      </c>
      <c r="D8" s="58">
        <v>57.204301075300002</v>
      </c>
      <c r="E8" s="59">
        <v>3241</v>
      </c>
      <c r="F8" s="59">
        <v>3898</v>
      </c>
      <c r="G8" s="58">
        <v>2.3235186181</v>
      </c>
      <c r="H8" s="58">
        <v>1.7729480457</v>
      </c>
    </row>
    <row r="9" spans="2:10" ht="17.25" customHeight="1" x14ac:dyDescent="0.2">
      <c r="B9" s="57" t="s">
        <v>6</v>
      </c>
      <c r="C9" s="58">
        <v>31.958089368300001</v>
      </c>
      <c r="D9" s="58">
        <v>20.310594042000002</v>
      </c>
      <c r="E9" s="59">
        <v>2327</v>
      </c>
      <c r="F9" s="59">
        <v>1384</v>
      </c>
      <c r="G9" s="58">
        <v>3.6634069169000001</v>
      </c>
      <c r="H9" s="58">
        <v>3.5218049459</v>
      </c>
    </row>
    <row r="10" spans="2:10" ht="17.25" customHeight="1" x14ac:dyDescent="0.2">
      <c r="B10" s="57" t="s">
        <v>7</v>
      </c>
      <c r="C10" s="58">
        <v>20.6126348228</v>
      </c>
      <c r="D10" s="58">
        <v>16.421293848099999</v>
      </c>
      <c r="E10" s="59">
        <v>1501</v>
      </c>
      <c r="F10" s="59">
        <v>1119</v>
      </c>
      <c r="G10" s="58">
        <v>2.2668860661000001</v>
      </c>
      <c r="H10" s="58">
        <v>1.6486402214</v>
      </c>
    </row>
    <row r="11" spans="2:10" ht="17.25" customHeight="1" x14ac:dyDescent="0.2">
      <c r="B11" s="57" t="s">
        <v>8</v>
      </c>
      <c r="C11" s="58">
        <v>1.017257319</v>
      </c>
      <c r="D11" s="58">
        <v>2.370527058</v>
      </c>
      <c r="E11" s="59">
        <v>74</v>
      </c>
      <c r="F11" s="59">
        <v>162</v>
      </c>
      <c r="G11" s="58"/>
      <c r="H11" s="59"/>
    </row>
    <row r="12" spans="2:10" ht="17.25" customHeight="1" x14ac:dyDescent="0.2">
      <c r="B12" s="60" t="s">
        <v>9</v>
      </c>
      <c r="C12" s="61">
        <v>1.9103235747</v>
      </c>
      <c r="D12" s="61">
        <v>3.6932839767000001</v>
      </c>
      <c r="E12" s="62">
        <v>139</v>
      </c>
      <c r="F12" s="62">
        <v>252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97.072419106300003</v>
      </c>
      <c r="D14" s="55">
        <v>93.936188965300005</v>
      </c>
      <c r="E14" s="56">
        <v>7069</v>
      </c>
      <c r="F14" s="56">
        <v>6402</v>
      </c>
      <c r="G14" s="55">
        <v>2.7533333333000001</v>
      </c>
      <c r="H14" s="55">
        <v>2.1294802026999999</v>
      </c>
      <c r="I14" s="38"/>
      <c r="J14" s="45"/>
    </row>
    <row r="15" spans="2:10" ht="18.75" customHeight="1" x14ac:dyDescent="0.2">
      <c r="B15" s="64" t="s">
        <v>12</v>
      </c>
      <c r="C15" s="61">
        <v>54.9768875193</v>
      </c>
      <c r="D15" s="61">
        <v>30.4600740349</v>
      </c>
      <c r="E15" s="62">
        <v>4003</v>
      </c>
      <c r="F15" s="62">
        <v>2076</v>
      </c>
      <c r="G15" s="61">
        <v>3.6328475336000001</v>
      </c>
      <c r="H15" s="61">
        <v>3.4942129629999998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36.795069337400001</v>
      </c>
      <c r="D17" s="55">
        <v>30.019390093399998</v>
      </c>
      <c r="E17" s="56">
        <v>2679</v>
      </c>
      <c r="F17" s="56">
        <v>2046</v>
      </c>
      <c r="G17" s="55">
        <v>3.5268006700000001</v>
      </c>
      <c r="H17" s="55">
        <v>2.8455666471000001</v>
      </c>
      <c r="I17" s="39"/>
    </row>
    <row r="18" spans="2:9" ht="17.25" customHeight="1" x14ac:dyDescent="0.2">
      <c r="B18" s="66" t="s">
        <v>14</v>
      </c>
      <c r="C18" s="58">
        <v>25.885978428400001</v>
      </c>
      <c r="D18" s="58">
        <v>7.8794288736000002</v>
      </c>
      <c r="E18" s="59">
        <v>1885</v>
      </c>
      <c r="F18" s="59">
        <v>537</v>
      </c>
      <c r="G18" s="58">
        <v>3.5452380952000002</v>
      </c>
      <c r="H18" s="58">
        <v>3.0067114093999998</v>
      </c>
    </row>
    <row r="19" spans="2:9" ht="17.25" customHeight="1" x14ac:dyDescent="0.2">
      <c r="B19" s="66" t="s">
        <v>15</v>
      </c>
      <c r="C19" s="58">
        <v>94.3605546995</v>
      </c>
      <c r="D19" s="58">
        <v>87.396439273799999</v>
      </c>
      <c r="E19" s="59">
        <v>6871</v>
      </c>
      <c r="F19" s="59">
        <v>5956</v>
      </c>
      <c r="G19" s="58">
        <v>2.7945787066999999</v>
      </c>
      <c r="H19" s="58">
        <v>2.1635740218000001</v>
      </c>
    </row>
    <row r="20" spans="2:9" ht="17.25" customHeight="1" x14ac:dyDescent="0.2">
      <c r="B20" s="66" t="s">
        <v>16</v>
      </c>
      <c r="C20" s="58">
        <v>32.634822804300001</v>
      </c>
      <c r="D20" s="58">
        <v>22.421998942399998</v>
      </c>
      <c r="E20" s="59">
        <v>2376</v>
      </c>
      <c r="F20" s="59">
        <v>1528</v>
      </c>
      <c r="G20" s="58">
        <v>3.8451369216</v>
      </c>
      <c r="H20" s="58">
        <v>3.3561320755000001</v>
      </c>
    </row>
    <row r="21" spans="2:9" ht="17.25" customHeight="1" x14ac:dyDescent="0.2">
      <c r="B21" s="66" t="s">
        <v>17</v>
      </c>
      <c r="C21" s="58">
        <v>14.2681047766</v>
      </c>
      <c r="D21" s="58">
        <v>17.997532169900001</v>
      </c>
      <c r="E21" s="59">
        <v>1039</v>
      </c>
      <c r="F21" s="59">
        <v>1227</v>
      </c>
      <c r="G21" s="58">
        <v>4.0107991361000002</v>
      </c>
      <c r="H21" s="58">
        <v>3.4720861900000002</v>
      </c>
    </row>
    <row r="22" spans="2:9" ht="17.25" customHeight="1" x14ac:dyDescent="0.2">
      <c r="B22" s="64" t="s">
        <v>18</v>
      </c>
      <c r="C22" s="61">
        <v>63.328197226500002</v>
      </c>
      <c r="D22" s="61">
        <v>34.320465362199997</v>
      </c>
      <c r="E22" s="62">
        <v>4612</v>
      </c>
      <c r="F22" s="62">
        <v>2339</v>
      </c>
      <c r="G22" s="61">
        <v>3.2885644769</v>
      </c>
      <c r="H22" s="61">
        <v>3.0287621982999999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47.957164869000003</v>
      </c>
      <c r="D24" s="55">
        <v>46.479640401899999</v>
      </c>
      <c r="E24" s="56">
        <v>3492</v>
      </c>
      <c r="F24" s="56">
        <v>3168</v>
      </c>
      <c r="G24" s="55">
        <v>2.9902987889000001</v>
      </c>
      <c r="H24" s="55">
        <v>2.3851335562</v>
      </c>
    </row>
    <row r="25" spans="2:9" ht="17.25" customHeight="1" x14ac:dyDescent="0.2">
      <c r="B25" s="71" t="s">
        <v>21</v>
      </c>
      <c r="C25" s="61">
        <v>77.477041602499995</v>
      </c>
      <c r="D25" s="61">
        <v>79.885422175200006</v>
      </c>
      <c r="E25" s="62">
        <v>5642</v>
      </c>
      <c r="F25" s="62">
        <v>5444</v>
      </c>
      <c r="G25" s="61">
        <v>2.8463064946999999</v>
      </c>
      <c r="H25" s="61">
        <v>2.1653222982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0.52877399999999997</v>
      </c>
      <c r="D27" s="88">
        <v>0.43587900000000002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Hoja120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46.253113754499999</v>
      </c>
      <c r="D7" s="55">
        <v>44.087743359199997</v>
      </c>
      <c r="E7" s="56">
        <v>13331</v>
      </c>
      <c r="F7" s="56">
        <v>9059</v>
      </c>
      <c r="G7" s="55">
        <v>2.4542118041999998</v>
      </c>
      <c r="H7" s="55">
        <v>1.8599859041</v>
      </c>
    </row>
    <row r="8" spans="2:10" ht="17.25" customHeight="1" x14ac:dyDescent="0.2">
      <c r="B8" s="57" t="s">
        <v>23</v>
      </c>
      <c r="C8" s="58">
        <v>37.671893022699997</v>
      </c>
      <c r="D8" s="58">
        <v>40.108764877600002</v>
      </c>
      <c r="E8" s="59">
        <v>10858</v>
      </c>
      <c r="F8" s="59">
        <v>8241</v>
      </c>
      <c r="G8" s="58">
        <v>2.2364854397</v>
      </c>
      <c r="H8" s="58">
        <v>1.7129763612</v>
      </c>
    </row>
    <row r="9" spans="2:10" ht="17.25" customHeight="1" x14ac:dyDescent="0.2">
      <c r="B9" s="57" t="s">
        <v>22</v>
      </c>
      <c r="C9" s="58">
        <v>8.5812207318000002</v>
      </c>
      <c r="D9" s="58">
        <v>3.9789784816</v>
      </c>
      <c r="E9" s="59">
        <v>2473</v>
      </c>
      <c r="F9" s="59">
        <v>818</v>
      </c>
      <c r="G9" s="58">
        <v>3.4078999173</v>
      </c>
      <c r="H9" s="58">
        <v>3.3398995181000002</v>
      </c>
    </row>
    <row r="10" spans="2:10" ht="17.25" customHeight="1" x14ac:dyDescent="0.2">
      <c r="B10" s="57" t="s">
        <v>7</v>
      </c>
      <c r="C10" s="58">
        <v>46.772372733899999</v>
      </c>
      <c r="D10" s="58">
        <v>42.306661227299998</v>
      </c>
      <c r="E10" s="59">
        <v>13481</v>
      </c>
      <c r="F10" s="59">
        <v>8693</v>
      </c>
      <c r="G10" s="58">
        <v>2.3798449768999999</v>
      </c>
      <c r="H10" s="58">
        <v>1.7891122787</v>
      </c>
    </row>
    <row r="11" spans="2:10" ht="17.25" customHeight="1" x14ac:dyDescent="0.2">
      <c r="B11" s="57" t="s">
        <v>8</v>
      </c>
      <c r="C11" s="58">
        <v>1.366808448</v>
      </c>
      <c r="D11" s="58">
        <v>3.3964677225000002</v>
      </c>
      <c r="E11" s="59">
        <v>394</v>
      </c>
      <c r="F11" s="59">
        <v>698</v>
      </c>
      <c r="G11" s="58"/>
      <c r="H11" s="59"/>
    </row>
    <row r="12" spans="2:10" ht="17.25" customHeight="1" x14ac:dyDescent="0.2">
      <c r="B12" s="60" t="s">
        <v>9</v>
      </c>
      <c r="C12" s="61">
        <v>5.6077050635000001</v>
      </c>
      <c r="D12" s="61">
        <v>10.209127691100001</v>
      </c>
      <c r="E12" s="62">
        <v>1616</v>
      </c>
      <c r="F12" s="62">
        <v>2098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93.025486488499993</v>
      </c>
      <c r="D14" s="55">
        <v>86.3944045864</v>
      </c>
      <c r="E14" s="56">
        <v>26812</v>
      </c>
      <c r="F14" s="56">
        <v>17751</v>
      </c>
      <c r="G14" s="55">
        <v>2.4168493611000001</v>
      </c>
      <c r="H14" s="55">
        <v>1.8254876649</v>
      </c>
      <c r="I14" s="38"/>
      <c r="J14" s="45"/>
    </row>
    <row r="15" spans="2:10" ht="18.75" customHeight="1" x14ac:dyDescent="0.2">
      <c r="B15" s="64" t="s">
        <v>12</v>
      </c>
      <c r="C15" s="61">
        <v>40.860969146899997</v>
      </c>
      <c r="D15" s="61">
        <v>18.216426130399999</v>
      </c>
      <c r="E15" s="62">
        <v>11777</v>
      </c>
      <c r="F15" s="62">
        <v>3743</v>
      </c>
      <c r="G15" s="61">
        <v>3.3664108235999999</v>
      </c>
      <c r="H15" s="61">
        <v>3.3194976971000001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37.257508435600002</v>
      </c>
      <c r="D17" s="55">
        <v>29.504514674399999</v>
      </c>
      <c r="E17" s="56">
        <v>10738</v>
      </c>
      <c r="F17" s="56">
        <v>6062</v>
      </c>
      <c r="G17" s="55">
        <v>3.0579639683000002</v>
      </c>
      <c r="H17" s="55">
        <v>2.4817095802</v>
      </c>
      <c r="I17" s="39"/>
    </row>
    <row r="18" spans="2:9" ht="17.25" customHeight="1" x14ac:dyDescent="0.2">
      <c r="B18" s="66" t="s">
        <v>14</v>
      </c>
      <c r="C18" s="58">
        <v>34.322791541000001</v>
      </c>
      <c r="D18" s="58">
        <v>13.335571371</v>
      </c>
      <c r="E18" s="59">
        <v>9893</v>
      </c>
      <c r="F18" s="59">
        <v>2740</v>
      </c>
      <c r="G18" s="58">
        <v>2.9516047332999999</v>
      </c>
      <c r="H18" s="58">
        <v>2.6521548311999998</v>
      </c>
    </row>
    <row r="19" spans="2:9" ht="17.25" customHeight="1" x14ac:dyDescent="0.2">
      <c r="B19" s="66" t="s">
        <v>15</v>
      </c>
      <c r="C19" s="58">
        <v>83.337731313700004</v>
      </c>
      <c r="D19" s="58">
        <v>76.718248760600005</v>
      </c>
      <c r="E19" s="59">
        <v>24020</v>
      </c>
      <c r="F19" s="59">
        <v>15763</v>
      </c>
      <c r="G19" s="58">
        <v>2.5003733971000002</v>
      </c>
      <c r="H19" s="58">
        <v>1.8680876423999999</v>
      </c>
    </row>
    <row r="20" spans="2:9" ht="17.25" customHeight="1" x14ac:dyDescent="0.2">
      <c r="B20" s="66" t="s">
        <v>16</v>
      </c>
      <c r="C20" s="58">
        <v>4.327527742</v>
      </c>
      <c r="D20" s="58">
        <v>2.5226868320000002</v>
      </c>
      <c r="E20" s="59">
        <v>1247</v>
      </c>
      <c r="F20" s="59">
        <v>518</v>
      </c>
      <c r="G20" s="58">
        <v>3.6163146226</v>
      </c>
      <c r="H20" s="58">
        <v>3.1842595483</v>
      </c>
    </row>
    <row r="21" spans="2:9" ht="17.25" customHeight="1" x14ac:dyDescent="0.2">
      <c r="B21" s="66" t="s">
        <v>17</v>
      </c>
      <c r="C21" s="58">
        <v>54.547608567300003</v>
      </c>
      <c r="D21" s="58">
        <v>22.8149761596</v>
      </c>
      <c r="E21" s="59">
        <v>15722</v>
      </c>
      <c r="F21" s="59">
        <v>4688</v>
      </c>
      <c r="G21" s="58">
        <v>2.8607725161999999</v>
      </c>
      <c r="H21" s="58">
        <v>2.7821345127999999</v>
      </c>
    </row>
    <row r="22" spans="2:9" ht="17.25" customHeight="1" x14ac:dyDescent="0.2">
      <c r="B22" s="64" t="s">
        <v>18</v>
      </c>
      <c r="C22" s="61">
        <v>11.0354199817</v>
      </c>
      <c r="D22" s="61">
        <v>12.815922094799999</v>
      </c>
      <c r="E22" s="62">
        <v>3181</v>
      </c>
      <c r="F22" s="62">
        <v>2633</v>
      </c>
      <c r="G22" s="61">
        <v>3.4853666067</v>
      </c>
      <c r="H22" s="61">
        <v>2.9905391943000001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18.548428887299998</v>
      </c>
      <c r="D24" s="55">
        <v>15.3858895552</v>
      </c>
      <c r="E24" s="56">
        <v>5346</v>
      </c>
      <c r="F24" s="56">
        <v>3161</v>
      </c>
      <c r="G24" s="55">
        <v>2.4558109068</v>
      </c>
      <c r="H24" s="55">
        <v>1.8858898376</v>
      </c>
    </row>
    <row r="25" spans="2:9" ht="17.25" customHeight="1" x14ac:dyDescent="0.2">
      <c r="B25" s="71" t="s">
        <v>21</v>
      </c>
      <c r="C25" s="61">
        <v>47.619922202600002</v>
      </c>
      <c r="D25" s="61">
        <v>47.484211081700003</v>
      </c>
      <c r="E25" s="62">
        <v>13725</v>
      </c>
      <c r="F25" s="62">
        <v>9757</v>
      </c>
      <c r="G25" s="61">
        <v>2.3837799297000002</v>
      </c>
      <c r="H25" s="61">
        <v>1.7269788893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0.54837000000000002</v>
      </c>
      <c r="D27" s="88">
        <v>0.42958299999999999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Hoja121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149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51.160959200900002</v>
      </c>
      <c r="D7" s="55">
        <v>50.946988723099999</v>
      </c>
      <c r="E7" s="56">
        <v>14736</v>
      </c>
      <c r="F7" s="56">
        <v>11878</v>
      </c>
      <c r="G7" s="55">
        <v>2.5751853672</v>
      </c>
      <c r="H7" s="55">
        <v>2.0668909683000001</v>
      </c>
    </row>
    <row r="8" spans="2:10" ht="17.25" customHeight="1" x14ac:dyDescent="0.2">
      <c r="B8" s="57" t="s">
        <v>23</v>
      </c>
      <c r="C8" s="58">
        <v>41.061628272299998</v>
      </c>
      <c r="D8" s="58">
        <v>43.305939530700002</v>
      </c>
      <c r="E8" s="59">
        <v>11827</v>
      </c>
      <c r="F8" s="59">
        <v>10096</v>
      </c>
      <c r="G8" s="58">
        <v>2.3188048281000002</v>
      </c>
      <c r="H8" s="58">
        <v>1.8180037742999999</v>
      </c>
    </row>
    <row r="9" spans="2:10" ht="17.25" customHeight="1" x14ac:dyDescent="0.2">
      <c r="B9" s="57" t="s">
        <v>22</v>
      </c>
      <c r="C9" s="58">
        <v>10.099330928600001</v>
      </c>
      <c r="D9" s="58">
        <v>7.6410491923999997</v>
      </c>
      <c r="E9" s="59">
        <v>2909</v>
      </c>
      <c r="F9" s="59">
        <v>1781</v>
      </c>
      <c r="G9" s="58">
        <v>3.6125056452000002</v>
      </c>
      <c r="H9" s="58">
        <v>3.4764744898000002</v>
      </c>
    </row>
    <row r="10" spans="2:10" ht="17.25" customHeight="1" x14ac:dyDescent="0.2">
      <c r="B10" s="57" t="s">
        <v>7</v>
      </c>
      <c r="C10" s="58">
        <v>39.222932106199998</v>
      </c>
      <c r="D10" s="58">
        <v>31.559300866200001</v>
      </c>
      <c r="E10" s="59">
        <v>11298</v>
      </c>
      <c r="F10" s="59">
        <v>7358</v>
      </c>
      <c r="G10" s="58">
        <v>2.2777376593000001</v>
      </c>
      <c r="H10" s="58">
        <v>1.8589657336000001</v>
      </c>
    </row>
    <row r="11" spans="2:10" ht="17.25" customHeight="1" x14ac:dyDescent="0.2">
      <c r="B11" s="57" t="s">
        <v>8</v>
      </c>
      <c r="C11" s="58">
        <v>2.0129107293000001</v>
      </c>
      <c r="D11" s="58">
        <v>6.3445305253999997</v>
      </c>
      <c r="E11" s="59">
        <v>580</v>
      </c>
      <c r="F11" s="59">
        <v>1479</v>
      </c>
      <c r="G11" s="58"/>
      <c r="H11" s="59"/>
    </row>
    <row r="12" spans="2:10" ht="17.25" customHeight="1" x14ac:dyDescent="0.2">
      <c r="B12" s="60" t="s">
        <v>9</v>
      </c>
      <c r="C12" s="61">
        <v>7.6031979636000004</v>
      </c>
      <c r="D12" s="61">
        <v>11.149179885400001</v>
      </c>
      <c r="E12" s="62">
        <v>2190</v>
      </c>
      <c r="F12" s="62">
        <v>2599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90.383891307100001</v>
      </c>
      <c r="D14" s="55">
        <v>82.506289589299996</v>
      </c>
      <c r="E14" s="56">
        <v>26034</v>
      </c>
      <c r="F14" s="56">
        <v>19236</v>
      </c>
      <c r="G14" s="55">
        <v>2.4462645941000001</v>
      </c>
      <c r="H14" s="55">
        <v>1.9875749308999999</v>
      </c>
      <c r="I14" s="38"/>
      <c r="J14" s="45"/>
    </row>
    <row r="15" spans="2:10" ht="18.75" customHeight="1" x14ac:dyDescent="0.2">
      <c r="B15" s="64" t="s">
        <v>12</v>
      </c>
      <c r="C15" s="61">
        <v>38.468125494600002</v>
      </c>
      <c r="D15" s="61">
        <v>22.829156009799998</v>
      </c>
      <c r="E15" s="62">
        <v>11080</v>
      </c>
      <c r="F15" s="62">
        <v>5322</v>
      </c>
      <c r="G15" s="61">
        <v>3.5582022247</v>
      </c>
      <c r="H15" s="61">
        <v>3.3992034184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24.779721407299999</v>
      </c>
      <c r="D17" s="55">
        <v>24.799420596299999</v>
      </c>
      <c r="E17" s="56">
        <v>7138</v>
      </c>
      <c r="F17" s="56">
        <v>5782</v>
      </c>
      <c r="G17" s="55">
        <v>3.2336706539</v>
      </c>
      <c r="H17" s="55">
        <v>2.5991082417000002</v>
      </c>
      <c r="I17" s="39"/>
    </row>
    <row r="18" spans="2:9" ht="17.25" customHeight="1" x14ac:dyDescent="0.2">
      <c r="B18" s="66" t="s">
        <v>14</v>
      </c>
      <c r="C18" s="58">
        <v>40.4088546686</v>
      </c>
      <c r="D18" s="58">
        <v>15.4567742209</v>
      </c>
      <c r="E18" s="59">
        <v>11639</v>
      </c>
      <c r="F18" s="59">
        <v>3604</v>
      </c>
      <c r="G18" s="58">
        <v>2.9798430789000001</v>
      </c>
      <c r="H18" s="58">
        <v>2.7539334526000001</v>
      </c>
    </row>
    <row r="19" spans="2:9" ht="17.25" customHeight="1" x14ac:dyDescent="0.2">
      <c r="B19" s="66" t="s">
        <v>15</v>
      </c>
      <c r="C19" s="58">
        <v>78.554398945100004</v>
      </c>
      <c r="D19" s="58">
        <v>70.440005448799994</v>
      </c>
      <c r="E19" s="59">
        <v>22627</v>
      </c>
      <c r="F19" s="59">
        <v>16422</v>
      </c>
      <c r="G19" s="58">
        <v>2.5897149130999999</v>
      </c>
      <c r="H19" s="58">
        <v>2.0694198519000002</v>
      </c>
    </row>
    <row r="20" spans="2:9" ht="17.25" customHeight="1" x14ac:dyDescent="0.2">
      <c r="B20" s="66" t="s">
        <v>16</v>
      </c>
      <c r="C20" s="58">
        <v>11.7560311029</v>
      </c>
      <c r="D20" s="58">
        <v>12.099534584800001</v>
      </c>
      <c r="E20" s="59">
        <v>3386</v>
      </c>
      <c r="F20" s="59">
        <v>2821</v>
      </c>
      <c r="G20" s="58">
        <v>3.7799536007999999</v>
      </c>
      <c r="H20" s="58">
        <v>3.1973983667999999</v>
      </c>
    </row>
    <row r="21" spans="2:9" ht="17.25" customHeight="1" x14ac:dyDescent="0.2">
      <c r="B21" s="66" t="s">
        <v>17</v>
      </c>
      <c r="C21" s="58">
        <v>23.779485752199999</v>
      </c>
      <c r="D21" s="58">
        <v>25.179496747999998</v>
      </c>
      <c r="E21" s="59">
        <v>6849</v>
      </c>
      <c r="F21" s="59">
        <v>5870</v>
      </c>
      <c r="G21" s="58">
        <v>3.3509669765000001</v>
      </c>
      <c r="H21" s="58">
        <v>2.9343062747999999</v>
      </c>
    </row>
    <row r="22" spans="2:9" ht="17.25" customHeight="1" x14ac:dyDescent="0.2">
      <c r="B22" s="64" t="s">
        <v>18</v>
      </c>
      <c r="C22" s="61">
        <v>41.824421303299999</v>
      </c>
      <c r="D22" s="61">
        <v>16.012201232300001</v>
      </c>
      <c r="E22" s="62">
        <v>12047</v>
      </c>
      <c r="F22" s="62">
        <v>3733</v>
      </c>
      <c r="G22" s="61">
        <v>3.0956205936000001</v>
      </c>
      <c r="H22" s="61">
        <v>2.9386446051999999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20.0764830203</v>
      </c>
      <c r="D24" s="55">
        <v>22.111543297699999</v>
      </c>
      <c r="E24" s="56">
        <v>5783</v>
      </c>
      <c r="F24" s="56">
        <v>5155</v>
      </c>
      <c r="G24" s="55">
        <v>2.6117996765</v>
      </c>
      <c r="H24" s="55">
        <v>2.0703527443</v>
      </c>
    </row>
    <row r="25" spans="2:9" ht="17.25" customHeight="1" x14ac:dyDescent="0.2">
      <c r="B25" s="71" t="s">
        <v>21</v>
      </c>
      <c r="C25" s="61">
        <v>53.173869930199999</v>
      </c>
      <c r="D25" s="61">
        <v>57.2915192484</v>
      </c>
      <c r="E25" s="62">
        <v>15316</v>
      </c>
      <c r="F25" s="62">
        <v>13357</v>
      </c>
      <c r="G25" s="61">
        <v>2.4777092702000001</v>
      </c>
      <c r="H25" s="61">
        <v>1.8380066020000001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0.51482700000000003</v>
      </c>
      <c r="D27" s="88">
        <v>0.42196699999999998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Hoja122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24.573846591500001</v>
      </c>
      <c r="D7" s="55">
        <v>28.0880104413</v>
      </c>
      <c r="E7" s="56">
        <v>310172</v>
      </c>
      <c r="F7" s="56">
        <v>382961</v>
      </c>
      <c r="G7" s="55">
        <v>2.2230777027999999</v>
      </c>
      <c r="H7" s="55">
        <v>1.9038537645</v>
      </c>
    </row>
    <row r="8" spans="2:10" ht="17.25" customHeight="1" x14ac:dyDescent="0.2">
      <c r="B8" s="57" t="s">
        <v>23</v>
      </c>
      <c r="C8" s="58">
        <v>21.709142915800001</v>
      </c>
      <c r="D8" s="58">
        <v>26.143031855899999</v>
      </c>
      <c r="E8" s="59">
        <v>274013</v>
      </c>
      <c r="F8" s="59">
        <v>356443</v>
      </c>
      <c r="G8" s="58">
        <v>2.0358019674999999</v>
      </c>
      <c r="H8" s="58">
        <v>1.7853846368999999</v>
      </c>
    </row>
    <row r="9" spans="2:10" ht="17.25" customHeight="1" x14ac:dyDescent="0.2">
      <c r="B9" s="57" t="s">
        <v>22</v>
      </c>
      <c r="C9" s="58">
        <v>2.8647036755999999</v>
      </c>
      <c r="D9" s="58">
        <v>1.9449785852999999</v>
      </c>
      <c r="E9" s="59">
        <v>36158</v>
      </c>
      <c r="F9" s="59">
        <v>26518</v>
      </c>
      <c r="G9" s="58">
        <v>3.6390392317</v>
      </c>
      <c r="H9" s="58">
        <v>3.4951926351</v>
      </c>
    </row>
    <row r="10" spans="2:10" ht="17.25" customHeight="1" x14ac:dyDescent="0.2">
      <c r="B10" s="57" t="s">
        <v>7</v>
      </c>
      <c r="C10" s="58">
        <v>35.088254188400001</v>
      </c>
      <c r="D10" s="58">
        <v>29.091237833499999</v>
      </c>
      <c r="E10" s="59">
        <v>442885</v>
      </c>
      <c r="F10" s="59">
        <v>396640</v>
      </c>
      <c r="G10" s="58">
        <v>1.8393324617</v>
      </c>
      <c r="H10" s="58">
        <v>1.6106304993</v>
      </c>
    </row>
    <row r="11" spans="2:10" ht="17.25" customHeight="1" x14ac:dyDescent="0.2">
      <c r="B11" s="57" t="s">
        <v>8</v>
      </c>
      <c r="C11" s="58">
        <v>5.6368010916999998</v>
      </c>
      <c r="D11" s="58">
        <v>7.4588321795999999</v>
      </c>
      <c r="E11" s="59">
        <v>71148</v>
      </c>
      <c r="F11" s="59">
        <v>101696</v>
      </c>
      <c r="G11" s="58"/>
      <c r="H11" s="59"/>
    </row>
    <row r="12" spans="2:10" ht="17.25" customHeight="1" x14ac:dyDescent="0.2">
      <c r="B12" s="60" t="s">
        <v>9</v>
      </c>
      <c r="C12" s="61">
        <v>34.701098128399998</v>
      </c>
      <c r="D12" s="61">
        <v>35.361919545600003</v>
      </c>
      <c r="E12" s="62">
        <v>437998</v>
      </c>
      <c r="F12" s="62">
        <v>482136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59.662100779799999</v>
      </c>
      <c r="D14" s="55">
        <v>57.179248274800003</v>
      </c>
      <c r="E14" s="56">
        <v>753057</v>
      </c>
      <c r="F14" s="56">
        <v>779601</v>
      </c>
      <c r="G14" s="55">
        <v>1.9976695784</v>
      </c>
      <c r="H14" s="55">
        <v>1.7546942667000001</v>
      </c>
      <c r="I14" s="38"/>
      <c r="J14" s="45"/>
    </row>
    <row r="15" spans="2:10" ht="18.75" customHeight="1" x14ac:dyDescent="0.2">
      <c r="B15" s="64" t="s">
        <v>12</v>
      </c>
      <c r="C15" s="61">
        <v>14.0496024752</v>
      </c>
      <c r="D15" s="61">
        <v>9.5176607517999994</v>
      </c>
      <c r="E15" s="62">
        <v>177335</v>
      </c>
      <c r="F15" s="62">
        <v>129767</v>
      </c>
      <c r="G15" s="61">
        <v>3.4710553721999999</v>
      </c>
      <c r="H15" s="61">
        <v>3.3990330571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12.8287199246</v>
      </c>
      <c r="D17" s="55">
        <v>13.6409506027</v>
      </c>
      <c r="E17" s="56">
        <v>161924</v>
      </c>
      <c r="F17" s="56">
        <v>185985</v>
      </c>
      <c r="G17" s="55">
        <v>2.7504207326999999</v>
      </c>
      <c r="H17" s="55">
        <v>2.3569682999000001</v>
      </c>
      <c r="I17" s="39"/>
    </row>
    <row r="18" spans="2:9" ht="17.25" customHeight="1" x14ac:dyDescent="0.2">
      <c r="B18" s="66" t="s">
        <v>14</v>
      </c>
      <c r="C18" s="58">
        <v>29.7516743306</v>
      </c>
      <c r="D18" s="58">
        <v>15.3113138991</v>
      </c>
      <c r="E18" s="59">
        <v>375527</v>
      </c>
      <c r="F18" s="59">
        <v>208760</v>
      </c>
      <c r="G18" s="58">
        <v>2.5002451746999999</v>
      </c>
      <c r="H18" s="58">
        <v>2.4796246975999998</v>
      </c>
    </row>
    <row r="19" spans="2:9" ht="17.25" customHeight="1" x14ac:dyDescent="0.2">
      <c r="B19" s="66" t="s">
        <v>15</v>
      </c>
      <c r="C19" s="58">
        <v>46.777305180399999</v>
      </c>
      <c r="D19" s="58">
        <v>45.3808776893</v>
      </c>
      <c r="E19" s="59">
        <v>590425</v>
      </c>
      <c r="F19" s="59">
        <v>618738</v>
      </c>
      <c r="G19" s="58">
        <v>2.1465328831999999</v>
      </c>
      <c r="H19" s="58">
        <v>1.8811606118999999</v>
      </c>
    </row>
    <row r="20" spans="2:9" ht="17.25" customHeight="1" x14ac:dyDescent="0.2">
      <c r="B20" s="66" t="s">
        <v>16</v>
      </c>
      <c r="C20" s="58">
        <v>4.6954382444</v>
      </c>
      <c r="D20" s="58">
        <v>7.5464607967999999</v>
      </c>
      <c r="E20" s="59">
        <v>59266</v>
      </c>
      <c r="F20" s="59">
        <v>102891</v>
      </c>
      <c r="G20" s="58">
        <v>3.3205753314000002</v>
      </c>
      <c r="H20" s="58">
        <v>2.7207169599999999</v>
      </c>
    </row>
    <row r="21" spans="2:9" ht="17.25" customHeight="1" x14ac:dyDescent="0.2">
      <c r="B21" s="66" t="s">
        <v>17</v>
      </c>
      <c r="C21" s="58">
        <v>8.2845210037000001</v>
      </c>
      <c r="D21" s="58">
        <v>5.2688019161000001</v>
      </c>
      <c r="E21" s="59">
        <v>104567</v>
      </c>
      <c r="F21" s="59">
        <v>71837</v>
      </c>
      <c r="G21" s="58">
        <v>3.0052776326999999</v>
      </c>
      <c r="H21" s="58">
        <v>2.9410539719000002</v>
      </c>
    </row>
    <row r="22" spans="2:9" ht="17.25" customHeight="1" x14ac:dyDescent="0.2">
      <c r="B22" s="64" t="s">
        <v>18</v>
      </c>
      <c r="C22" s="61">
        <v>16.8475050254</v>
      </c>
      <c r="D22" s="61">
        <v>13.183694215599999</v>
      </c>
      <c r="E22" s="62">
        <v>212650</v>
      </c>
      <c r="F22" s="62">
        <v>179751</v>
      </c>
      <c r="G22" s="61">
        <v>2.7247616296000001</v>
      </c>
      <c r="H22" s="61">
        <v>2.3698533555000001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8.7615489867999994</v>
      </c>
      <c r="D24" s="55">
        <v>7.0762756353</v>
      </c>
      <c r="E24" s="56">
        <v>110589</v>
      </c>
      <c r="F24" s="56">
        <v>96480</v>
      </c>
      <c r="G24" s="55">
        <v>2.1006438353000001</v>
      </c>
      <c r="H24" s="55">
        <v>1.8784314218</v>
      </c>
    </row>
    <row r="25" spans="2:9" ht="17.25" customHeight="1" x14ac:dyDescent="0.2">
      <c r="B25" s="71" t="s">
        <v>21</v>
      </c>
      <c r="C25" s="61">
        <v>30.210647683200001</v>
      </c>
      <c r="D25" s="61">
        <v>35.5468426208</v>
      </c>
      <c r="E25" s="62">
        <v>381320</v>
      </c>
      <c r="F25" s="62">
        <v>484657</v>
      </c>
      <c r="G25" s="61">
        <v>1.8083039836999999</v>
      </c>
      <c r="H25" s="61">
        <v>1.5043917340999999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0.48749300000000001</v>
      </c>
      <c r="D27" s="88">
        <v>0.431203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Hoja123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42.844161065000002</v>
      </c>
      <c r="D7" s="55">
        <v>40.637372977699997</v>
      </c>
      <c r="E7" s="56">
        <v>11987</v>
      </c>
      <c r="F7" s="56">
        <v>11321</v>
      </c>
      <c r="G7" s="55">
        <v>2.1447723097</v>
      </c>
      <c r="H7" s="55">
        <v>1.8066541336999999</v>
      </c>
    </row>
    <row r="8" spans="2:10" ht="17.25" customHeight="1" x14ac:dyDescent="0.2">
      <c r="B8" s="57" t="s">
        <v>23</v>
      </c>
      <c r="C8" s="58">
        <v>37.800086878599998</v>
      </c>
      <c r="D8" s="58">
        <v>37.4074519415</v>
      </c>
      <c r="E8" s="59">
        <v>10576</v>
      </c>
      <c r="F8" s="59">
        <v>10421</v>
      </c>
      <c r="G8" s="58">
        <v>1.971880471</v>
      </c>
      <c r="H8" s="58">
        <v>1.6733682283</v>
      </c>
    </row>
    <row r="9" spans="2:10" ht="17.25" customHeight="1" x14ac:dyDescent="0.2">
      <c r="B9" s="57" t="s">
        <v>22</v>
      </c>
      <c r="C9" s="58">
        <v>5.0440741862999996</v>
      </c>
      <c r="D9" s="58">
        <v>3.2299210361999999</v>
      </c>
      <c r="E9" s="59">
        <v>1411</v>
      </c>
      <c r="F9" s="59">
        <v>900</v>
      </c>
      <c r="G9" s="58">
        <v>3.4370913375000001</v>
      </c>
      <c r="H9" s="58">
        <v>3.3497338326000001</v>
      </c>
    </row>
    <row r="10" spans="2:10" ht="17.25" customHeight="1" x14ac:dyDescent="0.2">
      <c r="B10" s="57" t="s">
        <v>7</v>
      </c>
      <c r="C10" s="58">
        <v>33.6212461613</v>
      </c>
      <c r="D10" s="58">
        <v>25.767900279700001</v>
      </c>
      <c r="E10" s="59">
        <v>9407</v>
      </c>
      <c r="F10" s="59">
        <v>7179</v>
      </c>
      <c r="G10" s="58">
        <v>2.0203345147</v>
      </c>
      <c r="H10" s="58">
        <v>1.6627614515</v>
      </c>
    </row>
    <row r="11" spans="2:10" ht="17.25" customHeight="1" x14ac:dyDescent="0.2">
      <c r="B11" s="57" t="s">
        <v>8</v>
      </c>
      <c r="C11" s="58">
        <v>7.3211155094000002</v>
      </c>
      <c r="D11" s="58">
        <v>13.7876151608</v>
      </c>
      <c r="E11" s="59">
        <v>2048</v>
      </c>
      <c r="F11" s="59">
        <v>3841</v>
      </c>
      <c r="G11" s="58"/>
      <c r="H11" s="59"/>
    </row>
    <row r="12" spans="2:10" ht="17.25" customHeight="1" x14ac:dyDescent="0.2">
      <c r="B12" s="60" t="s">
        <v>9</v>
      </c>
      <c r="C12" s="61">
        <v>16.213477264400002</v>
      </c>
      <c r="D12" s="61">
        <v>19.807111581800001</v>
      </c>
      <c r="E12" s="62">
        <v>4536</v>
      </c>
      <c r="F12" s="62">
        <v>5518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76.4654072262</v>
      </c>
      <c r="D14" s="55">
        <v>66.405273257399998</v>
      </c>
      <c r="E14" s="56">
        <v>21393</v>
      </c>
      <c r="F14" s="56">
        <v>18500</v>
      </c>
      <c r="G14" s="55">
        <v>2.0902340533000001</v>
      </c>
      <c r="H14" s="55">
        <v>1.7508653276999999</v>
      </c>
      <c r="I14" s="38"/>
      <c r="J14" s="45"/>
    </row>
    <row r="15" spans="2:10" ht="18.75" customHeight="1" x14ac:dyDescent="0.2">
      <c r="B15" s="64" t="s">
        <v>12</v>
      </c>
      <c r="C15" s="61">
        <v>20.691795896999999</v>
      </c>
      <c r="D15" s="61">
        <v>12.1489242662</v>
      </c>
      <c r="E15" s="62">
        <v>5789</v>
      </c>
      <c r="F15" s="62">
        <v>3385</v>
      </c>
      <c r="G15" s="61">
        <v>3.3916521258999999</v>
      </c>
      <c r="H15" s="61">
        <v>3.2642804426000001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24.496457312899999</v>
      </c>
      <c r="D17" s="55">
        <v>23.524302279099999</v>
      </c>
      <c r="E17" s="56">
        <v>6854</v>
      </c>
      <c r="F17" s="56">
        <v>6554</v>
      </c>
      <c r="G17" s="55">
        <v>2.5463168858</v>
      </c>
      <c r="H17" s="55">
        <v>2.1367263957999998</v>
      </c>
      <c r="I17" s="39"/>
    </row>
    <row r="18" spans="2:9" ht="17.25" customHeight="1" x14ac:dyDescent="0.2">
      <c r="B18" s="66" t="s">
        <v>14</v>
      </c>
      <c r="C18" s="58">
        <v>40.044699122899999</v>
      </c>
      <c r="D18" s="58">
        <v>15.166407402000001</v>
      </c>
      <c r="E18" s="59">
        <v>11204</v>
      </c>
      <c r="F18" s="59">
        <v>4225</v>
      </c>
      <c r="G18" s="58">
        <v>2.5904621685999998</v>
      </c>
      <c r="H18" s="58">
        <v>2.5426370575999999</v>
      </c>
    </row>
    <row r="19" spans="2:9" ht="17.25" customHeight="1" x14ac:dyDescent="0.2">
      <c r="B19" s="66" t="s">
        <v>15</v>
      </c>
      <c r="C19" s="58">
        <v>61.066964860200002</v>
      </c>
      <c r="D19" s="58">
        <v>47.056377755699998</v>
      </c>
      <c r="E19" s="59">
        <v>17085</v>
      </c>
      <c r="F19" s="59">
        <v>13109</v>
      </c>
      <c r="G19" s="58">
        <v>2.2945904266000001</v>
      </c>
      <c r="H19" s="58">
        <v>1.9290474655000001</v>
      </c>
    </row>
    <row r="20" spans="2:9" ht="17.25" customHeight="1" x14ac:dyDescent="0.2">
      <c r="B20" s="66" t="s">
        <v>16</v>
      </c>
      <c r="C20" s="58">
        <v>4.5169178792000002</v>
      </c>
      <c r="D20" s="58">
        <v>5.7869795327000002</v>
      </c>
      <c r="E20" s="59">
        <v>1264</v>
      </c>
      <c r="F20" s="59">
        <v>1612</v>
      </c>
      <c r="G20" s="58">
        <v>3.1678975345999998</v>
      </c>
      <c r="H20" s="58">
        <v>2.4675052054000002</v>
      </c>
    </row>
    <row r="21" spans="2:9" ht="17.25" customHeight="1" x14ac:dyDescent="0.2">
      <c r="B21" s="66" t="s">
        <v>17</v>
      </c>
      <c r="C21" s="58">
        <v>5.0264043933</v>
      </c>
      <c r="D21" s="58">
        <v>9.4998595466999998</v>
      </c>
      <c r="E21" s="59">
        <v>1406</v>
      </c>
      <c r="F21" s="59">
        <v>2647</v>
      </c>
      <c r="G21" s="58">
        <v>3.2793023878000001</v>
      </c>
      <c r="H21" s="58">
        <v>2.6225705130999999</v>
      </c>
    </row>
    <row r="22" spans="2:9" ht="17.25" customHeight="1" x14ac:dyDescent="0.2">
      <c r="B22" s="64" t="s">
        <v>18</v>
      </c>
      <c r="C22" s="61">
        <v>24.679154513899999</v>
      </c>
      <c r="D22" s="61">
        <v>15.2327640085</v>
      </c>
      <c r="E22" s="62">
        <v>6905</v>
      </c>
      <c r="F22" s="62">
        <v>4244</v>
      </c>
      <c r="G22" s="61">
        <v>2.6991515811000002</v>
      </c>
      <c r="H22" s="61">
        <v>2.3129099021999999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16.962130928099999</v>
      </c>
      <c r="D24" s="55">
        <v>14.1157978466</v>
      </c>
      <c r="E24" s="56">
        <v>4746</v>
      </c>
      <c r="F24" s="56">
        <v>3933</v>
      </c>
      <c r="G24" s="55">
        <v>2.0229337668</v>
      </c>
      <c r="H24" s="55">
        <v>1.6496680105999999</v>
      </c>
    </row>
    <row r="25" spans="2:9" ht="17.25" customHeight="1" x14ac:dyDescent="0.2">
      <c r="B25" s="71" t="s">
        <v>21</v>
      </c>
      <c r="C25" s="61">
        <v>50.165276574300002</v>
      </c>
      <c r="D25" s="61">
        <v>54.424988138499998</v>
      </c>
      <c r="E25" s="62">
        <v>14035</v>
      </c>
      <c r="F25" s="62">
        <v>15162</v>
      </c>
      <c r="G25" s="61">
        <v>1.8317831541</v>
      </c>
      <c r="H25" s="61">
        <v>1.3490094485999999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0.47291</v>
      </c>
      <c r="D27" s="88">
        <v>0.38736900000000002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Hoja124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67.400119617200005</v>
      </c>
      <c r="D7" s="55">
        <v>68.439775910400002</v>
      </c>
      <c r="E7" s="56">
        <v>4831</v>
      </c>
      <c r="F7" s="56">
        <v>4872</v>
      </c>
      <c r="G7" s="55">
        <v>2.9204539039999999</v>
      </c>
      <c r="H7" s="55">
        <v>2.4516342841999998</v>
      </c>
    </row>
    <row r="8" spans="2:10" ht="17.25" customHeight="1" x14ac:dyDescent="0.2">
      <c r="B8" s="57" t="s">
        <v>23</v>
      </c>
      <c r="C8" s="58">
        <v>39.663875598099999</v>
      </c>
      <c r="D8" s="58">
        <v>48.063601911399999</v>
      </c>
      <c r="E8" s="59">
        <v>2843</v>
      </c>
      <c r="F8" s="59">
        <v>3422</v>
      </c>
      <c r="G8" s="58">
        <v>2.390009483</v>
      </c>
      <c r="H8" s="58">
        <v>2.015071512</v>
      </c>
    </row>
    <row r="9" spans="2:10" ht="17.25" customHeight="1" x14ac:dyDescent="0.2">
      <c r="B9" s="57" t="s">
        <v>22</v>
      </c>
      <c r="C9" s="58">
        <v>27.736244019099999</v>
      </c>
      <c r="D9" s="58">
        <v>20.376173998999999</v>
      </c>
      <c r="E9" s="59">
        <v>1988</v>
      </c>
      <c r="F9" s="59">
        <v>1451</v>
      </c>
      <c r="G9" s="58">
        <v>3.6778091315000001</v>
      </c>
      <c r="H9" s="58">
        <v>3.4802716839999999</v>
      </c>
    </row>
    <row r="10" spans="2:10" ht="17.25" customHeight="1" x14ac:dyDescent="0.2">
      <c r="B10" s="57" t="s">
        <v>7</v>
      </c>
      <c r="C10" s="58">
        <v>25.691985645900001</v>
      </c>
      <c r="D10" s="58">
        <v>23.8818586258</v>
      </c>
      <c r="E10" s="59">
        <v>1842</v>
      </c>
      <c r="F10" s="59">
        <v>1700</v>
      </c>
      <c r="G10" s="58">
        <v>2.2679210903000002</v>
      </c>
      <c r="H10" s="58">
        <v>2.2459055999999999</v>
      </c>
    </row>
    <row r="11" spans="2:10" ht="17.25" customHeight="1" x14ac:dyDescent="0.2">
      <c r="B11" s="57" t="s">
        <v>8</v>
      </c>
      <c r="C11" s="58">
        <v>2.1297846890000001</v>
      </c>
      <c r="D11" s="58">
        <v>3.6276157522000001</v>
      </c>
      <c r="E11" s="59">
        <v>153</v>
      </c>
      <c r="F11" s="59">
        <v>258</v>
      </c>
      <c r="G11" s="58"/>
      <c r="H11" s="59"/>
    </row>
    <row r="12" spans="2:10" ht="17.25" customHeight="1" x14ac:dyDescent="0.2">
      <c r="B12" s="60" t="s">
        <v>9</v>
      </c>
      <c r="C12" s="61">
        <v>4.7781100478000003</v>
      </c>
      <c r="D12" s="61">
        <v>4.0507497116</v>
      </c>
      <c r="E12" s="62">
        <v>342</v>
      </c>
      <c r="F12" s="62">
        <v>288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93.092105263199997</v>
      </c>
      <c r="D14" s="55">
        <v>92.321634536199994</v>
      </c>
      <c r="E14" s="56">
        <v>6673</v>
      </c>
      <c r="F14" s="56">
        <v>6572</v>
      </c>
      <c r="G14" s="55">
        <v>2.7402826855</v>
      </c>
      <c r="H14" s="55">
        <v>2.3985364982999999</v>
      </c>
      <c r="I14" s="38"/>
      <c r="J14" s="45"/>
    </row>
    <row r="15" spans="2:10" ht="18.75" customHeight="1" x14ac:dyDescent="0.2">
      <c r="B15" s="64" t="s">
        <v>12</v>
      </c>
      <c r="C15" s="61">
        <v>52.257775119599998</v>
      </c>
      <c r="D15" s="61">
        <v>40.467951886599998</v>
      </c>
      <c r="E15" s="62">
        <v>3746</v>
      </c>
      <c r="F15" s="62">
        <v>2881</v>
      </c>
      <c r="G15" s="61">
        <v>3.6323319026999998</v>
      </c>
      <c r="H15" s="61">
        <v>3.4409609121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26.495215310999999</v>
      </c>
      <c r="D17" s="55">
        <v>23.8095238095</v>
      </c>
      <c r="E17" s="56">
        <v>1899</v>
      </c>
      <c r="F17" s="56">
        <v>1695</v>
      </c>
      <c r="G17" s="55">
        <v>3.3493227990999999</v>
      </c>
      <c r="H17" s="55">
        <v>2.9868512110999998</v>
      </c>
      <c r="I17" s="39"/>
    </row>
    <row r="18" spans="2:9" ht="17.25" customHeight="1" x14ac:dyDescent="0.2">
      <c r="B18" s="66" t="s">
        <v>14</v>
      </c>
      <c r="C18" s="58">
        <v>18.660287081300002</v>
      </c>
      <c r="D18" s="58">
        <v>6.9863239413000002</v>
      </c>
      <c r="E18" s="59">
        <v>1338</v>
      </c>
      <c r="F18" s="59">
        <v>497</v>
      </c>
      <c r="G18" s="58">
        <v>3.3173076923</v>
      </c>
      <c r="H18" s="58">
        <v>3.2216981132</v>
      </c>
    </row>
    <row r="19" spans="2:9" ht="17.25" customHeight="1" x14ac:dyDescent="0.2">
      <c r="B19" s="66" t="s">
        <v>15</v>
      </c>
      <c r="C19" s="58">
        <v>80.681818181799997</v>
      </c>
      <c r="D19" s="58">
        <v>75.168891085799999</v>
      </c>
      <c r="E19" s="59">
        <v>5783</v>
      </c>
      <c r="F19" s="59">
        <v>5351</v>
      </c>
      <c r="G19" s="58">
        <v>2.8825055597000002</v>
      </c>
      <c r="H19" s="58">
        <v>2.5076720736999998</v>
      </c>
    </row>
    <row r="20" spans="2:9" ht="17.25" customHeight="1" x14ac:dyDescent="0.2">
      <c r="B20" s="66" t="s">
        <v>16</v>
      </c>
      <c r="C20" s="58">
        <v>29.919258373200002</v>
      </c>
      <c r="D20" s="58">
        <v>29.9719887955</v>
      </c>
      <c r="E20" s="59">
        <v>2145</v>
      </c>
      <c r="F20" s="59">
        <v>2134</v>
      </c>
      <c r="G20" s="58">
        <v>3.8105947026</v>
      </c>
      <c r="H20" s="58">
        <v>3.3117097306000001</v>
      </c>
    </row>
    <row r="21" spans="2:9" ht="17.25" customHeight="1" x14ac:dyDescent="0.2">
      <c r="B21" s="66" t="s">
        <v>17</v>
      </c>
      <c r="C21" s="58">
        <v>38.127990430600001</v>
      </c>
      <c r="D21" s="58">
        <v>56.038886142700001</v>
      </c>
      <c r="E21" s="59">
        <v>2733</v>
      </c>
      <c r="F21" s="59">
        <v>3989</v>
      </c>
      <c r="G21" s="58">
        <v>3.6141176471000001</v>
      </c>
      <c r="H21" s="58">
        <v>2.9182593355000002</v>
      </c>
    </row>
    <row r="22" spans="2:9" ht="17.25" customHeight="1" x14ac:dyDescent="0.2">
      <c r="B22" s="64" t="s">
        <v>18</v>
      </c>
      <c r="C22" s="61">
        <v>61.214114832500002</v>
      </c>
      <c r="D22" s="61">
        <v>29.4611962432</v>
      </c>
      <c r="E22" s="62">
        <v>4388</v>
      </c>
      <c r="F22" s="62">
        <v>2097</v>
      </c>
      <c r="G22" s="61">
        <v>3.2303370786999999</v>
      </c>
      <c r="H22" s="61">
        <v>3.1868008949000002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40.095095693799998</v>
      </c>
      <c r="D24" s="55">
        <v>40.857966716100002</v>
      </c>
      <c r="E24" s="56">
        <v>2874</v>
      </c>
      <c r="F24" s="56">
        <v>2909</v>
      </c>
      <c r="G24" s="55">
        <v>3.0437694370999999</v>
      </c>
      <c r="H24" s="55">
        <v>2.5091626519000001</v>
      </c>
    </row>
    <row r="25" spans="2:9" ht="17.25" customHeight="1" x14ac:dyDescent="0.2">
      <c r="B25" s="71" t="s">
        <v>21</v>
      </c>
      <c r="C25" s="61">
        <v>69.529904306199995</v>
      </c>
      <c r="D25" s="61">
        <v>72.0673916625</v>
      </c>
      <c r="E25" s="62">
        <v>4984</v>
      </c>
      <c r="F25" s="62">
        <v>5130</v>
      </c>
      <c r="G25" s="61">
        <v>2.8310742511</v>
      </c>
      <c r="H25" s="61">
        <v>2.3282532419000002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0.55350999999999995</v>
      </c>
      <c r="D27" s="88">
        <v>0.41256199999999998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Hoja125">
    <pageSetUpPr fitToPage="1"/>
  </sheetPr>
  <dimension ref="B1:J40"/>
  <sheetViews>
    <sheetView showGridLines="0" zoomScale="115" zoomScaleNormal="115" workbookViewId="0">
      <selection activeCell="H1" sqref="H1"/>
    </sheetView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54.318012048900002</v>
      </c>
      <c r="D7" s="55">
        <v>44.251145770800001</v>
      </c>
      <c r="E7" s="56">
        <v>10287</v>
      </c>
      <c r="F7" s="56">
        <v>8054</v>
      </c>
      <c r="G7" s="55">
        <v>2.0804608582999999</v>
      </c>
      <c r="H7" s="55">
        <v>2.1053659600999999</v>
      </c>
    </row>
    <row r="8" spans="2:10" ht="17.25" customHeight="1" x14ac:dyDescent="0.2">
      <c r="B8" s="57" t="s">
        <v>23</v>
      </c>
      <c r="C8" s="58">
        <v>47.525322882200001</v>
      </c>
      <c r="D8" s="58">
        <v>38.905533991399999</v>
      </c>
      <c r="E8" s="59">
        <v>9001</v>
      </c>
      <c r="F8" s="59">
        <v>7081</v>
      </c>
      <c r="G8" s="58">
        <v>1.8785483373</v>
      </c>
      <c r="H8" s="58">
        <v>1.929932757</v>
      </c>
    </row>
    <row r="9" spans="2:10" ht="17.25" customHeight="1" x14ac:dyDescent="0.2">
      <c r="B9" s="57" t="s">
        <v>22</v>
      </c>
      <c r="C9" s="58">
        <v>6.7926891666999998</v>
      </c>
      <c r="D9" s="58">
        <v>5.3456117794000004</v>
      </c>
      <c r="E9" s="59">
        <v>1286</v>
      </c>
      <c r="F9" s="59">
        <v>973</v>
      </c>
      <c r="G9" s="58">
        <v>3.4903315866</v>
      </c>
      <c r="H9" s="58">
        <v>3.3807623466000001</v>
      </c>
    </row>
    <row r="10" spans="2:10" ht="17.25" customHeight="1" x14ac:dyDescent="0.2">
      <c r="B10" s="57" t="s">
        <v>7</v>
      </c>
      <c r="C10" s="58">
        <v>34.966009160699997</v>
      </c>
      <c r="D10" s="58">
        <v>41.6366294595</v>
      </c>
      <c r="E10" s="59">
        <v>6622</v>
      </c>
      <c r="F10" s="59">
        <v>7578</v>
      </c>
      <c r="G10" s="58">
        <v>2.0054479002000001</v>
      </c>
      <c r="H10" s="58">
        <v>1.9395508601</v>
      </c>
    </row>
    <row r="11" spans="2:10" ht="17.25" customHeight="1" x14ac:dyDescent="0.2">
      <c r="B11" s="57" t="s">
        <v>8</v>
      </c>
      <c r="C11" s="58">
        <v>4.1314450642000002</v>
      </c>
      <c r="D11" s="58">
        <v>4.5863648468999996</v>
      </c>
      <c r="E11" s="59">
        <v>782</v>
      </c>
      <c r="F11" s="59">
        <v>835</v>
      </c>
      <c r="G11" s="58"/>
      <c r="H11" s="59"/>
    </row>
    <row r="12" spans="2:10" ht="17.25" customHeight="1" x14ac:dyDescent="0.2">
      <c r="B12" s="60" t="s">
        <v>9</v>
      </c>
      <c r="C12" s="61">
        <v>6.5845337261000001</v>
      </c>
      <c r="D12" s="61">
        <v>9.5258599228000005</v>
      </c>
      <c r="E12" s="62">
        <v>1247</v>
      </c>
      <c r="F12" s="62">
        <v>1734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89.284021209599999</v>
      </c>
      <c r="D14" s="55">
        <v>85.887775230299994</v>
      </c>
      <c r="E14" s="56">
        <v>16910</v>
      </c>
      <c r="F14" s="56">
        <v>15632</v>
      </c>
      <c r="G14" s="55">
        <v>2.0512275930000001</v>
      </c>
      <c r="H14" s="55">
        <v>2.0251606841999998</v>
      </c>
      <c r="I14" s="38"/>
      <c r="J14" s="45"/>
    </row>
    <row r="15" spans="2:10" ht="18.75" customHeight="1" x14ac:dyDescent="0.2">
      <c r="B15" s="64" t="s">
        <v>12</v>
      </c>
      <c r="C15" s="61">
        <v>24.731343708400001</v>
      </c>
      <c r="D15" s="61">
        <v>24.545236150000001</v>
      </c>
      <c r="E15" s="62">
        <v>4684</v>
      </c>
      <c r="F15" s="62">
        <v>4467</v>
      </c>
      <c r="G15" s="61">
        <v>3.4270858026000002</v>
      </c>
      <c r="H15" s="61">
        <v>3.3188389587999998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33.866447671000003</v>
      </c>
      <c r="D17" s="55">
        <v>31.989006631500001</v>
      </c>
      <c r="E17" s="56">
        <v>6414</v>
      </c>
      <c r="F17" s="56">
        <v>5822</v>
      </c>
      <c r="G17" s="55">
        <v>2.6121691157</v>
      </c>
      <c r="H17" s="55">
        <v>2.5684929753999999</v>
      </c>
      <c r="I17" s="39"/>
    </row>
    <row r="18" spans="2:9" ht="17.25" customHeight="1" x14ac:dyDescent="0.2">
      <c r="B18" s="66" t="s">
        <v>14</v>
      </c>
      <c r="C18" s="58">
        <v>29.82166746</v>
      </c>
      <c r="D18" s="58">
        <v>18.1674866621</v>
      </c>
      <c r="E18" s="59">
        <v>5648</v>
      </c>
      <c r="F18" s="59">
        <v>3306</v>
      </c>
      <c r="G18" s="58">
        <v>2.7839592232000001</v>
      </c>
      <c r="H18" s="58">
        <v>2.7278198658999999</v>
      </c>
    </row>
    <row r="19" spans="2:9" ht="17.25" customHeight="1" x14ac:dyDescent="0.2">
      <c r="B19" s="66" t="s">
        <v>15</v>
      </c>
      <c r="C19" s="58">
        <v>73.196113605500003</v>
      </c>
      <c r="D19" s="58">
        <v>72.5471997012</v>
      </c>
      <c r="E19" s="59">
        <v>13863</v>
      </c>
      <c r="F19" s="59">
        <v>13204</v>
      </c>
      <c r="G19" s="58">
        <v>2.194918355</v>
      </c>
      <c r="H19" s="58">
        <v>2.1218930123000002</v>
      </c>
    </row>
    <row r="20" spans="2:9" ht="17.25" customHeight="1" x14ac:dyDescent="0.2">
      <c r="B20" s="66" t="s">
        <v>16</v>
      </c>
      <c r="C20" s="58">
        <v>6.1610573818000001</v>
      </c>
      <c r="D20" s="58">
        <v>8.8056415243000004</v>
      </c>
      <c r="E20" s="59">
        <v>1167</v>
      </c>
      <c r="F20" s="59">
        <v>1603</v>
      </c>
      <c r="G20" s="58">
        <v>3.1613688028000002</v>
      </c>
      <c r="H20" s="58">
        <v>3.0428683219999999</v>
      </c>
    </row>
    <row r="21" spans="2:9" ht="17.25" customHeight="1" x14ac:dyDescent="0.2">
      <c r="B21" s="66" t="s">
        <v>17</v>
      </c>
      <c r="C21" s="58">
        <v>22.777673750200002</v>
      </c>
      <c r="D21" s="58">
        <v>29.969933032499998</v>
      </c>
      <c r="E21" s="59">
        <v>4314</v>
      </c>
      <c r="F21" s="59">
        <v>5455</v>
      </c>
      <c r="G21" s="58">
        <v>2.8544247139999999</v>
      </c>
      <c r="H21" s="58">
        <v>2.8022094546999998</v>
      </c>
    </row>
    <row r="22" spans="2:9" ht="17.25" customHeight="1" x14ac:dyDescent="0.2">
      <c r="B22" s="64" t="s">
        <v>18</v>
      </c>
      <c r="C22" s="61">
        <v>17.3188880539</v>
      </c>
      <c r="D22" s="61">
        <v>12.4572781016</v>
      </c>
      <c r="E22" s="62">
        <v>3280</v>
      </c>
      <c r="F22" s="62">
        <v>2267</v>
      </c>
      <c r="G22" s="61">
        <v>2.903488946</v>
      </c>
      <c r="H22" s="61">
        <v>2.9911440152000002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22.905695870199999</v>
      </c>
      <c r="D24" s="55">
        <v>14.7462494057</v>
      </c>
      <c r="E24" s="56">
        <v>4338</v>
      </c>
      <c r="F24" s="56">
        <v>2684</v>
      </c>
      <c r="G24" s="55">
        <v>2.0533907294999998</v>
      </c>
      <c r="H24" s="55">
        <v>2.1215615406000001</v>
      </c>
    </row>
    <row r="25" spans="2:9" ht="17.25" customHeight="1" x14ac:dyDescent="0.2">
      <c r="B25" s="71" t="s">
        <v>21</v>
      </c>
      <c r="C25" s="61">
        <v>58.449457113100003</v>
      </c>
      <c r="D25" s="61">
        <v>48.837510617699998</v>
      </c>
      <c r="E25" s="62">
        <v>11070</v>
      </c>
      <c r="F25" s="62">
        <v>8888</v>
      </c>
      <c r="G25" s="61">
        <v>1.9334027333999999</v>
      </c>
      <c r="H25" s="61">
        <v>1.9076591535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0.50018799999999997</v>
      </c>
      <c r="D27" s="88">
        <v>0.38126100000000002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Hoja126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52.025444681800003</v>
      </c>
      <c r="D7" s="55">
        <v>40.5052056687</v>
      </c>
      <c r="E7" s="56">
        <v>33662</v>
      </c>
      <c r="F7" s="56">
        <v>28036</v>
      </c>
      <c r="G7" s="55">
        <v>2.3514661086999999</v>
      </c>
      <c r="H7" s="55">
        <v>2.1162636177</v>
      </c>
    </row>
    <row r="8" spans="2:10" ht="17.25" customHeight="1" x14ac:dyDescent="0.2">
      <c r="B8" s="57" t="s">
        <v>23</v>
      </c>
      <c r="C8" s="58">
        <v>43.347498819199998</v>
      </c>
      <c r="D8" s="58">
        <v>36.306702320500001</v>
      </c>
      <c r="E8" s="59">
        <v>28047</v>
      </c>
      <c r="F8" s="59">
        <v>25130</v>
      </c>
      <c r="G8" s="58">
        <v>2.1202706576999999</v>
      </c>
      <c r="H8" s="58">
        <v>1.9702201602</v>
      </c>
    </row>
    <row r="9" spans="2:10" ht="17.25" customHeight="1" x14ac:dyDescent="0.2">
      <c r="B9" s="57" t="s">
        <v>22</v>
      </c>
      <c r="C9" s="58">
        <v>8.6779458624999997</v>
      </c>
      <c r="D9" s="58">
        <v>4.1985033482</v>
      </c>
      <c r="E9" s="59">
        <v>5615</v>
      </c>
      <c r="F9" s="59">
        <v>2906</v>
      </c>
      <c r="G9" s="58">
        <v>3.5009565147999999</v>
      </c>
      <c r="H9" s="58">
        <v>3.3782879960000001</v>
      </c>
    </row>
    <row r="10" spans="2:10" ht="17.25" customHeight="1" x14ac:dyDescent="0.2">
      <c r="B10" s="57" t="s">
        <v>7</v>
      </c>
      <c r="C10" s="58">
        <v>38.814281339799997</v>
      </c>
      <c r="D10" s="58">
        <v>44.922950799200002</v>
      </c>
      <c r="E10" s="59">
        <v>25114</v>
      </c>
      <c r="F10" s="59">
        <v>31094</v>
      </c>
      <c r="G10" s="58">
        <v>2.1824437324999999</v>
      </c>
      <c r="H10" s="58">
        <v>1.9450928968000001</v>
      </c>
    </row>
    <row r="11" spans="2:10" ht="17.25" customHeight="1" x14ac:dyDescent="0.2">
      <c r="B11" s="57" t="s">
        <v>8</v>
      </c>
      <c r="C11" s="58">
        <v>3.1685615520999999</v>
      </c>
      <c r="D11" s="58">
        <v>3.4957162183000001</v>
      </c>
      <c r="E11" s="59">
        <v>2050</v>
      </c>
      <c r="F11" s="59">
        <v>2420</v>
      </c>
      <c r="G11" s="58"/>
      <c r="H11" s="59"/>
    </row>
    <row r="12" spans="2:10" ht="17.25" customHeight="1" x14ac:dyDescent="0.2">
      <c r="B12" s="60" t="s">
        <v>9</v>
      </c>
      <c r="C12" s="61">
        <v>5.9917124264000003</v>
      </c>
      <c r="D12" s="61">
        <v>11.076127313800001</v>
      </c>
      <c r="E12" s="62">
        <v>3877</v>
      </c>
      <c r="F12" s="62">
        <v>7666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90.839726021499999</v>
      </c>
      <c r="D14" s="55">
        <v>85.428156467899996</v>
      </c>
      <c r="E14" s="56">
        <v>58776</v>
      </c>
      <c r="F14" s="56">
        <v>59130</v>
      </c>
      <c r="G14" s="55">
        <v>2.2793362087000002</v>
      </c>
      <c r="H14" s="55">
        <v>2.0263410482999999</v>
      </c>
      <c r="I14" s="38"/>
      <c r="J14" s="45"/>
    </row>
    <row r="15" spans="2:10" ht="18.75" customHeight="1" x14ac:dyDescent="0.2">
      <c r="B15" s="64" t="s">
        <v>12</v>
      </c>
      <c r="C15" s="61">
        <v>32.341427291499997</v>
      </c>
      <c r="D15" s="61">
        <v>22.912597210000001</v>
      </c>
      <c r="E15" s="62">
        <v>20926</v>
      </c>
      <c r="F15" s="62">
        <v>15859</v>
      </c>
      <c r="G15" s="61">
        <v>3.3965917794</v>
      </c>
      <c r="H15" s="61">
        <v>3.3102869624000002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36.5573784141</v>
      </c>
      <c r="D17" s="55">
        <v>31.244872550899998</v>
      </c>
      <c r="E17" s="56">
        <v>23654</v>
      </c>
      <c r="F17" s="56">
        <v>21626</v>
      </c>
      <c r="G17" s="55">
        <v>2.8278256446999999</v>
      </c>
      <c r="H17" s="55">
        <v>2.5750975061000001</v>
      </c>
      <c r="I17" s="39"/>
    </row>
    <row r="18" spans="2:9" ht="17.25" customHeight="1" x14ac:dyDescent="0.2">
      <c r="B18" s="66" t="s">
        <v>14</v>
      </c>
      <c r="C18" s="58">
        <v>47.654041776</v>
      </c>
      <c r="D18" s="58">
        <v>29.7420425231</v>
      </c>
      <c r="E18" s="59">
        <v>30834</v>
      </c>
      <c r="F18" s="59">
        <v>20586</v>
      </c>
      <c r="G18" s="58">
        <v>2.6414333683</v>
      </c>
      <c r="H18" s="58">
        <v>2.6279129120000002</v>
      </c>
    </row>
    <row r="19" spans="2:9" ht="17.25" customHeight="1" x14ac:dyDescent="0.2">
      <c r="B19" s="66" t="s">
        <v>15</v>
      </c>
      <c r="C19" s="58">
        <v>82.253542432100005</v>
      </c>
      <c r="D19" s="58">
        <v>73.984334154799996</v>
      </c>
      <c r="E19" s="59">
        <v>53221</v>
      </c>
      <c r="F19" s="59">
        <v>51209</v>
      </c>
      <c r="G19" s="58">
        <v>2.3745079253000001</v>
      </c>
      <c r="H19" s="58">
        <v>2.1179695673999999</v>
      </c>
    </row>
    <row r="20" spans="2:9" ht="17.25" customHeight="1" x14ac:dyDescent="0.2">
      <c r="B20" s="66" t="s">
        <v>16</v>
      </c>
      <c r="C20" s="58">
        <v>8.1283544416000009</v>
      </c>
      <c r="D20" s="58">
        <v>5.9313499057000003</v>
      </c>
      <c r="E20" s="59">
        <v>5259</v>
      </c>
      <c r="F20" s="59">
        <v>4105</v>
      </c>
      <c r="G20" s="58">
        <v>3.3901309928000001</v>
      </c>
      <c r="H20" s="58">
        <v>3.0903850167</v>
      </c>
    </row>
    <row r="21" spans="2:9" ht="17.25" customHeight="1" x14ac:dyDescent="0.2">
      <c r="B21" s="66" t="s">
        <v>17</v>
      </c>
      <c r="C21" s="58">
        <v>17.088792722899999</v>
      </c>
      <c r="D21" s="58">
        <v>17.189750072500001</v>
      </c>
      <c r="E21" s="59">
        <v>11057</v>
      </c>
      <c r="F21" s="59">
        <v>11898</v>
      </c>
      <c r="G21" s="58">
        <v>3.4142533262999999</v>
      </c>
      <c r="H21" s="58">
        <v>2.8342862653999998</v>
      </c>
    </row>
    <row r="22" spans="2:9" ht="17.25" customHeight="1" x14ac:dyDescent="0.2">
      <c r="B22" s="64" t="s">
        <v>18</v>
      </c>
      <c r="C22" s="61">
        <v>15.372166923</v>
      </c>
      <c r="D22" s="61">
        <v>15.014230921299999</v>
      </c>
      <c r="E22" s="62">
        <v>9946</v>
      </c>
      <c r="F22" s="62">
        <v>10392</v>
      </c>
      <c r="G22" s="61">
        <v>3.3000243346999998</v>
      </c>
      <c r="H22" s="61">
        <v>2.8038944079000001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21.856573870799998</v>
      </c>
      <c r="D24" s="55">
        <v>11.5737915317</v>
      </c>
      <c r="E24" s="56">
        <v>14142</v>
      </c>
      <c r="F24" s="56">
        <v>8011</v>
      </c>
      <c r="G24" s="55">
        <v>2.3195381052999999</v>
      </c>
      <c r="H24" s="55">
        <v>2.1723831087000001</v>
      </c>
    </row>
    <row r="25" spans="2:9" ht="17.25" customHeight="1" x14ac:dyDescent="0.2">
      <c r="B25" s="71" t="s">
        <v>21</v>
      </c>
      <c r="C25" s="61">
        <v>55.194006233899998</v>
      </c>
      <c r="D25" s="61">
        <v>44.000921886999997</v>
      </c>
      <c r="E25" s="62">
        <v>35712</v>
      </c>
      <c r="F25" s="62">
        <v>30456</v>
      </c>
      <c r="G25" s="61">
        <v>2.2165233888000002</v>
      </c>
      <c r="H25" s="61">
        <v>1.9481648288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0.55161300000000002</v>
      </c>
      <c r="D27" s="88">
        <v>0.410968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Hoja127">
    <pageSetUpPr fitToPage="1"/>
  </sheetPr>
  <dimension ref="B1:J4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54.232245558099997</v>
      </c>
      <c r="D7" s="55">
        <v>47.982263427500001</v>
      </c>
      <c r="E7" s="56">
        <v>9464</v>
      </c>
      <c r="F7" s="56">
        <v>7936</v>
      </c>
      <c r="G7" s="55">
        <v>2.3200845487000001</v>
      </c>
      <c r="H7" s="55">
        <v>1.9714509059000001</v>
      </c>
    </row>
    <row r="8" spans="2:10" ht="17.25" customHeight="1" x14ac:dyDescent="0.2">
      <c r="B8" s="57" t="s">
        <v>23</v>
      </c>
      <c r="C8" s="58">
        <v>45.1135317683</v>
      </c>
      <c r="D8" s="58">
        <v>43.073862649200002</v>
      </c>
      <c r="E8" s="59">
        <v>7873</v>
      </c>
      <c r="F8" s="59">
        <v>7124</v>
      </c>
      <c r="G8" s="58">
        <v>2.0911483059</v>
      </c>
      <c r="H8" s="58">
        <v>1.8211416923999999</v>
      </c>
    </row>
    <row r="9" spans="2:10" ht="17.25" customHeight="1" x14ac:dyDescent="0.2">
      <c r="B9" s="57" t="s">
        <v>22</v>
      </c>
      <c r="C9" s="58">
        <v>9.1187137898999993</v>
      </c>
      <c r="D9" s="58">
        <v>4.9084007782999999</v>
      </c>
      <c r="E9" s="59">
        <v>1591</v>
      </c>
      <c r="F9" s="59">
        <v>812</v>
      </c>
      <c r="G9" s="58">
        <v>3.4502426941</v>
      </c>
      <c r="H9" s="58">
        <v>3.2884152668</v>
      </c>
    </row>
    <row r="10" spans="2:10" ht="17.25" customHeight="1" x14ac:dyDescent="0.2">
      <c r="B10" s="57" t="s">
        <v>7</v>
      </c>
      <c r="C10" s="58">
        <v>39.154033274200003</v>
      </c>
      <c r="D10" s="58">
        <v>37.572444454900001</v>
      </c>
      <c r="E10" s="59">
        <v>6833</v>
      </c>
      <c r="F10" s="59">
        <v>6214</v>
      </c>
      <c r="G10" s="58">
        <v>2.3238640975</v>
      </c>
      <c r="H10" s="58">
        <v>1.8754767253</v>
      </c>
    </row>
    <row r="11" spans="2:10" ht="17.25" customHeight="1" x14ac:dyDescent="0.2">
      <c r="B11" s="57" t="s">
        <v>8</v>
      </c>
      <c r="C11" s="58">
        <v>1.8537764896</v>
      </c>
      <c r="D11" s="58">
        <v>4.1161030326999999</v>
      </c>
      <c r="E11" s="59">
        <v>324</v>
      </c>
      <c r="F11" s="59">
        <v>681</v>
      </c>
      <c r="G11" s="58"/>
      <c r="H11" s="59"/>
    </row>
    <row r="12" spans="2:10" ht="17.25" customHeight="1" x14ac:dyDescent="0.2">
      <c r="B12" s="60" t="s">
        <v>9</v>
      </c>
      <c r="C12" s="61">
        <v>4.7599446780000001</v>
      </c>
      <c r="D12" s="61">
        <v>10.329189084899999</v>
      </c>
      <c r="E12" s="62">
        <v>831</v>
      </c>
      <c r="F12" s="62">
        <v>1708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93.386278832299993</v>
      </c>
      <c r="D14" s="55">
        <v>85.554707882399995</v>
      </c>
      <c r="E14" s="56">
        <v>16297</v>
      </c>
      <c r="F14" s="56">
        <v>14151</v>
      </c>
      <c r="G14" s="55">
        <v>2.3218348238000002</v>
      </c>
      <c r="H14" s="55">
        <v>1.9293750662</v>
      </c>
      <c r="I14" s="38"/>
      <c r="J14" s="45"/>
    </row>
    <row r="15" spans="2:10" ht="18.75" customHeight="1" x14ac:dyDescent="0.2">
      <c r="B15" s="64" t="s">
        <v>12</v>
      </c>
      <c r="C15" s="61">
        <v>34.909983385899999</v>
      </c>
      <c r="D15" s="61">
        <v>20.062715214800001</v>
      </c>
      <c r="E15" s="62">
        <v>6092</v>
      </c>
      <c r="F15" s="62">
        <v>3318</v>
      </c>
      <c r="G15" s="61">
        <v>3.4385801259000002</v>
      </c>
      <c r="H15" s="61">
        <v>3.2414102428999998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41.020141261200003</v>
      </c>
      <c r="D17" s="55">
        <v>37.435327622099997</v>
      </c>
      <c r="E17" s="56">
        <v>7158</v>
      </c>
      <c r="F17" s="56">
        <v>6192</v>
      </c>
      <c r="G17" s="55">
        <v>2.8717286873000001</v>
      </c>
      <c r="H17" s="55">
        <v>2.3885315032999999</v>
      </c>
      <c r="I17" s="39"/>
    </row>
    <row r="18" spans="2:9" ht="17.25" customHeight="1" x14ac:dyDescent="0.2">
      <c r="B18" s="66" t="s">
        <v>14</v>
      </c>
      <c r="C18" s="58">
        <v>42.015793012700001</v>
      </c>
      <c r="D18" s="58">
        <v>23.7720659266</v>
      </c>
      <c r="E18" s="59">
        <v>7332</v>
      </c>
      <c r="F18" s="59">
        <v>3932</v>
      </c>
      <c r="G18" s="58">
        <v>2.7977512729999998</v>
      </c>
      <c r="H18" s="58">
        <v>2.5383979002000001</v>
      </c>
    </row>
    <row r="19" spans="2:9" ht="17.25" customHeight="1" x14ac:dyDescent="0.2">
      <c r="B19" s="66" t="s">
        <v>15</v>
      </c>
      <c r="C19" s="58">
        <v>84.900966370999996</v>
      </c>
      <c r="D19" s="58">
        <v>75.303419839399993</v>
      </c>
      <c r="E19" s="59">
        <v>14816</v>
      </c>
      <c r="F19" s="59">
        <v>12455</v>
      </c>
      <c r="G19" s="58">
        <v>2.4116508223999999</v>
      </c>
      <c r="H19" s="58">
        <v>2.0173405428</v>
      </c>
    </row>
    <row r="20" spans="2:9" ht="17.25" customHeight="1" x14ac:dyDescent="0.2">
      <c r="B20" s="66" t="s">
        <v>16</v>
      </c>
      <c r="C20" s="58">
        <v>4.5859442145999996</v>
      </c>
      <c r="D20" s="58">
        <v>4.7378202791000001</v>
      </c>
      <c r="E20" s="59">
        <v>800</v>
      </c>
      <c r="F20" s="59">
        <v>784</v>
      </c>
      <c r="G20" s="58">
        <v>4.0240724626000004</v>
      </c>
      <c r="H20" s="58">
        <v>3.0642724226000002</v>
      </c>
    </row>
    <row r="21" spans="2:9" ht="17.25" customHeight="1" x14ac:dyDescent="0.2">
      <c r="B21" s="66" t="s">
        <v>17</v>
      </c>
      <c r="C21" s="58">
        <v>27.533943511899999</v>
      </c>
      <c r="D21" s="58">
        <v>16.3875133003</v>
      </c>
      <c r="E21" s="59">
        <v>4805</v>
      </c>
      <c r="F21" s="59">
        <v>2710</v>
      </c>
      <c r="G21" s="58">
        <v>3.1414176897999999</v>
      </c>
      <c r="H21" s="58">
        <v>2.8753095035</v>
      </c>
    </row>
    <row r="22" spans="2:9" ht="17.25" customHeight="1" x14ac:dyDescent="0.2">
      <c r="B22" s="64" t="s">
        <v>18</v>
      </c>
      <c r="C22" s="61">
        <v>16.770725885200001</v>
      </c>
      <c r="D22" s="61">
        <v>7.4309732174000001</v>
      </c>
      <c r="E22" s="62">
        <v>2927</v>
      </c>
      <c r="F22" s="62">
        <v>1229</v>
      </c>
      <c r="G22" s="61">
        <v>3.3766831405</v>
      </c>
      <c r="H22" s="61">
        <v>2.8285035334000002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24.647143995</v>
      </c>
      <c r="D24" s="55">
        <v>17.498223921400001</v>
      </c>
      <c r="E24" s="56">
        <v>4301</v>
      </c>
      <c r="F24" s="56">
        <v>2894</v>
      </c>
      <c r="G24" s="55">
        <v>2.2936309159000001</v>
      </c>
      <c r="H24" s="55">
        <v>1.9680200566999999</v>
      </c>
    </row>
    <row r="25" spans="2:9" ht="17.25" customHeight="1" x14ac:dyDescent="0.2">
      <c r="B25" s="71" t="s">
        <v>21</v>
      </c>
      <c r="C25" s="61">
        <v>56.0860220478</v>
      </c>
      <c r="D25" s="61">
        <v>52.098366460199998</v>
      </c>
      <c r="E25" s="62">
        <v>9788</v>
      </c>
      <c r="F25" s="62">
        <v>8617</v>
      </c>
      <c r="G25" s="61">
        <v>2.2434225113999999</v>
      </c>
      <c r="H25" s="61">
        <v>1.8157041201999999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0.54974900000000004</v>
      </c>
      <c r="D27" s="88">
        <v>0.41874600000000001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9" x14ac:dyDescent="0.2">
      <c r="B33" s="44" t="s">
        <v>30</v>
      </c>
    </row>
    <row r="37" spans="2:9" x14ac:dyDescent="0.2">
      <c r="I37" s="46"/>
    </row>
    <row r="38" spans="2:9" x14ac:dyDescent="0.2">
      <c r="I38" s="46"/>
    </row>
    <row r="39" spans="2:9" x14ac:dyDescent="0.2">
      <c r="I39" s="46"/>
    </row>
    <row r="40" spans="2:9" x14ac:dyDescent="0.2">
      <c r="I40" s="46"/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7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77.029696362999999</v>
      </c>
      <c r="D7" s="55">
        <v>58.682322631799998</v>
      </c>
      <c r="E7" s="56">
        <v>4965</v>
      </c>
      <c r="F7" s="56">
        <v>3256</v>
      </c>
      <c r="G7" s="55">
        <v>2.4235586059999998</v>
      </c>
      <c r="H7" s="55">
        <v>2.2928220941999999</v>
      </c>
    </row>
    <row r="8" spans="2:10" ht="17.25" customHeight="1" x14ac:dyDescent="0.2">
      <c r="B8" s="57" t="s">
        <v>5</v>
      </c>
      <c r="C8" s="58">
        <v>51.366700033400001</v>
      </c>
      <c r="D8" s="58">
        <v>46.462940943299998</v>
      </c>
      <c r="E8" s="59">
        <v>3311</v>
      </c>
      <c r="F8" s="59">
        <v>2578</v>
      </c>
      <c r="G8" s="58">
        <v>1.8282529794</v>
      </c>
      <c r="H8" s="58">
        <v>1.9864480924000001</v>
      </c>
    </row>
    <row r="9" spans="2:10" ht="17.25" customHeight="1" x14ac:dyDescent="0.2">
      <c r="B9" s="57" t="s">
        <v>6</v>
      </c>
      <c r="C9" s="58">
        <v>25.6629963297</v>
      </c>
      <c r="D9" s="58">
        <v>12.2193816885</v>
      </c>
      <c r="E9" s="59">
        <v>1654</v>
      </c>
      <c r="F9" s="59">
        <v>678</v>
      </c>
      <c r="G9" s="58">
        <v>3.6138056511999999</v>
      </c>
      <c r="H9" s="58">
        <v>3.4562882903999999</v>
      </c>
    </row>
    <row r="10" spans="2:10" ht="17.25" customHeight="1" x14ac:dyDescent="0.2">
      <c r="B10" s="57" t="s">
        <v>7</v>
      </c>
      <c r="C10" s="58">
        <v>18.098765432099999</v>
      </c>
      <c r="D10" s="58">
        <v>35.788545382499997</v>
      </c>
      <c r="E10" s="59">
        <v>1167</v>
      </c>
      <c r="F10" s="59">
        <v>1986</v>
      </c>
      <c r="G10" s="58">
        <v>1.9388629667999999</v>
      </c>
      <c r="H10" s="58">
        <v>1.8634263021999999</v>
      </c>
    </row>
    <row r="11" spans="2:10" ht="17.25" customHeight="1" x14ac:dyDescent="0.2">
      <c r="B11" s="57" t="s">
        <v>8</v>
      </c>
      <c r="C11" s="58">
        <v>2.1074407741000001</v>
      </c>
      <c r="D11" s="58">
        <v>1.2514863258</v>
      </c>
      <c r="E11" s="59">
        <v>136</v>
      </c>
      <c r="F11" s="59">
        <v>69</v>
      </c>
      <c r="G11" s="58"/>
      <c r="H11" s="59"/>
    </row>
    <row r="12" spans="2:10" ht="17.25" customHeight="1" x14ac:dyDescent="0.2">
      <c r="B12" s="60" t="s">
        <v>9</v>
      </c>
      <c r="C12" s="61">
        <v>2.7640974308000001</v>
      </c>
      <c r="D12" s="61">
        <v>4.2776456599000001</v>
      </c>
      <c r="E12" s="62">
        <v>178</v>
      </c>
      <c r="F12" s="62">
        <v>237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95.128461795099994</v>
      </c>
      <c r="D14" s="55">
        <v>94.470868014299995</v>
      </c>
      <c r="E14" s="56">
        <v>6132</v>
      </c>
      <c r="F14" s="56">
        <v>5241</v>
      </c>
      <c r="G14" s="55">
        <v>2.3314626447000002</v>
      </c>
      <c r="H14" s="55">
        <v>2.1302706104000002</v>
      </c>
      <c r="I14" s="38"/>
      <c r="J14" s="45"/>
    </row>
    <row r="15" spans="2:10" ht="18.75" customHeight="1" x14ac:dyDescent="0.2">
      <c r="B15" s="64" t="s">
        <v>12</v>
      </c>
      <c r="C15" s="61">
        <v>37.8044711378</v>
      </c>
      <c r="D15" s="61">
        <v>30.875941339699999</v>
      </c>
      <c r="E15" s="62">
        <v>2437</v>
      </c>
      <c r="F15" s="62">
        <v>1713</v>
      </c>
      <c r="G15" s="61">
        <v>3.5692850838000001</v>
      </c>
      <c r="H15" s="61">
        <v>3.4094993582000002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33.933933933900001</v>
      </c>
      <c r="D17" s="55">
        <v>29.8057867618</v>
      </c>
      <c r="E17" s="56">
        <v>2187</v>
      </c>
      <c r="F17" s="56">
        <v>1654</v>
      </c>
      <c r="G17" s="55">
        <v>2.9183874140000001</v>
      </c>
      <c r="H17" s="55">
        <v>2.6668882978999999</v>
      </c>
      <c r="I17" s="39"/>
    </row>
    <row r="18" spans="2:9" ht="17.25" customHeight="1" x14ac:dyDescent="0.2">
      <c r="B18" s="66" t="s">
        <v>14</v>
      </c>
      <c r="C18" s="58">
        <v>22.155488822199999</v>
      </c>
      <c r="D18" s="58">
        <v>9.1954022988999995</v>
      </c>
      <c r="E18" s="59">
        <v>1428</v>
      </c>
      <c r="F18" s="59">
        <v>510</v>
      </c>
      <c r="G18" s="58">
        <v>3.0105421686999998</v>
      </c>
      <c r="H18" s="58">
        <v>2.9288793103000001</v>
      </c>
    </row>
    <row r="19" spans="2:9" ht="17.25" customHeight="1" x14ac:dyDescent="0.2">
      <c r="B19" s="66" t="s">
        <v>15</v>
      </c>
      <c r="C19" s="58">
        <v>84.451117784499999</v>
      </c>
      <c r="D19" s="58">
        <v>81.093935790700002</v>
      </c>
      <c r="E19" s="59">
        <v>5444</v>
      </c>
      <c r="F19" s="59">
        <v>4499</v>
      </c>
      <c r="G19" s="58">
        <v>2.4124851836999999</v>
      </c>
      <c r="H19" s="58">
        <v>2.2074780059000001</v>
      </c>
    </row>
    <row r="20" spans="2:9" ht="17.25" customHeight="1" x14ac:dyDescent="0.2">
      <c r="B20" s="66" t="s">
        <v>16</v>
      </c>
      <c r="C20" s="58">
        <v>22.022022022000002</v>
      </c>
      <c r="D20" s="58">
        <v>16.508125247700001</v>
      </c>
      <c r="E20" s="59">
        <v>1420</v>
      </c>
      <c r="F20" s="59">
        <v>916</v>
      </c>
      <c r="G20" s="58">
        <v>3.5424242424000001</v>
      </c>
      <c r="H20" s="58">
        <v>3.3997599040000002</v>
      </c>
    </row>
    <row r="21" spans="2:9" ht="17.25" customHeight="1" x14ac:dyDescent="0.2">
      <c r="B21" s="66" t="s">
        <v>17</v>
      </c>
      <c r="C21" s="58">
        <v>35.335335335300002</v>
      </c>
      <c r="D21" s="58">
        <v>44.351961950099998</v>
      </c>
      <c r="E21" s="59">
        <v>2278</v>
      </c>
      <c r="F21" s="59">
        <v>2461</v>
      </c>
      <c r="G21" s="58">
        <v>3.2700661001000002</v>
      </c>
      <c r="H21" s="58">
        <v>2.8869526363000002</v>
      </c>
    </row>
    <row r="22" spans="2:9" ht="17.25" customHeight="1" x14ac:dyDescent="0.2">
      <c r="B22" s="64" t="s">
        <v>18</v>
      </c>
      <c r="C22" s="61">
        <v>23.8905572239</v>
      </c>
      <c r="D22" s="61">
        <v>20.293301625000002</v>
      </c>
      <c r="E22" s="62">
        <v>1540</v>
      </c>
      <c r="F22" s="62">
        <v>1126</v>
      </c>
      <c r="G22" s="61">
        <v>3.593575419</v>
      </c>
      <c r="H22" s="61">
        <v>3.0830078125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55.188855522200001</v>
      </c>
      <c r="D24" s="55">
        <v>28.9433214427</v>
      </c>
      <c r="E24" s="56">
        <v>3557</v>
      </c>
      <c r="F24" s="56">
        <v>1606</v>
      </c>
      <c r="G24" s="55">
        <v>2.4594082256999998</v>
      </c>
      <c r="H24" s="55">
        <v>2.3633813418999998</v>
      </c>
    </row>
    <row r="25" spans="2:9" ht="17.25" customHeight="1" x14ac:dyDescent="0.2">
      <c r="B25" s="71" t="s">
        <v>21</v>
      </c>
      <c r="C25" s="61">
        <v>79.137137137099998</v>
      </c>
      <c r="D25" s="61">
        <v>59.9338089576</v>
      </c>
      <c r="E25" s="62">
        <v>5101</v>
      </c>
      <c r="F25" s="62">
        <v>3325</v>
      </c>
      <c r="G25" s="61">
        <v>2.3590557865999999</v>
      </c>
      <c r="H25" s="61">
        <v>2.2449571926999998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0.582368</v>
      </c>
      <c r="D27" s="88">
        <v>0.419655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32.024979184000003</v>
      </c>
      <c r="D7" s="55">
        <v>27.810130085800001</v>
      </c>
      <c r="E7" s="56">
        <v>1654</v>
      </c>
      <c r="F7" s="56">
        <v>1100</v>
      </c>
      <c r="G7" s="55">
        <v>1.9690099349000001</v>
      </c>
      <c r="H7" s="55">
        <v>1.8140272719999999</v>
      </c>
    </row>
    <row r="8" spans="2:10" ht="17.25" customHeight="1" x14ac:dyDescent="0.2">
      <c r="B8" s="57" t="s">
        <v>5</v>
      </c>
      <c r="C8" s="58">
        <v>29.133222314699999</v>
      </c>
      <c r="D8" s="58">
        <v>25.305563243800002</v>
      </c>
      <c r="E8" s="59">
        <v>1505</v>
      </c>
      <c r="F8" s="59">
        <v>1001</v>
      </c>
      <c r="G8" s="58">
        <v>1.8107027513</v>
      </c>
      <c r="H8" s="58">
        <v>1.6677373222</v>
      </c>
    </row>
    <row r="9" spans="2:10" ht="17.25" customHeight="1" x14ac:dyDescent="0.2">
      <c r="B9" s="57" t="s">
        <v>6</v>
      </c>
      <c r="C9" s="58">
        <v>2.8917568693</v>
      </c>
      <c r="D9" s="58">
        <v>2.504566842</v>
      </c>
      <c r="E9" s="59">
        <v>149</v>
      </c>
      <c r="F9" s="59">
        <v>99</v>
      </c>
      <c r="G9" s="58">
        <v>3.5520613865000001</v>
      </c>
      <c r="H9" s="58">
        <v>3.2892109238999998</v>
      </c>
    </row>
    <row r="10" spans="2:10" ht="17.25" customHeight="1" x14ac:dyDescent="0.2">
      <c r="B10" s="57" t="s">
        <v>7</v>
      </c>
      <c r="C10" s="58">
        <v>55.402164862600003</v>
      </c>
      <c r="D10" s="58">
        <v>60.565181289800002</v>
      </c>
      <c r="E10" s="59">
        <v>2862</v>
      </c>
      <c r="F10" s="59">
        <v>2397</v>
      </c>
      <c r="G10" s="58">
        <v>1.763982511</v>
      </c>
      <c r="H10" s="58">
        <v>1.5585019256999999</v>
      </c>
    </row>
    <row r="11" spans="2:10" ht="17.25" customHeight="1" x14ac:dyDescent="0.2">
      <c r="B11" s="57" t="s">
        <v>8</v>
      </c>
      <c r="C11" s="58">
        <v>2.1240632806000002</v>
      </c>
      <c r="D11" s="58">
        <v>1.2820370883000001</v>
      </c>
      <c r="E11" s="59">
        <v>110</v>
      </c>
      <c r="F11" s="59">
        <v>51</v>
      </c>
      <c r="G11" s="58"/>
      <c r="H11" s="59"/>
    </row>
    <row r="12" spans="2:10" ht="17.25" customHeight="1" x14ac:dyDescent="0.2">
      <c r="B12" s="60" t="s">
        <v>9</v>
      </c>
      <c r="C12" s="61">
        <v>10.4487926728</v>
      </c>
      <c r="D12" s="61">
        <v>10.3426515361</v>
      </c>
      <c r="E12" s="62">
        <v>540</v>
      </c>
      <c r="F12" s="62">
        <v>409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87.427144046600006</v>
      </c>
      <c r="D14" s="55">
        <v>88.375311375600006</v>
      </c>
      <c r="E14" s="56">
        <v>4516</v>
      </c>
      <c r="F14" s="56">
        <v>3497</v>
      </c>
      <c r="G14" s="55">
        <v>1.839047619</v>
      </c>
      <c r="H14" s="55">
        <v>1.6388975884999999</v>
      </c>
      <c r="I14" s="38"/>
      <c r="J14" s="45"/>
    </row>
    <row r="15" spans="2:10" ht="18.75" customHeight="1" x14ac:dyDescent="0.2">
      <c r="B15" s="64" t="s">
        <v>12</v>
      </c>
      <c r="C15" s="61">
        <v>14.987510408</v>
      </c>
      <c r="D15" s="61">
        <v>12.5380570163</v>
      </c>
      <c r="E15" s="62">
        <v>774</v>
      </c>
      <c r="F15" s="62">
        <v>496</v>
      </c>
      <c r="G15" s="61">
        <v>3.3583333333000001</v>
      </c>
      <c r="H15" s="61">
        <v>3.2075055188000001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28.184845961699999</v>
      </c>
      <c r="D17" s="55">
        <v>25.297536673100002</v>
      </c>
      <c r="E17" s="56">
        <v>1456</v>
      </c>
      <c r="F17" s="56">
        <v>1001</v>
      </c>
      <c r="G17" s="55">
        <v>2.3028064992999999</v>
      </c>
      <c r="H17" s="55">
        <v>2.1597374179000002</v>
      </c>
      <c r="I17" s="39"/>
    </row>
    <row r="18" spans="2:9" ht="17.25" customHeight="1" x14ac:dyDescent="0.2">
      <c r="B18" s="66" t="s">
        <v>14</v>
      </c>
      <c r="C18" s="58">
        <v>34.138218151499998</v>
      </c>
      <c r="D18" s="58">
        <v>16.274564074200001</v>
      </c>
      <c r="E18" s="59">
        <v>1764</v>
      </c>
      <c r="F18" s="59">
        <v>644</v>
      </c>
      <c r="G18" s="58">
        <v>2.3451219511999999</v>
      </c>
      <c r="H18" s="58">
        <v>2.4064625849999999</v>
      </c>
    </row>
    <row r="19" spans="2:9" ht="17.25" customHeight="1" x14ac:dyDescent="0.2">
      <c r="B19" s="66" t="s">
        <v>15</v>
      </c>
      <c r="C19" s="58">
        <v>75.312239800200004</v>
      </c>
      <c r="D19" s="58">
        <v>73.872128425100001</v>
      </c>
      <c r="E19" s="59">
        <v>3891</v>
      </c>
      <c r="F19" s="59">
        <v>2923</v>
      </c>
      <c r="G19" s="58">
        <v>1.9004975124000001</v>
      </c>
      <c r="H19" s="58">
        <v>1.6777819408000001</v>
      </c>
    </row>
    <row r="20" spans="2:9" ht="17.25" customHeight="1" x14ac:dyDescent="0.2">
      <c r="B20" s="66" t="s">
        <v>16</v>
      </c>
      <c r="C20" s="58">
        <v>5.8284762698000003</v>
      </c>
      <c r="D20" s="58">
        <v>5.1757542209</v>
      </c>
      <c r="E20" s="59">
        <v>301</v>
      </c>
      <c r="F20" s="59">
        <v>205</v>
      </c>
      <c r="G20" s="58">
        <v>3.3214285713999998</v>
      </c>
      <c r="H20" s="58">
        <v>2.7593582888000001</v>
      </c>
    </row>
    <row r="21" spans="2:9" ht="17.25" customHeight="1" x14ac:dyDescent="0.2">
      <c r="B21" s="66" t="s">
        <v>17</v>
      </c>
      <c r="C21" s="58">
        <v>10.8659450458</v>
      </c>
      <c r="D21" s="58">
        <v>12.8978688071</v>
      </c>
      <c r="E21" s="59">
        <v>561</v>
      </c>
      <c r="F21" s="59">
        <v>510</v>
      </c>
      <c r="G21" s="58">
        <v>2.9885057471000001</v>
      </c>
      <c r="H21" s="58">
        <v>2.5858369098999998</v>
      </c>
    </row>
    <row r="22" spans="2:9" ht="17.25" customHeight="1" x14ac:dyDescent="0.2">
      <c r="B22" s="64" t="s">
        <v>18</v>
      </c>
      <c r="C22" s="61">
        <v>6.4529558701000003</v>
      </c>
      <c r="D22" s="61">
        <v>11.320232493800001</v>
      </c>
      <c r="E22" s="62">
        <v>333</v>
      </c>
      <c r="F22" s="62">
        <v>448</v>
      </c>
      <c r="G22" s="61">
        <v>3.4645161290000002</v>
      </c>
      <c r="H22" s="61">
        <v>2.4963325183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12.727310574500001</v>
      </c>
      <c r="D24" s="55">
        <v>9.6053141433999993</v>
      </c>
      <c r="E24" s="56">
        <v>657</v>
      </c>
      <c r="F24" s="56">
        <v>380</v>
      </c>
      <c r="G24" s="55">
        <v>1.8766708963000001</v>
      </c>
      <c r="H24" s="55">
        <v>1.8930001144999999</v>
      </c>
    </row>
    <row r="25" spans="2:9" ht="17.25" customHeight="1" x14ac:dyDescent="0.2">
      <c r="B25" s="71" t="s">
        <v>21</v>
      </c>
      <c r="C25" s="61">
        <v>34.149042464600001</v>
      </c>
      <c r="D25" s="61">
        <v>29.092167174099998</v>
      </c>
      <c r="E25" s="62">
        <v>1764</v>
      </c>
      <c r="F25" s="62">
        <v>1151</v>
      </c>
      <c r="G25" s="61">
        <v>1.8467821631000001</v>
      </c>
      <c r="H25" s="61">
        <v>1.7341023681000001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0.57480799999999999</v>
      </c>
      <c r="D27" s="88">
        <v>0.392231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45.455801997800002</v>
      </c>
      <c r="D7" s="55">
        <v>41.1529928824</v>
      </c>
      <c r="E7" s="56">
        <v>29320</v>
      </c>
      <c r="F7" s="56">
        <v>23879</v>
      </c>
      <c r="G7" s="55">
        <v>2.0145335818999999</v>
      </c>
      <c r="H7" s="55">
        <v>1.7590527648000001</v>
      </c>
    </row>
    <row r="8" spans="2:10" ht="17.25" customHeight="1" x14ac:dyDescent="0.2">
      <c r="B8" s="57" t="s">
        <v>5</v>
      </c>
      <c r="C8" s="58">
        <v>40.810635458</v>
      </c>
      <c r="D8" s="58">
        <v>38.446220145600002</v>
      </c>
      <c r="E8" s="59">
        <v>26324</v>
      </c>
      <c r="F8" s="59">
        <v>22308</v>
      </c>
      <c r="G8" s="58">
        <v>1.8501871201</v>
      </c>
      <c r="H8" s="58">
        <v>1.6507945432</v>
      </c>
    </row>
    <row r="9" spans="2:10" ht="17.25" customHeight="1" x14ac:dyDescent="0.2">
      <c r="B9" s="57" t="s">
        <v>6</v>
      </c>
      <c r="C9" s="58">
        <v>4.6451665397999999</v>
      </c>
      <c r="D9" s="58">
        <v>2.7067727368000001</v>
      </c>
      <c r="E9" s="59">
        <v>2996</v>
      </c>
      <c r="F9" s="59">
        <v>1571</v>
      </c>
      <c r="G9" s="58">
        <v>3.4512004736000002</v>
      </c>
      <c r="H9" s="58">
        <v>3.2918774001000002</v>
      </c>
    </row>
    <row r="10" spans="2:10" ht="17.25" customHeight="1" x14ac:dyDescent="0.2">
      <c r="B10" s="57" t="s">
        <v>7</v>
      </c>
      <c r="C10" s="58">
        <v>41.066400764999997</v>
      </c>
      <c r="D10" s="58">
        <v>35.3317135032</v>
      </c>
      <c r="E10" s="59">
        <v>26489</v>
      </c>
      <c r="F10" s="59">
        <v>20501</v>
      </c>
      <c r="G10" s="58">
        <v>1.9067277458</v>
      </c>
      <c r="H10" s="58">
        <v>1.6592808780999999</v>
      </c>
    </row>
    <row r="11" spans="2:10" ht="17.25" customHeight="1" x14ac:dyDescent="0.2">
      <c r="B11" s="57" t="s">
        <v>8</v>
      </c>
      <c r="C11" s="58">
        <v>4.4155456305999996</v>
      </c>
      <c r="D11" s="58">
        <v>7.9749193810000003</v>
      </c>
      <c r="E11" s="59">
        <v>2848</v>
      </c>
      <c r="F11" s="59">
        <v>4627</v>
      </c>
      <c r="G11" s="58"/>
      <c r="H11" s="59"/>
    </row>
    <row r="12" spans="2:10" ht="17.25" customHeight="1" x14ac:dyDescent="0.2">
      <c r="B12" s="60" t="s">
        <v>9</v>
      </c>
      <c r="C12" s="61">
        <v>9.0622516066000003</v>
      </c>
      <c r="D12" s="61">
        <v>15.5403742335</v>
      </c>
      <c r="E12" s="62">
        <v>5845</v>
      </c>
      <c r="F12" s="62">
        <v>9017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86.522202762800006</v>
      </c>
      <c r="D14" s="55">
        <v>76.484706385500004</v>
      </c>
      <c r="E14" s="56">
        <v>55809</v>
      </c>
      <c r="F14" s="56">
        <v>44379</v>
      </c>
      <c r="G14" s="55">
        <v>1.9634427574</v>
      </c>
      <c r="H14" s="55">
        <v>1.7131347766</v>
      </c>
      <c r="I14" s="38"/>
      <c r="J14" s="45"/>
    </row>
    <row r="15" spans="2:10" ht="18.75" customHeight="1" x14ac:dyDescent="0.2">
      <c r="B15" s="64" t="s">
        <v>12</v>
      </c>
      <c r="C15" s="61">
        <v>20.858444218100001</v>
      </c>
      <c r="D15" s="61">
        <v>11.9907635705</v>
      </c>
      <c r="E15" s="62">
        <v>13454</v>
      </c>
      <c r="F15" s="62">
        <v>6958</v>
      </c>
      <c r="G15" s="61">
        <v>3.4202406773999998</v>
      </c>
      <c r="H15" s="61">
        <v>3.2494617626000002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33.598460463199999</v>
      </c>
      <c r="D17" s="55">
        <v>29.711672378500001</v>
      </c>
      <c r="E17" s="56">
        <v>21672</v>
      </c>
      <c r="F17" s="56">
        <v>17240</v>
      </c>
      <c r="G17" s="55">
        <v>2.4971551028999999</v>
      </c>
      <c r="H17" s="55">
        <v>2.2174171562999998</v>
      </c>
      <c r="I17" s="39"/>
    </row>
    <row r="18" spans="2:9" ht="17.25" customHeight="1" x14ac:dyDescent="0.2">
      <c r="B18" s="66" t="s">
        <v>14</v>
      </c>
      <c r="C18" s="58">
        <v>26.138813504200002</v>
      </c>
      <c r="D18" s="58">
        <v>10.055297034300001</v>
      </c>
      <c r="E18" s="59">
        <v>16860</v>
      </c>
      <c r="F18" s="59">
        <v>5834</v>
      </c>
      <c r="G18" s="58">
        <v>2.7282235589999999</v>
      </c>
      <c r="H18" s="58">
        <v>2.4160422317000001</v>
      </c>
    </row>
    <row r="19" spans="2:9" ht="17.25" customHeight="1" x14ac:dyDescent="0.2">
      <c r="B19" s="66" t="s">
        <v>15</v>
      </c>
      <c r="C19" s="58">
        <v>73.339587069800004</v>
      </c>
      <c r="D19" s="58">
        <v>66.923384819999995</v>
      </c>
      <c r="E19" s="59">
        <v>47306</v>
      </c>
      <c r="F19" s="59">
        <v>38832</v>
      </c>
      <c r="G19" s="58">
        <v>2.0874066057</v>
      </c>
      <c r="H19" s="58">
        <v>1.7758039643000001</v>
      </c>
    </row>
    <row r="20" spans="2:9" ht="17.25" customHeight="1" x14ac:dyDescent="0.2">
      <c r="B20" s="66" t="s">
        <v>16</v>
      </c>
      <c r="C20" s="58">
        <v>5.9098997100000004</v>
      </c>
      <c r="D20" s="58">
        <v>5.8192068066999996</v>
      </c>
      <c r="E20" s="59">
        <v>3812</v>
      </c>
      <c r="F20" s="59">
        <v>3377</v>
      </c>
      <c r="G20" s="58">
        <v>3.4672753987</v>
      </c>
      <c r="H20" s="58">
        <v>2.9856489275000002</v>
      </c>
    </row>
    <row r="21" spans="2:9" ht="17.25" customHeight="1" x14ac:dyDescent="0.2">
      <c r="B21" s="66" t="s">
        <v>17</v>
      </c>
      <c r="C21" s="58">
        <v>17.053275692300002</v>
      </c>
      <c r="D21" s="58">
        <v>10.668592687</v>
      </c>
      <c r="E21" s="59">
        <v>11000</v>
      </c>
      <c r="F21" s="59">
        <v>6190</v>
      </c>
      <c r="G21" s="58">
        <v>2.8076766993</v>
      </c>
      <c r="H21" s="58">
        <v>2.7799143369000001</v>
      </c>
    </row>
    <row r="22" spans="2:9" ht="17.25" customHeight="1" x14ac:dyDescent="0.2">
      <c r="B22" s="64" t="s">
        <v>18</v>
      </c>
      <c r="C22" s="61">
        <v>13.841355932500001</v>
      </c>
      <c r="D22" s="61">
        <v>7.8504566626000001</v>
      </c>
      <c r="E22" s="62">
        <v>8928</v>
      </c>
      <c r="F22" s="62">
        <v>4555</v>
      </c>
      <c r="G22" s="61">
        <v>3.075570033</v>
      </c>
      <c r="H22" s="61">
        <v>2.6406869999999998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16.937505208899999</v>
      </c>
      <c r="D24" s="55">
        <v>13.2268658305</v>
      </c>
      <c r="E24" s="56">
        <v>10925</v>
      </c>
      <c r="F24" s="56">
        <v>7675</v>
      </c>
      <c r="G24" s="55">
        <v>1.960404668</v>
      </c>
      <c r="H24" s="55">
        <v>1.6683090798</v>
      </c>
    </row>
    <row r="25" spans="2:9" ht="17.25" customHeight="1" x14ac:dyDescent="0.2">
      <c r="B25" s="71" t="s">
        <v>21</v>
      </c>
      <c r="C25" s="61">
        <v>49.871347628400002</v>
      </c>
      <c r="D25" s="61">
        <v>49.127912263399999</v>
      </c>
      <c r="E25" s="62">
        <v>32169</v>
      </c>
      <c r="F25" s="62">
        <v>28506</v>
      </c>
      <c r="G25" s="61">
        <v>1.8361639618000001</v>
      </c>
      <c r="H25" s="61">
        <v>1.473557644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0.49894500000000003</v>
      </c>
      <c r="D27" s="88">
        <v>0.40959800000000002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54.669337606799999</v>
      </c>
      <c r="D7" s="55">
        <v>67.080730223100005</v>
      </c>
      <c r="E7" s="56">
        <v>4370</v>
      </c>
      <c r="F7" s="56">
        <v>5625</v>
      </c>
      <c r="G7" s="55">
        <v>2.4861433952000001</v>
      </c>
      <c r="H7" s="55">
        <v>1.9670538607000001</v>
      </c>
    </row>
    <row r="8" spans="2:10" ht="17.25" customHeight="1" x14ac:dyDescent="0.2">
      <c r="B8" s="57" t="s">
        <v>5</v>
      </c>
      <c r="C8" s="58">
        <v>42.033520299099997</v>
      </c>
      <c r="D8" s="58">
        <v>56.159972954700002</v>
      </c>
      <c r="E8" s="59">
        <v>3360</v>
      </c>
      <c r="F8" s="59">
        <v>4710</v>
      </c>
      <c r="G8" s="58">
        <v>2.1532127406999999</v>
      </c>
      <c r="H8" s="58">
        <v>1.6811124175000001</v>
      </c>
    </row>
    <row r="9" spans="2:10" ht="17.25" customHeight="1" x14ac:dyDescent="0.2">
      <c r="B9" s="57" t="s">
        <v>6</v>
      </c>
      <c r="C9" s="58">
        <v>12.6358173077</v>
      </c>
      <c r="D9" s="58">
        <v>10.920757268399999</v>
      </c>
      <c r="E9" s="59">
        <v>1010</v>
      </c>
      <c r="F9" s="59">
        <v>916</v>
      </c>
      <c r="G9" s="58">
        <v>3.5914537589000002</v>
      </c>
      <c r="H9" s="58">
        <v>3.4367019919000001</v>
      </c>
    </row>
    <row r="10" spans="2:10" ht="17.25" customHeight="1" x14ac:dyDescent="0.2">
      <c r="B10" s="57" t="s">
        <v>7</v>
      </c>
      <c r="C10" s="58">
        <v>38.025641025600002</v>
      </c>
      <c r="D10" s="58">
        <v>22.642055442899998</v>
      </c>
      <c r="E10" s="59">
        <v>3040</v>
      </c>
      <c r="F10" s="59">
        <v>1899</v>
      </c>
      <c r="G10" s="58">
        <v>2.1224338894999999</v>
      </c>
      <c r="H10" s="58">
        <v>1.8260759675</v>
      </c>
    </row>
    <row r="11" spans="2:10" ht="17.25" customHeight="1" x14ac:dyDescent="0.2">
      <c r="B11" s="57" t="s">
        <v>8</v>
      </c>
      <c r="C11" s="58">
        <v>2.0097489315999999</v>
      </c>
      <c r="D11" s="58">
        <v>6.7258958756</v>
      </c>
      <c r="E11" s="59">
        <v>161</v>
      </c>
      <c r="F11" s="59">
        <v>564</v>
      </c>
      <c r="G11" s="58"/>
      <c r="H11" s="59"/>
    </row>
    <row r="12" spans="2:10" ht="17.25" customHeight="1" x14ac:dyDescent="0.2">
      <c r="B12" s="60" t="s">
        <v>9</v>
      </c>
      <c r="C12" s="61">
        <v>5.2952724359000003</v>
      </c>
      <c r="D12" s="61">
        <v>3.5513184583999999</v>
      </c>
      <c r="E12" s="62">
        <v>423</v>
      </c>
      <c r="F12" s="62">
        <v>298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92.694978632499996</v>
      </c>
      <c r="D14" s="55">
        <v>89.722785665999993</v>
      </c>
      <c r="E14" s="56">
        <v>7410</v>
      </c>
      <c r="F14" s="56">
        <v>7524</v>
      </c>
      <c r="G14" s="55">
        <v>2.3371272151000002</v>
      </c>
      <c r="H14" s="55">
        <v>1.9315749812</v>
      </c>
      <c r="I14" s="38"/>
      <c r="J14" s="45"/>
    </row>
    <row r="15" spans="2:10" ht="18.75" customHeight="1" x14ac:dyDescent="0.2">
      <c r="B15" s="64" t="s">
        <v>12</v>
      </c>
      <c r="C15" s="61">
        <v>35.1228632479</v>
      </c>
      <c r="D15" s="61">
        <v>22.474645030400001</v>
      </c>
      <c r="E15" s="62">
        <v>2808</v>
      </c>
      <c r="F15" s="62">
        <v>1885</v>
      </c>
      <c r="G15" s="61">
        <v>3.5346007605</v>
      </c>
      <c r="H15" s="61">
        <v>3.3700361011000002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33.440170940199998</v>
      </c>
      <c r="D17" s="55">
        <v>31.277890466500001</v>
      </c>
      <c r="E17" s="56">
        <v>2673</v>
      </c>
      <c r="F17" s="56">
        <v>2623</v>
      </c>
      <c r="G17" s="55">
        <v>3.0323482427999999</v>
      </c>
      <c r="H17" s="55">
        <v>2.4630350194999999</v>
      </c>
      <c r="I17" s="39"/>
    </row>
    <row r="18" spans="2:9" ht="17.25" customHeight="1" x14ac:dyDescent="0.2">
      <c r="B18" s="66" t="s">
        <v>14</v>
      </c>
      <c r="C18" s="58">
        <v>27.924679487199999</v>
      </c>
      <c r="D18" s="58">
        <v>9.1954022988999995</v>
      </c>
      <c r="E18" s="59">
        <v>2232</v>
      </c>
      <c r="F18" s="59">
        <v>771</v>
      </c>
      <c r="G18" s="58">
        <v>2.9072214251999999</v>
      </c>
      <c r="H18" s="58">
        <v>2.6720588235</v>
      </c>
    </row>
    <row r="19" spans="2:9" ht="17.25" customHeight="1" x14ac:dyDescent="0.2">
      <c r="B19" s="66" t="s">
        <v>15</v>
      </c>
      <c r="C19" s="58">
        <v>82.091346153800004</v>
      </c>
      <c r="D19" s="58">
        <v>75.240027045299996</v>
      </c>
      <c r="E19" s="59">
        <v>6562</v>
      </c>
      <c r="F19" s="59">
        <v>6310</v>
      </c>
      <c r="G19" s="58">
        <v>2.4361477143000001</v>
      </c>
      <c r="H19" s="58">
        <v>2.0059309849</v>
      </c>
    </row>
    <row r="20" spans="2:9" ht="17.25" customHeight="1" x14ac:dyDescent="0.2">
      <c r="B20" s="66" t="s">
        <v>16</v>
      </c>
      <c r="C20" s="58">
        <v>17.735042735</v>
      </c>
      <c r="D20" s="58">
        <v>16.200135226499999</v>
      </c>
      <c r="E20" s="59">
        <v>1418</v>
      </c>
      <c r="F20" s="59">
        <v>1359</v>
      </c>
      <c r="G20" s="58">
        <v>3.5760542168999998</v>
      </c>
      <c r="H20" s="58">
        <v>2.9398998331000001</v>
      </c>
    </row>
    <row r="21" spans="2:9" ht="17.25" customHeight="1" x14ac:dyDescent="0.2">
      <c r="B21" s="66" t="s">
        <v>17</v>
      </c>
      <c r="C21" s="58">
        <v>25.333867521399998</v>
      </c>
      <c r="D21" s="58">
        <v>22.691007437500001</v>
      </c>
      <c r="E21" s="59">
        <v>2025</v>
      </c>
      <c r="F21" s="59">
        <v>1903</v>
      </c>
      <c r="G21" s="58">
        <v>3.1729045862</v>
      </c>
      <c r="H21" s="58">
        <v>2.9219308701000002</v>
      </c>
    </row>
    <row r="22" spans="2:9" ht="17.25" customHeight="1" x14ac:dyDescent="0.2">
      <c r="B22" s="64" t="s">
        <v>18</v>
      </c>
      <c r="C22" s="61">
        <v>30.1148504274</v>
      </c>
      <c r="D22" s="61">
        <v>18.701825557799999</v>
      </c>
      <c r="E22" s="62">
        <v>2407</v>
      </c>
      <c r="F22" s="62">
        <v>1568</v>
      </c>
      <c r="G22" s="61">
        <v>3.0984478935999999</v>
      </c>
      <c r="H22" s="61">
        <v>2.9399855386999998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26.312232905999998</v>
      </c>
      <c r="D24" s="55">
        <v>41.322515213000003</v>
      </c>
      <c r="E24" s="56">
        <v>2103</v>
      </c>
      <c r="F24" s="56">
        <v>3465</v>
      </c>
      <c r="G24" s="55">
        <v>2.5483402127999999</v>
      </c>
      <c r="H24" s="55">
        <v>1.888574105</v>
      </c>
    </row>
    <row r="25" spans="2:9" ht="17.25" customHeight="1" x14ac:dyDescent="0.2">
      <c r="B25" s="71" t="s">
        <v>21</v>
      </c>
      <c r="C25" s="61">
        <v>56.679086538500002</v>
      </c>
      <c r="D25" s="61">
        <v>73.806626098699994</v>
      </c>
      <c r="E25" s="62">
        <v>4531</v>
      </c>
      <c r="F25" s="62">
        <v>6189</v>
      </c>
      <c r="G25" s="61">
        <v>2.3980433400000001</v>
      </c>
      <c r="H25" s="61">
        <v>1.7877963374000001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0.52224899999999996</v>
      </c>
      <c r="D27" s="88">
        <v>0.40434199999999998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38.423115061700003</v>
      </c>
      <c r="D7" s="55">
        <v>37.682509531199997</v>
      </c>
      <c r="E7" s="56">
        <v>23273</v>
      </c>
      <c r="F7" s="56">
        <v>23727</v>
      </c>
      <c r="G7" s="55">
        <v>2.0903259586999998</v>
      </c>
      <c r="H7" s="55">
        <v>2.1364412302</v>
      </c>
    </row>
    <row r="8" spans="2:10" ht="17.25" customHeight="1" x14ac:dyDescent="0.2">
      <c r="B8" s="57" t="s">
        <v>5</v>
      </c>
      <c r="C8" s="58">
        <v>33.048017313400003</v>
      </c>
      <c r="D8" s="58">
        <v>33.358077867299997</v>
      </c>
      <c r="E8" s="59">
        <v>20017</v>
      </c>
      <c r="F8" s="59">
        <v>21004</v>
      </c>
      <c r="G8" s="58">
        <v>1.8433893304</v>
      </c>
      <c r="H8" s="58">
        <v>1.9495890143000001</v>
      </c>
    </row>
    <row r="9" spans="2:10" ht="17.25" customHeight="1" x14ac:dyDescent="0.2">
      <c r="B9" s="57" t="s">
        <v>6</v>
      </c>
      <c r="C9" s="58">
        <v>5.3750977483</v>
      </c>
      <c r="D9" s="58">
        <v>4.3244316639999996</v>
      </c>
      <c r="E9" s="59">
        <v>3256</v>
      </c>
      <c r="F9" s="59">
        <v>2723</v>
      </c>
      <c r="G9" s="58">
        <v>3.6049482354000002</v>
      </c>
      <c r="H9" s="58">
        <v>3.5755167579</v>
      </c>
    </row>
    <row r="10" spans="2:10" ht="17.25" customHeight="1" x14ac:dyDescent="0.2">
      <c r="B10" s="57" t="s">
        <v>7</v>
      </c>
      <c r="C10" s="58">
        <v>30.556076347600001</v>
      </c>
      <c r="D10" s="58">
        <v>26.8868268493</v>
      </c>
      <c r="E10" s="59">
        <v>18508</v>
      </c>
      <c r="F10" s="59">
        <v>16930</v>
      </c>
      <c r="G10" s="58">
        <v>1.7576369459000001</v>
      </c>
      <c r="H10" s="58">
        <v>1.8182969459</v>
      </c>
    </row>
    <row r="11" spans="2:10" ht="17.25" customHeight="1" x14ac:dyDescent="0.2">
      <c r="B11" s="57" t="s">
        <v>8</v>
      </c>
      <c r="C11" s="58">
        <v>7.8752206862999996</v>
      </c>
      <c r="D11" s="58">
        <v>8.6614234111999995</v>
      </c>
      <c r="E11" s="59">
        <v>4770</v>
      </c>
      <c r="F11" s="59">
        <v>5454</v>
      </c>
      <c r="G11" s="58"/>
      <c r="H11" s="59"/>
    </row>
    <row r="12" spans="2:10" ht="17.25" customHeight="1" x14ac:dyDescent="0.2">
      <c r="B12" s="60" t="s">
        <v>9</v>
      </c>
      <c r="C12" s="61">
        <v>23.145587904500001</v>
      </c>
      <c r="D12" s="61">
        <v>26.769240208199999</v>
      </c>
      <c r="E12" s="62">
        <v>14019</v>
      </c>
      <c r="F12" s="62">
        <v>16856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68.9791914093</v>
      </c>
      <c r="D14" s="55">
        <v>64.569336380600006</v>
      </c>
      <c r="E14" s="56">
        <v>41781</v>
      </c>
      <c r="F14" s="56">
        <v>40657</v>
      </c>
      <c r="G14" s="55">
        <v>1.9434080745</v>
      </c>
      <c r="H14" s="55">
        <v>2.0039146803999999</v>
      </c>
      <c r="I14" s="38"/>
      <c r="J14" s="45"/>
    </row>
    <row r="15" spans="2:10" ht="18.75" customHeight="1" x14ac:dyDescent="0.2">
      <c r="B15" s="64" t="s">
        <v>12</v>
      </c>
      <c r="C15" s="61">
        <v>16.5804835036</v>
      </c>
      <c r="D15" s="61">
        <v>17.321497873199998</v>
      </c>
      <c r="E15" s="62">
        <v>10043</v>
      </c>
      <c r="F15" s="62">
        <v>10907</v>
      </c>
      <c r="G15" s="61">
        <v>3.5318603288000001</v>
      </c>
      <c r="H15" s="61">
        <v>3.5258979676000002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19.072569710100002</v>
      </c>
      <c r="D17" s="55">
        <v>18.943510459500001</v>
      </c>
      <c r="E17" s="56">
        <v>11552</v>
      </c>
      <c r="F17" s="56">
        <v>11928</v>
      </c>
      <c r="G17" s="55">
        <v>2.5840344663999999</v>
      </c>
      <c r="H17" s="55">
        <v>2.6780280630000002</v>
      </c>
      <c r="I17" s="39"/>
    </row>
    <row r="18" spans="2:9" ht="17.25" customHeight="1" x14ac:dyDescent="0.2">
      <c r="B18" s="66" t="s">
        <v>14</v>
      </c>
      <c r="C18" s="58">
        <v>17.460482874499998</v>
      </c>
      <c r="D18" s="58">
        <v>12.802138793599999</v>
      </c>
      <c r="E18" s="59">
        <v>10576</v>
      </c>
      <c r="F18" s="59">
        <v>8061</v>
      </c>
      <c r="G18" s="58">
        <v>2.6841398095</v>
      </c>
      <c r="H18" s="58">
        <v>2.7226032737999999</v>
      </c>
    </row>
    <row r="19" spans="2:9" ht="17.25" customHeight="1" x14ac:dyDescent="0.2">
      <c r="B19" s="66" t="s">
        <v>15</v>
      </c>
      <c r="C19" s="58">
        <v>55.749136206400003</v>
      </c>
      <c r="D19" s="58">
        <v>51.556678357400003</v>
      </c>
      <c r="E19" s="59">
        <v>33767</v>
      </c>
      <c r="F19" s="59">
        <v>32463</v>
      </c>
      <c r="G19" s="58">
        <v>2.1017467844</v>
      </c>
      <c r="H19" s="58">
        <v>2.1354090461999999</v>
      </c>
    </row>
    <row r="20" spans="2:9" ht="17.25" customHeight="1" x14ac:dyDescent="0.2">
      <c r="B20" s="66" t="s">
        <v>16</v>
      </c>
      <c r="C20" s="58">
        <v>7.7037003846000003</v>
      </c>
      <c r="D20" s="58">
        <v>12.043108456700001</v>
      </c>
      <c r="E20" s="59">
        <v>4666</v>
      </c>
      <c r="F20" s="59">
        <v>7583</v>
      </c>
      <c r="G20" s="58">
        <v>3.2801442160000001</v>
      </c>
      <c r="H20" s="58">
        <v>3.3068429469999998</v>
      </c>
    </row>
    <row r="21" spans="2:9" ht="17.25" customHeight="1" x14ac:dyDescent="0.2">
      <c r="B21" s="66" t="s">
        <v>17</v>
      </c>
      <c r="C21" s="58">
        <v>15.2800566023</v>
      </c>
      <c r="D21" s="58">
        <v>14.478050295299999</v>
      </c>
      <c r="E21" s="59">
        <v>9255</v>
      </c>
      <c r="F21" s="59">
        <v>9116</v>
      </c>
      <c r="G21" s="58">
        <v>2.9202422521</v>
      </c>
      <c r="H21" s="58">
        <v>3.2077161800999998</v>
      </c>
    </row>
    <row r="22" spans="2:9" ht="17.25" customHeight="1" x14ac:dyDescent="0.2">
      <c r="B22" s="64" t="s">
        <v>18</v>
      </c>
      <c r="C22" s="61">
        <v>18.788771779099999</v>
      </c>
      <c r="D22" s="61">
        <v>19.567954712900001</v>
      </c>
      <c r="E22" s="62">
        <v>11380</v>
      </c>
      <c r="F22" s="62">
        <v>12321</v>
      </c>
      <c r="G22" s="61">
        <v>2.9200027792999999</v>
      </c>
      <c r="H22" s="61">
        <v>2.7541467963000001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16.061607043199999</v>
      </c>
      <c r="D24" s="55">
        <v>11.476958546600001</v>
      </c>
      <c r="E24" s="56">
        <v>9729</v>
      </c>
      <c r="F24" s="56">
        <v>7227</v>
      </c>
      <c r="G24" s="55">
        <v>2.0522728838000002</v>
      </c>
      <c r="H24" s="55">
        <v>2.1413751565000001</v>
      </c>
    </row>
    <row r="25" spans="2:9" ht="17.25" customHeight="1" x14ac:dyDescent="0.2">
      <c r="B25" s="71" t="s">
        <v>21</v>
      </c>
      <c r="C25" s="61">
        <v>46.298335747899998</v>
      </c>
      <c r="D25" s="61">
        <v>46.343932942400002</v>
      </c>
      <c r="E25" s="62">
        <v>28043</v>
      </c>
      <c r="F25" s="62">
        <v>29181</v>
      </c>
      <c r="G25" s="61">
        <v>1.7347363139</v>
      </c>
      <c r="H25" s="61">
        <v>1.7371666104000001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0.476856</v>
      </c>
      <c r="D27" s="88">
        <v>0.42469800000000002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61.542567793899998</v>
      </c>
      <c r="D7" s="55">
        <v>56.252402211800003</v>
      </c>
      <c r="E7" s="56">
        <v>24582</v>
      </c>
      <c r="F7" s="56">
        <v>18409</v>
      </c>
      <c r="G7" s="55">
        <v>2.5077761161000001</v>
      </c>
      <c r="H7" s="55">
        <v>2.0828902542000001</v>
      </c>
    </row>
    <row r="8" spans="2:10" ht="17.25" customHeight="1" x14ac:dyDescent="0.2">
      <c r="B8" s="57" t="s">
        <v>5</v>
      </c>
      <c r="C8" s="58">
        <v>49.853077645299997</v>
      </c>
      <c r="D8" s="58">
        <v>48.758168568000002</v>
      </c>
      <c r="E8" s="59">
        <v>19913</v>
      </c>
      <c r="F8" s="59">
        <v>15957</v>
      </c>
      <c r="G8" s="58">
        <v>2.2415152179</v>
      </c>
      <c r="H8" s="58">
        <v>1.8793086295999999</v>
      </c>
    </row>
    <row r="9" spans="2:10" ht="17.25" customHeight="1" x14ac:dyDescent="0.2">
      <c r="B9" s="57" t="s">
        <v>6</v>
      </c>
      <c r="C9" s="58">
        <v>11.689490148599999</v>
      </c>
      <c r="D9" s="58">
        <v>7.4942336438000003</v>
      </c>
      <c r="E9" s="59">
        <v>4669</v>
      </c>
      <c r="F9" s="59">
        <v>2453</v>
      </c>
      <c r="G9" s="58">
        <v>3.6411049225999998</v>
      </c>
      <c r="H9" s="58">
        <v>3.4058979218999998</v>
      </c>
    </row>
    <row r="10" spans="2:10" ht="17.25" customHeight="1" x14ac:dyDescent="0.2">
      <c r="B10" s="57" t="s">
        <v>7</v>
      </c>
      <c r="C10" s="58">
        <v>33.740079791900001</v>
      </c>
      <c r="D10" s="58">
        <v>32.454257702600003</v>
      </c>
      <c r="E10" s="59">
        <v>13477</v>
      </c>
      <c r="F10" s="59">
        <v>10621</v>
      </c>
      <c r="G10" s="58">
        <v>2.3145517604000001</v>
      </c>
      <c r="H10" s="58">
        <v>1.9057265279</v>
      </c>
    </row>
    <row r="11" spans="2:10" ht="17.25" customHeight="1" x14ac:dyDescent="0.2">
      <c r="B11" s="57" t="s">
        <v>8</v>
      </c>
      <c r="C11" s="58">
        <v>1.4075818015999999</v>
      </c>
      <c r="D11" s="58">
        <v>4.4377957604000002</v>
      </c>
      <c r="E11" s="59">
        <v>562</v>
      </c>
      <c r="F11" s="59">
        <v>1452</v>
      </c>
      <c r="G11" s="58"/>
      <c r="H11" s="59"/>
    </row>
    <row r="12" spans="2:10" ht="17.25" customHeight="1" x14ac:dyDescent="0.2">
      <c r="B12" s="60" t="s">
        <v>9</v>
      </c>
      <c r="C12" s="61">
        <v>3.3097706125999999</v>
      </c>
      <c r="D12" s="61">
        <v>6.8555443252000003</v>
      </c>
      <c r="E12" s="62">
        <v>1322</v>
      </c>
      <c r="F12" s="62">
        <v>2244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95.282647585800007</v>
      </c>
      <c r="D14" s="55">
        <v>88.706659914400007</v>
      </c>
      <c r="E14" s="56">
        <v>38059</v>
      </c>
      <c r="F14" s="56">
        <v>29030</v>
      </c>
      <c r="G14" s="55">
        <v>2.4395294357999999</v>
      </c>
      <c r="H14" s="55">
        <v>2.0181027390000001</v>
      </c>
      <c r="I14" s="38"/>
      <c r="J14" s="45"/>
    </row>
    <row r="15" spans="2:10" ht="18.75" customHeight="1" x14ac:dyDescent="0.2">
      <c r="B15" s="64" t="s">
        <v>12</v>
      </c>
      <c r="C15" s="61">
        <v>39.224454190000003</v>
      </c>
      <c r="D15" s="61">
        <v>24.278746851400001</v>
      </c>
      <c r="E15" s="62">
        <v>15667</v>
      </c>
      <c r="F15" s="62">
        <v>7945</v>
      </c>
      <c r="G15" s="61">
        <v>3.5600280835000002</v>
      </c>
      <c r="H15" s="61">
        <v>3.3308709194000001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41.725871545099999</v>
      </c>
      <c r="D17" s="55">
        <v>35.358892011899997</v>
      </c>
      <c r="E17" s="56">
        <v>16667</v>
      </c>
      <c r="F17" s="56">
        <v>11572</v>
      </c>
      <c r="G17" s="55">
        <v>3.0745338155000002</v>
      </c>
      <c r="H17" s="55">
        <v>2.6112425936000001</v>
      </c>
      <c r="I17" s="39"/>
    </row>
    <row r="18" spans="2:9" ht="17.25" customHeight="1" x14ac:dyDescent="0.2">
      <c r="B18" s="66" t="s">
        <v>14</v>
      </c>
      <c r="C18" s="58">
        <v>43.590373232700003</v>
      </c>
      <c r="D18" s="58">
        <v>27.262720712299998</v>
      </c>
      <c r="E18" s="59">
        <v>17411</v>
      </c>
      <c r="F18" s="59">
        <v>8922</v>
      </c>
      <c r="G18" s="58">
        <v>2.9537434964</v>
      </c>
      <c r="H18" s="58">
        <v>2.6462998532999999</v>
      </c>
    </row>
    <row r="19" spans="2:9" ht="17.25" customHeight="1" x14ac:dyDescent="0.2">
      <c r="B19" s="66" t="s">
        <v>15</v>
      </c>
      <c r="C19" s="58">
        <v>89.142384924799998</v>
      </c>
      <c r="D19" s="58">
        <v>79.890338753999998</v>
      </c>
      <c r="E19" s="59">
        <v>35606</v>
      </c>
      <c r="F19" s="59">
        <v>26145</v>
      </c>
      <c r="G19" s="58">
        <v>2.5054033993</v>
      </c>
      <c r="H19" s="58">
        <v>2.0825073333000002</v>
      </c>
    </row>
    <row r="20" spans="2:9" ht="17.25" customHeight="1" x14ac:dyDescent="0.2">
      <c r="B20" s="66" t="s">
        <v>16</v>
      </c>
      <c r="C20" s="58">
        <v>11.5071342249</v>
      </c>
      <c r="D20" s="58">
        <v>7.6956371635999998</v>
      </c>
      <c r="E20" s="59">
        <v>4596</v>
      </c>
      <c r="F20" s="59">
        <v>2518</v>
      </c>
      <c r="G20" s="58">
        <v>3.6694642530000001</v>
      </c>
      <c r="H20" s="58">
        <v>3.1090558817999998</v>
      </c>
    </row>
    <row r="21" spans="2:9" ht="17.25" customHeight="1" x14ac:dyDescent="0.2">
      <c r="B21" s="66" t="s">
        <v>17</v>
      </c>
      <c r="C21" s="58">
        <v>23.5367441667</v>
      </c>
      <c r="D21" s="58">
        <v>13.412424919699999</v>
      </c>
      <c r="E21" s="59">
        <v>9401</v>
      </c>
      <c r="F21" s="59">
        <v>4389</v>
      </c>
      <c r="G21" s="58">
        <v>3.4215961716000001</v>
      </c>
      <c r="H21" s="58">
        <v>3.0515895507000002</v>
      </c>
    </row>
    <row r="22" spans="2:9" ht="17.25" customHeight="1" x14ac:dyDescent="0.2">
      <c r="B22" s="64" t="s">
        <v>18</v>
      </c>
      <c r="C22" s="61">
        <v>22.942315417</v>
      </c>
      <c r="D22" s="61">
        <v>15.399139781100001</v>
      </c>
      <c r="E22" s="62">
        <v>9164</v>
      </c>
      <c r="F22" s="62">
        <v>5040</v>
      </c>
      <c r="G22" s="61">
        <v>3.5541463303</v>
      </c>
      <c r="H22" s="61">
        <v>3.0759375722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25.895342344300001</v>
      </c>
      <c r="D24" s="55">
        <v>21.101298855</v>
      </c>
      <c r="E24" s="56">
        <v>10343</v>
      </c>
      <c r="F24" s="56">
        <v>6906</v>
      </c>
      <c r="G24" s="55">
        <v>2.5443266413000001</v>
      </c>
      <c r="H24" s="55">
        <v>2.1513527187000001</v>
      </c>
    </row>
    <row r="25" spans="2:9" ht="17.25" customHeight="1" x14ac:dyDescent="0.2">
      <c r="B25" s="71" t="s">
        <v>21</v>
      </c>
      <c r="C25" s="61">
        <v>62.950149595500001</v>
      </c>
      <c r="D25" s="61">
        <v>60.690197972199996</v>
      </c>
      <c r="E25" s="62">
        <v>25144</v>
      </c>
      <c r="F25" s="62">
        <v>19861</v>
      </c>
      <c r="G25" s="61">
        <v>2.4517340226000002</v>
      </c>
      <c r="H25" s="61">
        <v>1.9305614800999999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0.51829099999999995</v>
      </c>
      <c r="D27" s="88">
        <v>0.40363500000000002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61.272761862899998</v>
      </c>
      <c r="D7" s="55">
        <v>54.130991369900002</v>
      </c>
      <c r="E7" s="56">
        <v>8577</v>
      </c>
      <c r="F7" s="56">
        <v>5771</v>
      </c>
      <c r="G7" s="55">
        <v>2.2559677974999999</v>
      </c>
      <c r="H7" s="55">
        <v>2.0526122129000002</v>
      </c>
    </row>
    <row r="8" spans="2:10" ht="17.25" customHeight="1" x14ac:dyDescent="0.2">
      <c r="B8" s="57" t="s">
        <v>5</v>
      </c>
      <c r="C8" s="58">
        <v>50.209307422899997</v>
      </c>
      <c r="D8" s="58">
        <v>45.7944514888</v>
      </c>
      <c r="E8" s="59">
        <v>7028</v>
      </c>
      <c r="F8" s="59">
        <v>4883</v>
      </c>
      <c r="G8" s="58">
        <v>1.9600931078999999</v>
      </c>
      <c r="H8" s="58">
        <v>1.8060187342</v>
      </c>
    </row>
    <row r="9" spans="2:10" ht="17.25" customHeight="1" x14ac:dyDescent="0.2">
      <c r="B9" s="57" t="s">
        <v>6</v>
      </c>
      <c r="C9" s="58">
        <v>11.063454439899999</v>
      </c>
      <c r="D9" s="58">
        <v>8.3365398811000002</v>
      </c>
      <c r="E9" s="59">
        <v>1549</v>
      </c>
      <c r="F9" s="59">
        <v>889</v>
      </c>
      <c r="G9" s="58">
        <v>3.5959307533999998</v>
      </c>
      <c r="H9" s="58">
        <v>3.4047331883999998</v>
      </c>
    </row>
    <row r="10" spans="2:10" ht="17.25" customHeight="1" x14ac:dyDescent="0.2">
      <c r="B10" s="57" t="s">
        <v>7</v>
      </c>
      <c r="C10" s="58">
        <v>33.077157790800001</v>
      </c>
      <c r="D10" s="58">
        <v>34.535389029900003</v>
      </c>
      <c r="E10" s="59">
        <v>4630</v>
      </c>
      <c r="F10" s="59">
        <v>3682</v>
      </c>
      <c r="G10" s="58">
        <v>1.9583500751</v>
      </c>
      <c r="H10" s="58">
        <v>1.849427471</v>
      </c>
    </row>
    <row r="11" spans="2:10" ht="17.25" customHeight="1" x14ac:dyDescent="0.2">
      <c r="B11" s="57" t="s">
        <v>8</v>
      </c>
      <c r="C11" s="58">
        <v>2.0814573492999999</v>
      </c>
      <c r="D11" s="58">
        <v>4.0100997134999998</v>
      </c>
      <c r="E11" s="59">
        <v>291</v>
      </c>
      <c r="F11" s="59">
        <v>428</v>
      </c>
      <c r="G11" s="58"/>
      <c r="H11" s="59"/>
    </row>
    <row r="12" spans="2:10" ht="17.25" customHeight="1" x14ac:dyDescent="0.2">
      <c r="B12" s="60" t="s">
        <v>9</v>
      </c>
      <c r="C12" s="61">
        <v>3.5686229969999999</v>
      </c>
      <c r="D12" s="61">
        <v>7.3235198866999998</v>
      </c>
      <c r="E12" s="62">
        <v>500</v>
      </c>
      <c r="F12" s="62">
        <v>781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94.349919653699999</v>
      </c>
      <c r="D14" s="55">
        <v>88.666380399900007</v>
      </c>
      <c r="E14" s="56">
        <v>13207</v>
      </c>
      <c r="F14" s="56">
        <v>9454</v>
      </c>
      <c r="G14" s="55">
        <v>2.1516773640000002</v>
      </c>
      <c r="H14" s="55">
        <v>1.9735637631</v>
      </c>
      <c r="I14" s="38"/>
      <c r="J14" s="45"/>
    </row>
    <row r="15" spans="2:10" ht="18.75" customHeight="1" x14ac:dyDescent="0.2">
      <c r="B15" s="64" t="s">
        <v>12</v>
      </c>
      <c r="C15" s="61">
        <v>29.1957612199</v>
      </c>
      <c r="D15" s="61">
        <v>23.4800987572</v>
      </c>
      <c r="E15" s="62">
        <v>4087</v>
      </c>
      <c r="F15" s="62">
        <v>2503</v>
      </c>
      <c r="G15" s="61">
        <v>3.4862674836999998</v>
      </c>
      <c r="H15" s="61">
        <v>3.3359338993000001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29.86770551</v>
      </c>
      <c r="D17" s="55">
        <v>26.264506394000001</v>
      </c>
      <c r="E17" s="56">
        <v>4181</v>
      </c>
      <c r="F17" s="56">
        <v>2800</v>
      </c>
      <c r="G17" s="55">
        <v>2.9085099024000001</v>
      </c>
      <c r="H17" s="55">
        <v>2.5893538730999999</v>
      </c>
      <c r="I17" s="39"/>
    </row>
    <row r="18" spans="2:9" ht="17.25" customHeight="1" x14ac:dyDescent="0.2">
      <c r="B18" s="66" t="s">
        <v>14</v>
      </c>
      <c r="C18" s="58">
        <v>19.1629354578</v>
      </c>
      <c r="D18" s="58">
        <v>13.1163812696</v>
      </c>
      <c r="E18" s="59">
        <v>2682</v>
      </c>
      <c r="F18" s="59">
        <v>1398</v>
      </c>
      <c r="G18" s="58">
        <v>2.7578915212999999</v>
      </c>
      <c r="H18" s="58">
        <v>2.6727423267999999</v>
      </c>
    </row>
    <row r="19" spans="2:9" ht="17.25" customHeight="1" x14ac:dyDescent="0.2">
      <c r="B19" s="66" t="s">
        <v>15</v>
      </c>
      <c r="C19" s="58">
        <v>88.591312460300003</v>
      </c>
      <c r="D19" s="58">
        <v>78.216847014400003</v>
      </c>
      <c r="E19" s="59">
        <v>12401</v>
      </c>
      <c r="F19" s="59">
        <v>8339</v>
      </c>
      <c r="G19" s="58">
        <v>2.1853283328000002</v>
      </c>
      <c r="H19" s="58">
        <v>2.0292441177999998</v>
      </c>
    </row>
    <row r="20" spans="2:9" ht="17.25" customHeight="1" x14ac:dyDescent="0.2">
      <c r="B20" s="66" t="s">
        <v>16</v>
      </c>
      <c r="C20" s="58">
        <v>16.717917806900001</v>
      </c>
      <c r="D20" s="58">
        <v>7.6862519866000003</v>
      </c>
      <c r="E20" s="59">
        <v>2340</v>
      </c>
      <c r="F20" s="59">
        <v>820</v>
      </c>
      <c r="G20" s="58">
        <v>3.4400293415999998</v>
      </c>
      <c r="H20" s="58">
        <v>3.2611976512999998</v>
      </c>
    </row>
    <row r="21" spans="2:9" ht="17.25" customHeight="1" x14ac:dyDescent="0.2">
      <c r="B21" s="66" t="s">
        <v>17</v>
      </c>
      <c r="C21" s="58">
        <v>34.295264143600001</v>
      </c>
      <c r="D21" s="58">
        <v>31.941847482899998</v>
      </c>
      <c r="E21" s="59">
        <v>4801</v>
      </c>
      <c r="F21" s="59">
        <v>3406</v>
      </c>
      <c r="G21" s="58">
        <v>2.9448335406999999</v>
      </c>
      <c r="H21" s="58">
        <v>2.7999743087</v>
      </c>
    </row>
    <row r="22" spans="2:9" ht="17.25" customHeight="1" x14ac:dyDescent="0.2">
      <c r="B22" s="64" t="s">
        <v>18</v>
      </c>
      <c r="C22" s="61">
        <v>14.375451036399999</v>
      </c>
      <c r="D22" s="61">
        <v>17.762921212599998</v>
      </c>
      <c r="E22" s="62">
        <v>2012</v>
      </c>
      <c r="F22" s="62">
        <v>1894</v>
      </c>
      <c r="G22" s="61">
        <v>3.5401445248000001</v>
      </c>
      <c r="H22" s="61">
        <v>2.9481288435000002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27.1174070844</v>
      </c>
      <c r="D24" s="55">
        <v>22.501315179700001</v>
      </c>
      <c r="E24" s="56">
        <v>3796</v>
      </c>
      <c r="F24" s="56">
        <v>2399</v>
      </c>
      <c r="G24" s="55">
        <v>2.3817612841</v>
      </c>
      <c r="H24" s="55">
        <v>2.1518984143000002</v>
      </c>
    </row>
    <row r="25" spans="2:9" ht="17.25" customHeight="1" x14ac:dyDescent="0.2">
      <c r="B25" s="71" t="s">
        <v>21</v>
      </c>
      <c r="C25" s="61">
        <v>63.3542192122</v>
      </c>
      <c r="D25" s="61">
        <v>58.141091083399999</v>
      </c>
      <c r="E25" s="62">
        <v>8868</v>
      </c>
      <c r="F25" s="62">
        <v>6199</v>
      </c>
      <c r="G25" s="61">
        <v>2.1818050817999999</v>
      </c>
      <c r="H25" s="61">
        <v>1.9110363394000001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0.49883100000000002</v>
      </c>
      <c r="D27" s="88">
        <v>0.423537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66">
    <pageSetUpPr fitToPage="1"/>
  </sheetPr>
  <dimension ref="B1:S128"/>
  <sheetViews>
    <sheetView showGridLines="0" zoomScale="115" zoomScaleNormal="115" workbookViewId="0">
      <selection activeCell="J19" sqref="J19"/>
    </sheetView>
  </sheetViews>
  <sheetFormatPr baseColWidth="10" defaultRowHeight="12.75" x14ac:dyDescent="0.25"/>
  <cols>
    <col min="1" max="1" width="1.5703125" style="11" customWidth="1"/>
    <col min="2" max="2" width="38.42578125" style="11" customWidth="1"/>
    <col min="3" max="7" width="9.5703125" style="11" customWidth="1"/>
    <col min="8" max="8" width="9.85546875" style="11" customWidth="1"/>
    <col min="9" max="9" width="11.42578125" style="11" customWidth="1"/>
    <col min="10" max="10" width="36.28515625" style="11" customWidth="1"/>
    <col min="11" max="18" width="11.42578125" style="11"/>
    <col min="19" max="19" width="11.42578125" style="30"/>
    <col min="20" max="16384" width="11.42578125" style="11"/>
  </cols>
  <sheetData>
    <row r="1" spans="2:19" x14ac:dyDescent="0.25">
      <c r="B1" s="8"/>
      <c r="C1" s="8"/>
      <c r="D1" s="9"/>
      <c r="E1" s="8"/>
      <c r="F1" s="9"/>
      <c r="G1" s="8"/>
      <c r="H1" s="10" t="s">
        <v>408</v>
      </c>
    </row>
    <row r="2" spans="2:19" x14ac:dyDescent="0.25">
      <c r="B2" s="77" t="s">
        <v>410</v>
      </c>
      <c r="C2" s="77"/>
      <c r="D2" s="77"/>
      <c r="E2" s="77"/>
      <c r="F2" s="77"/>
      <c r="G2" s="77"/>
      <c r="H2" s="77"/>
    </row>
    <row r="3" spans="2:19" ht="28.5" customHeight="1" x14ac:dyDescent="0.25">
      <c r="B3" s="78" t="s">
        <v>174</v>
      </c>
      <c r="C3" s="78"/>
      <c r="D3" s="78"/>
      <c r="E3" s="78"/>
      <c r="F3" s="78"/>
      <c r="G3" s="78"/>
      <c r="H3" s="78"/>
    </row>
    <row r="4" spans="2:19" ht="18" customHeight="1" x14ac:dyDescent="0.25">
      <c r="B4" s="79" t="s">
        <v>0</v>
      </c>
      <c r="C4" s="75" t="s">
        <v>1</v>
      </c>
      <c r="D4" s="75"/>
      <c r="E4" s="75" t="s">
        <v>2</v>
      </c>
      <c r="F4" s="75"/>
      <c r="G4" s="75" t="s">
        <v>32</v>
      </c>
      <c r="H4" s="75"/>
      <c r="S4" s="30" t="s">
        <v>24</v>
      </c>
    </row>
    <row r="5" spans="2:19" ht="18" customHeight="1" x14ac:dyDescent="0.25">
      <c r="B5" s="80"/>
      <c r="C5" s="32">
        <v>2010</v>
      </c>
      <c r="D5" s="32">
        <v>2015</v>
      </c>
      <c r="E5" s="32">
        <v>2010</v>
      </c>
      <c r="F5" s="32">
        <v>2015</v>
      </c>
      <c r="G5" s="32">
        <v>2010</v>
      </c>
      <c r="H5" s="32">
        <v>2015</v>
      </c>
      <c r="S5" s="30" t="s">
        <v>157</v>
      </c>
    </row>
    <row r="6" spans="2:19" ht="18.75" customHeight="1" x14ac:dyDescent="0.25">
      <c r="B6" s="12" t="s">
        <v>3</v>
      </c>
      <c r="C6" s="13"/>
      <c r="D6" s="13"/>
      <c r="E6" s="13"/>
      <c r="F6" s="13"/>
      <c r="G6" s="13"/>
      <c r="H6" s="13"/>
      <c r="S6" s="30" t="s">
        <v>158</v>
      </c>
    </row>
    <row r="7" spans="2:19" ht="17.25" customHeight="1" x14ac:dyDescent="0.25">
      <c r="B7" s="14" t="s">
        <v>4</v>
      </c>
      <c r="C7" s="15" t="e">
        <f>VLOOKUP($B$3,[1]!Jalisco_Origen,4,0)</f>
        <v>#NAME?</v>
      </c>
      <c r="D7" s="15" t="e">
        <f>VLOOKUP($B$3,[1]!Jalisco_Origen,5,0)</f>
        <v>#NAME?</v>
      </c>
      <c r="E7" s="15" t="e">
        <f>VLOOKUP($B$3,[1]!Jalisco_Origen,6,0)</f>
        <v>#NAME?</v>
      </c>
      <c r="F7" s="15" t="e">
        <f>VLOOKUP($B$3,[1]!Jalisco_Origen,7,0)</f>
        <v>#NAME?</v>
      </c>
      <c r="G7" s="15" t="e">
        <f>VLOOKUP($B$3,[1]!Jalisco_Origen,8,0)</f>
        <v>#NAME?</v>
      </c>
      <c r="H7" s="15" t="e">
        <f>VLOOKUP($B$3,[1]!Jalisco_Origen,9,0)</f>
        <v>#NAME?</v>
      </c>
      <c r="S7" s="30" t="s">
        <v>159</v>
      </c>
    </row>
    <row r="8" spans="2:19" ht="17.25" customHeight="1" x14ac:dyDescent="0.25">
      <c r="B8" s="16" t="s">
        <v>411</v>
      </c>
      <c r="C8" s="15" t="e">
        <f>VLOOKUP($B$3,[1]!Jalisco_Origen,16,0)</f>
        <v>#NAME?</v>
      </c>
      <c r="D8" s="15" t="e">
        <f>VLOOKUP($B$3,[1]!Jalisco_Origen,17,0)</f>
        <v>#NAME?</v>
      </c>
      <c r="E8" s="15" t="e">
        <f>VLOOKUP($B$3,[1]!Jalisco_Origen,18,0)</f>
        <v>#NAME?</v>
      </c>
      <c r="F8" s="15" t="e">
        <f>VLOOKUP($B$3,[1]!Jalisco_Origen,19,0)</f>
        <v>#NAME?</v>
      </c>
      <c r="G8" s="15" t="e">
        <f>VLOOKUP($B$3,[1]!Jalisco_Origen,20,0)</f>
        <v>#NAME?</v>
      </c>
      <c r="H8" s="15" t="e">
        <f>VLOOKUP($B$3,[1]!Jalisco_Origen,21,0)</f>
        <v>#NAME?</v>
      </c>
      <c r="S8" s="30" t="s">
        <v>160</v>
      </c>
    </row>
    <row r="9" spans="2:19" ht="17.25" customHeight="1" x14ac:dyDescent="0.25">
      <c r="B9" s="16" t="s">
        <v>412</v>
      </c>
      <c r="C9" s="15" t="e">
        <f>VLOOKUP($B$3,[1]!Jalisco_Origen,10,0)</f>
        <v>#NAME?</v>
      </c>
      <c r="D9" s="15" t="e">
        <f>VLOOKUP($B$3,[1]!Jalisco_Origen,11,0)</f>
        <v>#NAME?</v>
      </c>
      <c r="E9" s="15" t="e">
        <f>VLOOKUP($B$3,[1]!Jalisco_Origen,12,0)</f>
        <v>#NAME?</v>
      </c>
      <c r="F9" s="15" t="e">
        <f>VLOOKUP($B$3,[1]!Jalisco_Origen,13,0)</f>
        <v>#NAME?</v>
      </c>
      <c r="G9" s="15" t="e">
        <f>VLOOKUP($B$3,[1]!Jalisco_Origen,14,0)</f>
        <v>#NAME?</v>
      </c>
      <c r="H9" s="15" t="e">
        <f>VLOOKUP($B$3,[1]!Jalisco_Origen,15,0)</f>
        <v>#NAME?</v>
      </c>
      <c r="S9" s="30" t="s">
        <v>161</v>
      </c>
    </row>
    <row r="10" spans="2:19" ht="17.25" customHeight="1" x14ac:dyDescent="0.25">
      <c r="B10" s="16" t="s">
        <v>7</v>
      </c>
      <c r="C10" s="15" t="e">
        <f>VLOOKUP($B$3,[1]!Jalisco_Origen,22,0)</f>
        <v>#NAME?</v>
      </c>
      <c r="D10" s="15" t="e">
        <f>VLOOKUP($B$3,[1]!Jalisco_Origen,23,0)</f>
        <v>#NAME?</v>
      </c>
      <c r="E10" s="15" t="e">
        <f>VLOOKUP($B$3,[1]!Jalisco_Origen,24,0)</f>
        <v>#NAME?</v>
      </c>
      <c r="F10" s="15" t="e">
        <f>VLOOKUP($B$3,[1]!Jalisco_Origen,25,0)</f>
        <v>#NAME?</v>
      </c>
      <c r="G10" s="15" t="e">
        <f>VLOOKUP($B$3,[1]!Jalisco_Origen,26,0)</f>
        <v>#NAME?</v>
      </c>
      <c r="H10" s="15" t="e">
        <f>VLOOKUP($B$3,[1]!Jalisco_Origen,27,0)</f>
        <v>#NAME?</v>
      </c>
      <c r="S10" s="30" t="s">
        <v>162</v>
      </c>
    </row>
    <row r="11" spans="2:19" ht="17.25" customHeight="1" x14ac:dyDescent="0.25">
      <c r="B11" s="16" t="s">
        <v>8</v>
      </c>
      <c r="C11" s="15" t="e">
        <f>VLOOKUP($B$3,[1]!Jalisco_Origen,28,0)</f>
        <v>#NAME?</v>
      </c>
      <c r="D11" s="15" t="e">
        <f>VLOOKUP($B$3,[1]!Jalisco_Origen,29,0)</f>
        <v>#NAME?</v>
      </c>
      <c r="E11" s="15" t="e">
        <f>VLOOKUP($B$3,[1]!Jalisco_Origen,30,0)</f>
        <v>#NAME?</v>
      </c>
      <c r="F11" s="15" t="e">
        <f>VLOOKUP($B$3,[1]!Jalisco_Origen,31,0)</f>
        <v>#NAME?</v>
      </c>
      <c r="G11" s="15"/>
      <c r="H11" s="15"/>
      <c r="S11" s="30" t="s">
        <v>163</v>
      </c>
    </row>
    <row r="12" spans="2:19" ht="17.25" customHeight="1" x14ac:dyDescent="0.25">
      <c r="B12" s="17" t="s">
        <v>9</v>
      </c>
      <c r="C12" s="15" t="e">
        <f>VLOOKUP($B$3,[1]!Jalisco_Origen,32,0)</f>
        <v>#NAME?</v>
      </c>
      <c r="D12" s="15" t="e">
        <f>VLOOKUP($B$3,[1]!Jalisco_Origen,33,0)</f>
        <v>#NAME?</v>
      </c>
      <c r="E12" s="15" t="e">
        <f>VLOOKUP($B$3,[1]!Jalisco_Origen,34,0)</f>
        <v>#NAME?</v>
      </c>
      <c r="F12" s="15" t="e">
        <f>VLOOKUP($B$3,[1]!Jalisco_Origen,35,0)</f>
        <v>#NAME?</v>
      </c>
      <c r="G12" s="15"/>
      <c r="H12" s="15"/>
      <c r="I12" s="18"/>
      <c r="S12" s="30" t="s">
        <v>164</v>
      </c>
    </row>
    <row r="13" spans="2:19" x14ac:dyDescent="0.25">
      <c r="B13" s="19" t="s">
        <v>10</v>
      </c>
      <c r="C13" s="15"/>
      <c r="D13" s="15"/>
      <c r="E13" s="15"/>
      <c r="F13" s="15"/>
      <c r="G13" s="15"/>
      <c r="H13" s="15"/>
      <c r="I13" s="18"/>
      <c r="S13" s="30" t="s">
        <v>165</v>
      </c>
    </row>
    <row r="14" spans="2:19" ht="18.75" customHeight="1" x14ac:dyDescent="0.25">
      <c r="B14" s="20" t="s">
        <v>11</v>
      </c>
      <c r="C14" s="15" t="e">
        <f>VLOOKUP($B$3,[1]!Jalisco_Origen,72,0)</f>
        <v>#NAME?</v>
      </c>
      <c r="D14" s="15" t="e">
        <f>VLOOKUP($B$3,[1]!Jalisco_Origen,73,0)</f>
        <v>#NAME?</v>
      </c>
      <c r="E14" s="15" t="e">
        <f>VLOOKUP($B$3,[1]!Jalisco_Origen,74,0)</f>
        <v>#NAME?</v>
      </c>
      <c r="F14" s="15" t="e">
        <f>VLOOKUP($B$3,[1]!Jalisco_Origen,75,0)</f>
        <v>#NAME?</v>
      </c>
      <c r="G14" s="15" t="e">
        <f>VLOOKUP($B$3,[1]!Jalisco_Origen,76,0)</f>
        <v>#NAME?</v>
      </c>
      <c r="H14" s="15" t="e">
        <f>VLOOKUP($B$3,[1]!Jalisco_Origen,77,0)</f>
        <v>#NAME?</v>
      </c>
      <c r="I14" s="18"/>
      <c r="S14" s="30" t="s">
        <v>166</v>
      </c>
    </row>
    <row r="15" spans="2:19" ht="18.75" customHeight="1" x14ac:dyDescent="0.25">
      <c r="B15" s="21" t="s">
        <v>12</v>
      </c>
      <c r="C15" s="15" t="e">
        <f>VLOOKUP($B$3,[1]!Jalisco_Origen,78,0)</f>
        <v>#NAME?</v>
      </c>
      <c r="D15" s="15" t="e">
        <f>VLOOKUP($B$3,[1]!Jalisco_Origen,79,0)</f>
        <v>#NAME?</v>
      </c>
      <c r="E15" s="15" t="e">
        <f>VLOOKUP($B$3,[1]!Jalisco_Origen,80,0)</f>
        <v>#NAME?</v>
      </c>
      <c r="F15" s="15" t="e">
        <f>VLOOKUP($B$3,[1]!Jalisco_Origen,81,0)</f>
        <v>#NAME?</v>
      </c>
      <c r="G15" s="15" t="e">
        <f>VLOOKUP($B$3,[1]!Jalisco_Origen,82,0)</f>
        <v>#NAME?</v>
      </c>
      <c r="H15" s="15" t="e">
        <f>VLOOKUP($B$3,[1]!Jalisco_Origen,83,0)</f>
        <v>#NAME?</v>
      </c>
      <c r="I15" s="18"/>
      <c r="S15" s="30" t="s">
        <v>167</v>
      </c>
    </row>
    <row r="16" spans="2:19" x14ac:dyDescent="0.25">
      <c r="B16" s="22" t="s">
        <v>31</v>
      </c>
      <c r="C16" s="15"/>
      <c r="D16" s="15"/>
      <c r="E16" s="15"/>
      <c r="F16" s="15"/>
      <c r="G16" s="15"/>
      <c r="H16" s="15"/>
      <c r="S16" s="30" t="s">
        <v>168</v>
      </c>
    </row>
    <row r="17" spans="2:19" ht="17.25" customHeight="1" x14ac:dyDescent="0.25">
      <c r="B17" s="23" t="s">
        <v>13</v>
      </c>
      <c r="C17" s="15" t="e">
        <f>VLOOKUP($B$3,[1]!Jalisco_Origen,36,0)</f>
        <v>#NAME?</v>
      </c>
      <c r="D17" s="15" t="e">
        <f>VLOOKUP($B$3,[1]!Jalisco_Origen,37,0)</f>
        <v>#NAME?</v>
      </c>
      <c r="E17" s="15" t="e">
        <f>VLOOKUP($B$3,[1]!Jalisco_Origen,38,0)</f>
        <v>#NAME?</v>
      </c>
      <c r="F17" s="15" t="e">
        <f>VLOOKUP($B$3,[1]!Jalisco_Origen,39,0)</f>
        <v>#NAME?</v>
      </c>
      <c r="G17" s="15" t="e">
        <f>VLOOKUP($B$3,[1]!Jalisco_Origen,40,0)</f>
        <v>#NAME?</v>
      </c>
      <c r="H17" s="15" t="e">
        <f>VLOOKUP($B$3,[1]!Jalisco_Origen,41,0)</f>
        <v>#NAME?</v>
      </c>
      <c r="I17" s="24"/>
      <c r="S17" s="30" t="s">
        <v>169</v>
      </c>
    </row>
    <row r="18" spans="2:19" ht="17.25" customHeight="1" x14ac:dyDescent="0.25">
      <c r="B18" s="25" t="s">
        <v>14</v>
      </c>
      <c r="C18" s="15" t="e">
        <f>VLOOKUP($B$3,[1]!Jalisco_Origen,42,0)</f>
        <v>#NAME?</v>
      </c>
      <c r="D18" s="15" t="e">
        <f>VLOOKUP($B$3,[1]!Jalisco_Origen,43,0)</f>
        <v>#NAME?</v>
      </c>
      <c r="E18" s="15" t="e">
        <f>VLOOKUP($B$3,[1]!Jalisco_Origen,44,0)</f>
        <v>#NAME?</v>
      </c>
      <c r="F18" s="15" t="e">
        <f>VLOOKUP($B$3,[1]!Jalisco_Origen,45,0)</f>
        <v>#NAME?</v>
      </c>
      <c r="G18" s="15" t="e">
        <f>VLOOKUP($B$3,[1]!Jalisco_Origen,46,0)</f>
        <v>#NAME?</v>
      </c>
      <c r="H18" s="15" t="e">
        <f>VLOOKUP($B$3,[1]!Jalisco_Origen,47,0)</f>
        <v>#NAME?</v>
      </c>
      <c r="S18" s="30" t="s">
        <v>170</v>
      </c>
    </row>
    <row r="19" spans="2:19" ht="17.25" customHeight="1" x14ac:dyDescent="0.25">
      <c r="B19" s="25" t="s">
        <v>15</v>
      </c>
      <c r="C19" s="15" t="e">
        <f>VLOOKUP($B$3,[1]!Jalisco_Origen,48,0)</f>
        <v>#NAME?</v>
      </c>
      <c r="D19" s="15" t="e">
        <f>VLOOKUP($B$3,[1]!Jalisco_Origen,49,0)</f>
        <v>#NAME?</v>
      </c>
      <c r="E19" s="15" t="e">
        <f>VLOOKUP($B$3,[1]!Jalisco_Origen,50,0)</f>
        <v>#NAME?</v>
      </c>
      <c r="F19" s="15" t="e">
        <f>VLOOKUP($B$3,[1]!Jalisco_Origen,51,0)</f>
        <v>#NAME?</v>
      </c>
      <c r="G19" s="15" t="e">
        <f>VLOOKUP($B$3,[1]!Jalisco_Origen,52,0)</f>
        <v>#NAME?</v>
      </c>
      <c r="H19" s="15" t="e">
        <f>VLOOKUP($B$3,[1]!Jalisco_Origen,53,0)</f>
        <v>#NAME?</v>
      </c>
      <c r="S19" s="30" t="s">
        <v>171</v>
      </c>
    </row>
    <row r="20" spans="2:19" ht="17.25" customHeight="1" x14ac:dyDescent="0.25">
      <c r="B20" s="25" t="s">
        <v>16</v>
      </c>
      <c r="C20" s="15" t="e">
        <f>VLOOKUP($B$3,[1]!Jalisco_Origen,54,0)</f>
        <v>#NAME?</v>
      </c>
      <c r="D20" s="15" t="e">
        <f>VLOOKUP($B$3,[1]!Jalisco_Origen,55,0)</f>
        <v>#NAME?</v>
      </c>
      <c r="E20" s="15" t="e">
        <f>VLOOKUP($B$3,[1]!Jalisco_Origen,56,0)</f>
        <v>#NAME?</v>
      </c>
      <c r="F20" s="15" t="e">
        <f>VLOOKUP($B$3,[1]!Jalisco_Origen,57,0)</f>
        <v>#NAME?</v>
      </c>
      <c r="G20" s="15" t="e">
        <f>VLOOKUP($B$3,[1]!Jalisco_Origen,58,0)</f>
        <v>#NAME?</v>
      </c>
      <c r="H20" s="15" t="e">
        <f>VLOOKUP($B$3,[1]!Jalisco_Origen,59,0)</f>
        <v>#NAME?</v>
      </c>
      <c r="S20" s="30" t="s">
        <v>172</v>
      </c>
    </row>
    <row r="21" spans="2:19" ht="17.25" customHeight="1" x14ac:dyDescent="0.25">
      <c r="B21" s="25" t="s">
        <v>17</v>
      </c>
      <c r="C21" s="15" t="e">
        <f>VLOOKUP($B$3,[1]!Jalisco_Origen,60,0)</f>
        <v>#NAME?</v>
      </c>
      <c r="D21" s="15" t="e">
        <f>VLOOKUP($B$3,[1]!Jalisco_Origen,61,0)</f>
        <v>#NAME?</v>
      </c>
      <c r="E21" s="15" t="e">
        <f>VLOOKUP($B$3,[1]!Jalisco_Origen,62,0)</f>
        <v>#NAME?</v>
      </c>
      <c r="F21" s="15" t="e">
        <f>VLOOKUP($B$3,[1]!Jalisco_Origen,63,0)</f>
        <v>#NAME?</v>
      </c>
      <c r="G21" s="15" t="e">
        <f>VLOOKUP($B$3,[1]!Jalisco_Origen,64,0)</f>
        <v>#NAME?</v>
      </c>
      <c r="H21" s="15" t="e">
        <f>VLOOKUP($B$3,[1]!Jalisco_Origen,65,0)</f>
        <v>#NAME?</v>
      </c>
      <c r="S21" s="30" t="s">
        <v>173</v>
      </c>
    </row>
    <row r="22" spans="2:19" ht="17.25" customHeight="1" x14ac:dyDescent="0.25">
      <c r="B22" s="21" t="s">
        <v>18</v>
      </c>
      <c r="C22" s="15" t="e">
        <f>VLOOKUP($B$3,[1]!Jalisco_Origen,66,0)</f>
        <v>#NAME?</v>
      </c>
      <c r="D22" s="15" t="e">
        <f>VLOOKUP($B$3,[1]!Jalisco_Origen,67,0)</f>
        <v>#NAME?</v>
      </c>
      <c r="E22" s="15" t="e">
        <f>VLOOKUP($B$3,[1]!Jalisco_Origen,68,0)</f>
        <v>#NAME?</v>
      </c>
      <c r="F22" s="15" t="e">
        <f>VLOOKUP($B$3,[1]!Jalisco_Origen,69,0)</f>
        <v>#NAME?</v>
      </c>
      <c r="G22" s="15" t="e">
        <f>VLOOKUP($B$3,[1]!Jalisco_Origen,70,0)</f>
        <v>#NAME?</v>
      </c>
      <c r="H22" s="15" t="e">
        <f>VLOOKUP($B$3,[1]!Jalisco_Origen,71,0)</f>
        <v>#NAME?</v>
      </c>
      <c r="S22" s="30" t="s">
        <v>174</v>
      </c>
    </row>
    <row r="23" spans="2:19" x14ac:dyDescent="0.25">
      <c r="B23" s="26" t="s">
        <v>19</v>
      </c>
      <c r="C23" s="15"/>
      <c r="D23" s="15"/>
      <c r="E23" s="15"/>
      <c r="F23" s="15"/>
      <c r="G23" s="15"/>
      <c r="H23" s="15"/>
      <c r="S23" s="30" t="s">
        <v>175</v>
      </c>
    </row>
    <row r="24" spans="2:19" s="29" customFormat="1" ht="17.25" customHeight="1" x14ac:dyDescent="0.25">
      <c r="B24" s="28" t="s">
        <v>20</v>
      </c>
      <c r="C24" s="15" t="e">
        <f>VLOOKUP($B$3,[1]!Jalisco_Origen,90,0)</f>
        <v>#NAME?</v>
      </c>
      <c r="D24" s="15" t="e">
        <f>VLOOKUP($B$3,[1]!Jalisco_Origen,91,0)</f>
        <v>#NAME?</v>
      </c>
      <c r="E24" s="15" t="e">
        <f>VLOOKUP($B$3,[1]!Jalisco_Origen,92,0)</f>
        <v>#NAME?</v>
      </c>
      <c r="F24" s="15" t="e">
        <f>VLOOKUP($B$3,[1]!Jalisco_Origen,93,0)</f>
        <v>#NAME?</v>
      </c>
      <c r="G24" s="15" t="e">
        <f>VLOOKUP($B$3,[1]!Jalisco_Origen,94,0)</f>
        <v>#NAME?</v>
      </c>
      <c r="H24" s="15" t="e">
        <f>VLOOKUP($B$3,[1]!Jalisco_Origen,95,0)</f>
        <v>#NAME?</v>
      </c>
      <c r="S24" s="31" t="s">
        <v>176</v>
      </c>
    </row>
    <row r="25" spans="2:19" ht="17.25" customHeight="1" x14ac:dyDescent="0.25">
      <c r="B25" s="27" t="s">
        <v>21</v>
      </c>
      <c r="C25" s="15" t="e">
        <f>VLOOKUP($B$3,[1]!Jalisco_Origen,84,0)</f>
        <v>#NAME?</v>
      </c>
      <c r="D25" s="15" t="e">
        <f>VLOOKUP($B$3,[1]!Jalisco_Origen,85,0)</f>
        <v>#NAME?</v>
      </c>
      <c r="E25" s="15" t="e">
        <f>VLOOKUP($B$3,[1]!Jalisco_Origen,86,0)</f>
        <v>#NAME?</v>
      </c>
      <c r="F25" s="15" t="e">
        <f>VLOOKUP($B$3,[1]!Jalisco_Origen,87,0)</f>
        <v>#NAME?</v>
      </c>
      <c r="G25" s="15" t="e">
        <f>VLOOKUP($B$3,[1]!Jalisco_Origen,88,0)</f>
        <v>#NAME?</v>
      </c>
      <c r="H25" s="15" t="e">
        <f>VLOOKUP($B$3,[1]!Jalisco_Origen,89,0)</f>
        <v>#NAME?</v>
      </c>
      <c r="S25" s="30" t="s">
        <v>177</v>
      </c>
    </row>
    <row r="26" spans="2:19" ht="9.75" customHeight="1" x14ac:dyDescent="0.25">
      <c r="B26" s="76" t="s">
        <v>26</v>
      </c>
      <c r="C26" s="76"/>
      <c r="D26" s="76"/>
      <c r="E26" s="76"/>
      <c r="F26" s="76"/>
      <c r="G26" s="7"/>
      <c r="H26" s="7"/>
      <c r="S26" s="30" t="s">
        <v>178</v>
      </c>
    </row>
    <row r="27" spans="2:19" ht="15.75" customHeight="1" x14ac:dyDescent="0.25">
      <c r="B27" s="76"/>
      <c r="C27" s="76"/>
      <c r="D27" s="76"/>
      <c r="E27" s="76"/>
      <c r="F27" s="76"/>
      <c r="G27" s="7"/>
      <c r="H27" s="7"/>
      <c r="S27" s="30" t="s">
        <v>179</v>
      </c>
    </row>
    <row r="28" spans="2:19" x14ac:dyDescent="0.25">
      <c r="B28" s="1" t="s">
        <v>27</v>
      </c>
      <c r="S28" s="30" t="s">
        <v>180</v>
      </c>
    </row>
    <row r="29" spans="2:19" x14ac:dyDescent="0.25">
      <c r="B29" s="2" t="s">
        <v>28</v>
      </c>
      <c r="S29" s="30" t="s">
        <v>181</v>
      </c>
    </row>
    <row r="30" spans="2:19" x14ac:dyDescent="0.25">
      <c r="B30" s="2" t="s">
        <v>29</v>
      </c>
      <c r="S30" s="30" t="s">
        <v>182</v>
      </c>
    </row>
    <row r="31" spans="2:19" x14ac:dyDescent="0.25">
      <c r="B31" s="2" t="s">
        <v>30</v>
      </c>
      <c r="S31" s="30" t="s">
        <v>183</v>
      </c>
    </row>
    <row r="32" spans="2:19" x14ac:dyDescent="0.25">
      <c r="S32" s="30" t="s">
        <v>184</v>
      </c>
    </row>
    <row r="33" spans="19:19" x14ac:dyDescent="0.25">
      <c r="S33" s="30" t="s">
        <v>185</v>
      </c>
    </row>
    <row r="34" spans="19:19" x14ac:dyDescent="0.25">
      <c r="S34" s="30" t="s">
        <v>186</v>
      </c>
    </row>
    <row r="35" spans="19:19" x14ac:dyDescent="0.25">
      <c r="S35" s="30" t="s">
        <v>187</v>
      </c>
    </row>
    <row r="36" spans="19:19" x14ac:dyDescent="0.25">
      <c r="S36" s="30" t="s">
        <v>188</v>
      </c>
    </row>
    <row r="37" spans="19:19" x14ac:dyDescent="0.25">
      <c r="S37" s="30" t="s">
        <v>189</v>
      </c>
    </row>
    <row r="38" spans="19:19" x14ac:dyDescent="0.25">
      <c r="S38" s="30" t="s">
        <v>190</v>
      </c>
    </row>
    <row r="39" spans="19:19" x14ac:dyDescent="0.25">
      <c r="S39" s="30" t="s">
        <v>191</v>
      </c>
    </row>
    <row r="40" spans="19:19" x14ac:dyDescent="0.25">
      <c r="S40" s="30" t="s">
        <v>192</v>
      </c>
    </row>
    <row r="41" spans="19:19" x14ac:dyDescent="0.25">
      <c r="S41" s="30" t="s">
        <v>193</v>
      </c>
    </row>
    <row r="42" spans="19:19" x14ac:dyDescent="0.25">
      <c r="S42" s="30" t="s">
        <v>194</v>
      </c>
    </row>
    <row r="43" spans="19:19" x14ac:dyDescent="0.25">
      <c r="S43" s="30" t="s">
        <v>195</v>
      </c>
    </row>
    <row r="44" spans="19:19" x14ac:dyDescent="0.25">
      <c r="S44" s="30" t="s">
        <v>196</v>
      </c>
    </row>
    <row r="45" spans="19:19" x14ac:dyDescent="0.25">
      <c r="S45" s="30" t="s">
        <v>197</v>
      </c>
    </row>
    <row r="46" spans="19:19" x14ac:dyDescent="0.25">
      <c r="S46" s="30" t="s">
        <v>198</v>
      </c>
    </row>
    <row r="47" spans="19:19" x14ac:dyDescent="0.25">
      <c r="S47" s="30" t="s">
        <v>199</v>
      </c>
    </row>
    <row r="48" spans="19:19" x14ac:dyDescent="0.25">
      <c r="S48" s="30" t="s">
        <v>200</v>
      </c>
    </row>
    <row r="49" spans="19:19" x14ac:dyDescent="0.25">
      <c r="S49" s="30" t="s">
        <v>201</v>
      </c>
    </row>
    <row r="50" spans="19:19" x14ac:dyDescent="0.25">
      <c r="S50" s="30" t="s">
        <v>202</v>
      </c>
    </row>
    <row r="51" spans="19:19" x14ac:dyDescent="0.25">
      <c r="S51" s="30" t="s">
        <v>203</v>
      </c>
    </row>
    <row r="52" spans="19:19" x14ac:dyDescent="0.25">
      <c r="S52" s="30" t="s">
        <v>204</v>
      </c>
    </row>
    <row r="53" spans="19:19" x14ac:dyDescent="0.25">
      <c r="S53" s="30" t="s">
        <v>205</v>
      </c>
    </row>
    <row r="54" spans="19:19" x14ac:dyDescent="0.25">
      <c r="S54" s="30" t="s">
        <v>206</v>
      </c>
    </row>
    <row r="55" spans="19:19" x14ac:dyDescent="0.25">
      <c r="S55" s="30" t="s">
        <v>207</v>
      </c>
    </row>
    <row r="56" spans="19:19" x14ac:dyDescent="0.25">
      <c r="S56" s="30" t="s">
        <v>208</v>
      </c>
    </row>
    <row r="57" spans="19:19" x14ac:dyDescent="0.25">
      <c r="S57" s="30" t="s">
        <v>209</v>
      </c>
    </row>
    <row r="58" spans="19:19" x14ac:dyDescent="0.25">
      <c r="S58" s="30" t="s">
        <v>210</v>
      </c>
    </row>
    <row r="59" spans="19:19" x14ac:dyDescent="0.25">
      <c r="S59" s="30" t="s">
        <v>211</v>
      </c>
    </row>
    <row r="60" spans="19:19" x14ac:dyDescent="0.25">
      <c r="S60" s="30" t="s">
        <v>212</v>
      </c>
    </row>
    <row r="61" spans="19:19" x14ac:dyDescent="0.25">
      <c r="S61" s="30" t="s">
        <v>213</v>
      </c>
    </row>
    <row r="62" spans="19:19" x14ac:dyDescent="0.25">
      <c r="S62" s="30" t="s">
        <v>214</v>
      </c>
    </row>
    <row r="63" spans="19:19" x14ac:dyDescent="0.25">
      <c r="S63" s="30" t="s">
        <v>215</v>
      </c>
    </row>
    <row r="64" spans="19:19" x14ac:dyDescent="0.25">
      <c r="S64" s="30" t="s">
        <v>216</v>
      </c>
    </row>
    <row r="65" spans="19:19" x14ac:dyDescent="0.25">
      <c r="S65" s="30" t="s">
        <v>217</v>
      </c>
    </row>
    <row r="66" spans="19:19" x14ac:dyDescent="0.25">
      <c r="S66" s="30" t="s">
        <v>218</v>
      </c>
    </row>
    <row r="67" spans="19:19" x14ac:dyDescent="0.25">
      <c r="S67" s="30" t="s">
        <v>219</v>
      </c>
    </row>
    <row r="68" spans="19:19" x14ac:dyDescent="0.25">
      <c r="S68" s="30" t="s">
        <v>220</v>
      </c>
    </row>
    <row r="69" spans="19:19" x14ac:dyDescent="0.25">
      <c r="S69" s="30" t="s">
        <v>221</v>
      </c>
    </row>
    <row r="70" spans="19:19" x14ac:dyDescent="0.25">
      <c r="S70" s="30" t="s">
        <v>222</v>
      </c>
    </row>
    <row r="71" spans="19:19" x14ac:dyDescent="0.25">
      <c r="S71" s="30" t="s">
        <v>223</v>
      </c>
    </row>
    <row r="72" spans="19:19" x14ac:dyDescent="0.25">
      <c r="S72" s="30" t="s">
        <v>224</v>
      </c>
    </row>
    <row r="73" spans="19:19" x14ac:dyDescent="0.25">
      <c r="S73" s="30" t="s">
        <v>225</v>
      </c>
    </row>
    <row r="74" spans="19:19" x14ac:dyDescent="0.25">
      <c r="S74" s="30" t="s">
        <v>226</v>
      </c>
    </row>
    <row r="75" spans="19:19" x14ac:dyDescent="0.25">
      <c r="S75" s="30" t="s">
        <v>227</v>
      </c>
    </row>
    <row r="76" spans="19:19" x14ac:dyDescent="0.25">
      <c r="S76" s="30" t="s">
        <v>228</v>
      </c>
    </row>
    <row r="77" spans="19:19" x14ac:dyDescent="0.25">
      <c r="S77" s="30" t="s">
        <v>229</v>
      </c>
    </row>
    <row r="78" spans="19:19" x14ac:dyDescent="0.25">
      <c r="S78" s="30" t="s">
        <v>230</v>
      </c>
    </row>
    <row r="79" spans="19:19" x14ac:dyDescent="0.25">
      <c r="S79" s="30" t="s">
        <v>231</v>
      </c>
    </row>
    <row r="80" spans="19:19" x14ac:dyDescent="0.25">
      <c r="S80" s="30" t="s">
        <v>232</v>
      </c>
    </row>
    <row r="81" spans="19:19" x14ac:dyDescent="0.25">
      <c r="S81" s="30" t="s">
        <v>233</v>
      </c>
    </row>
    <row r="82" spans="19:19" x14ac:dyDescent="0.25">
      <c r="S82" s="30" t="s">
        <v>234</v>
      </c>
    </row>
    <row r="83" spans="19:19" x14ac:dyDescent="0.25">
      <c r="S83" s="30" t="s">
        <v>235</v>
      </c>
    </row>
    <row r="84" spans="19:19" x14ac:dyDescent="0.25">
      <c r="S84" s="30" t="s">
        <v>236</v>
      </c>
    </row>
    <row r="85" spans="19:19" x14ac:dyDescent="0.25">
      <c r="S85" s="30" t="s">
        <v>237</v>
      </c>
    </row>
    <row r="86" spans="19:19" x14ac:dyDescent="0.25">
      <c r="S86" s="30" t="s">
        <v>238</v>
      </c>
    </row>
    <row r="87" spans="19:19" x14ac:dyDescent="0.25">
      <c r="S87" s="30" t="s">
        <v>239</v>
      </c>
    </row>
    <row r="88" spans="19:19" x14ac:dyDescent="0.25">
      <c r="S88" s="30" t="s">
        <v>240</v>
      </c>
    </row>
    <row r="89" spans="19:19" x14ac:dyDescent="0.25">
      <c r="S89" s="30" t="s">
        <v>241</v>
      </c>
    </row>
    <row r="90" spans="19:19" x14ac:dyDescent="0.25">
      <c r="S90" s="30" t="s">
        <v>242</v>
      </c>
    </row>
    <row r="91" spans="19:19" x14ac:dyDescent="0.25">
      <c r="S91" s="30" t="s">
        <v>243</v>
      </c>
    </row>
    <row r="92" spans="19:19" x14ac:dyDescent="0.25">
      <c r="S92" s="30" t="s">
        <v>244</v>
      </c>
    </row>
    <row r="93" spans="19:19" x14ac:dyDescent="0.25">
      <c r="S93" s="30" t="s">
        <v>245</v>
      </c>
    </row>
    <row r="94" spans="19:19" x14ac:dyDescent="0.25">
      <c r="S94" s="30" t="s">
        <v>246</v>
      </c>
    </row>
    <row r="95" spans="19:19" x14ac:dyDescent="0.25">
      <c r="S95" s="30" t="s">
        <v>247</v>
      </c>
    </row>
    <row r="96" spans="19:19" x14ac:dyDescent="0.25">
      <c r="S96" s="30" t="s">
        <v>248</v>
      </c>
    </row>
    <row r="97" spans="19:19" x14ac:dyDescent="0.25">
      <c r="S97" s="30" t="s">
        <v>249</v>
      </c>
    </row>
    <row r="98" spans="19:19" x14ac:dyDescent="0.25">
      <c r="S98" s="30" t="s">
        <v>250</v>
      </c>
    </row>
    <row r="99" spans="19:19" x14ac:dyDescent="0.25">
      <c r="S99" s="30" t="s">
        <v>251</v>
      </c>
    </row>
    <row r="100" spans="19:19" x14ac:dyDescent="0.25">
      <c r="S100" s="30" t="s">
        <v>252</v>
      </c>
    </row>
    <row r="101" spans="19:19" x14ac:dyDescent="0.25">
      <c r="S101" s="30" t="s">
        <v>253</v>
      </c>
    </row>
    <row r="102" spans="19:19" x14ac:dyDescent="0.25">
      <c r="S102" s="30" t="s">
        <v>254</v>
      </c>
    </row>
    <row r="103" spans="19:19" x14ac:dyDescent="0.25">
      <c r="S103" s="30" t="s">
        <v>255</v>
      </c>
    </row>
    <row r="104" spans="19:19" x14ac:dyDescent="0.25">
      <c r="S104" s="30" t="s">
        <v>256</v>
      </c>
    </row>
    <row r="105" spans="19:19" x14ac:dyDescent="0.25">
      <c r="S105" s="30" t="s">
        <v>257</v>
      </c>
    </row>
    <row r="106" spans="19:19" x14ac:dyDescent="0.25">
      <c r="S106" s="30" t="s">
        <v>258</v>
      </c>
    </row>
    <row r="107" spans="19:19" x14ac:dyDescent="0.25">
      <c r="S107" s="30" t="s">
        <v>259</v>
      </c>
    </row>
    <row r="108" spans="19:19" x14ac:dyDescent="0.25">
      <c r="S108" s="30" t="s">
        <v>260</v>
      </c>
    </row>
    <row r="109" spans="19:19" x14ac:dyDescent="0.25">
      <c r="S109" s="30" t="s">
        <v>261</v>
      </c>
    </row>
    <row r="110" spans="19:19" x14ac:dyDescent="0.25">
      <c r="S110" s="30" t="s">
        <v>262</v>
      </c>
    </row>
    <row r="111" spans="19:19" x14ac:dyDescent="0.25">
      <c r="S111" s="30" t="s">
        <v>263</v>
      </c>
    </row>
    <row r="112" spans="19:19" x14ac:dyDescent="0.25">
      <c r="S112" s="30" t="s">
        <v>264</v>
      </c>
    </row>
    <row r="113" spans="19:19" x14ac:dyDescent="0.25">
      <c r="S113" s="30" t="s">
        <v>265</v>
      </c>
    </row>
    <row r="114" spans="19:19" x14ac:dyDescent="0.25">
      <c r="S114" s="30" t="s">
        <v>266</v>
      </c>
    </row>
    <row r="115" spans="19:19" x14ac:dyDescent="0.25">
      <c r="S115" s="30" t="s">
        <v>267</v>
      </c>
    </row>
    <row r="116" spans="19:19" x14ac:dyDescent="0.25">
      <c r="S116" s="30" t="s">
        <v>268</v>
      </c>
    </row>
    <row r="117" spans="19:19" x14ac:dyDescent="0.25">
      <c r="S117" s="30" t="s">
        <v>269</v>
      </c>
    </row>
    <row r="118" spans="19:19" x14ac:dyDescent="0.25">
      <c r="S118" s="30" t="s">
        <v>270</v>
      </c>
    </row>
    <row r="119" spans="19:19" x14ac:dyDescent="0.25">
      <c r="S119" s="30" t="s">
        <v>271</v>
      </c>
    </row>
    <row r="120" spans="19:19" x14ac:dyDescent="0.25">
      <c r="S120" s="30" t="s">
        <v>272</v>
      </c>
    </row>
    <row r="121" spans="19:19" x14ac:dyDescent="0.25">
      <c r="S121" s="30" t="s">
        <v>273</v>
      </c>
    </row>
    <row r="122" spans="19:19" x14ac:dyDescent="0.25">
      <c r="S122" s="30" t="s">
        <v>274</v>
      </c>
    </row>
    <row r="123" spans="19:19" x14ac:dyDescent="0.25">
      <c r="S123" s="30" t="s">
        <v>275</v>
      </c>
    </row>
    <row r="124" spans="19:19" x14ac:dyDescent="0.25">
      <c r="S124" s="30" t="s">
        <v>276</v>
      </c>
    </row>
    <row r="125" spans="19:19" x14ac:dyDescent="0.25">
      <c r="S125" s="30" t="s">
        <v>277</v>
      </c>
    </row>
    <row r="126" spans="19:19" x14ac:dyDescent="0.25">
      <c r="S126" s="30" t="s">
        <v>278</v>
      </c>
    </row>
    <row r="127" spans="19:19" x14ac:dyDescent="0.25">
      <c r="S127" s="30" t="s">
        <v>279</v>
      </c>
    </row>
    <row r="128" spans="19:19" x14ac:dyDescent="0.25">
      <c r="S128" s="30" t="s">
        <v>280</v>
      </c>
    </row>
  </sheetData>
  <mergeCells count="7">
    <mergeCell ref="E4:F4"/>
    <mergeCell ref="G4:H4"/>
    <mergeCell ref="B26:F27"/>
    <mergeCell ref="B2:H2"/>
    <mergeCell ref="B3:H3"/>
    <mergeCell ref="B4:B5"/>
    <mergeCell ref="C4:D4"/>
  </mergeCells>
  <dataValidations disablePrompts="1" count="1">
    <dataValidation type="list" allowBlank="1" showInputMessage="1" showErrorMessage="1" sqref="B3:H3" xr:uid="{00000000-0002-0000-0100-000000000000}">
      <formula1>$S$4:$S$128</formula1>
    </dataValidation>
  </dataValidations>
  <hyperlinks>
    <hyperlink ref="H1" location="Índice!A1" display="Índice" xr:uid="{00000000-0004-0000-0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49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59.312622688399998</v>
      </c>
      <c r="D7" s="55">
        <v>44.023181079700002</v>
      </c>
      <c r="E7" s="56">
        <v>36169</v>
      </c>
      <c r="F7" s="56">
        <v>24037</v>
      </c>
      <c r="G7" s="55">
        <v>2.4974288345</v>
      </c>
      <c r="H7" s="55">
        <v>1.7938099233</v>
      </c>
    </row>
    <row r="8" spans="2:10" ht="17.25" customHeight="1" x14ac:dyDescent="0.2">
      <c r="B8" s="57" t="s">
        <v>5</v>
      </c>
      <c r="C8" s="58">
        <v>48.656679178200001</v>
      </c>
      <c r="D8" s="58">
        <v>40.289348371199999</v>
      </c>
      <c r="E8" s="59">
        <v>29671</v>
      </c>
      <c r="F8" s="59">
        <v>21998</v>
      </c>
      <c r="G8" s="58">
        <v>2.2260559402000002</v>
      </c>
      <c r="H8" s="58">
        <v>1.6481249234999999</v>
      </c>
    </row>
    <row r="9" spans="2:10" ht="17.25" customHeight="1" x14ac:dyDescent="0.2">
      <c r="B9" s="57" t="s">
        <v>6</v>
      </c>
      <c r="C9" s="58">
        <v>10.6559435102</v>
      </c>
      <c r="D9" s="58">
        <v>3.7338327085</v>
      </c>
      <c r="E9" s="59">
        <v>6498</v>
      </c>
      <c r="F9" s="59">
        <v>2039</v>
      </c>
      <c r="G9" s="58">
        <v>3.6686619855</v>
      </c>
      <c r="H9" s="58">
        <v>3.3643997031000001</v>
      </c>
    </row>
    <row r="10" spans="2:10" ht="17.25" customHeight="1" x14ac:dyDescent="0.2">
      <c r="B10" s="57" t="s">
        <v>7</v>
      </c>
      <c r="C10" s="58">
        <v>30.269130069799999</v>
      </c>
      <c r="D10" s="58">
        <v>34.937635604699999</v>
      </c>
      <c r="E10" s="59">
        <v>18458</v>
      </c>
      <c r="F10" s="59">
        <v>19076</v>
      </c>
      <c r="G10" s="58">
        <v>2.18035143</v>
      </c>
      <c r="H10" s="58">
        <v>1.5971708828</v>
      </c>
    </row>
    <row r="11" spans="2:10" ht="17.25" customHeight="1" x14ac:dyDescent="0.2">
      <c r="B11" s="57" t="s">
        <v>8</v>
      </c>
      <c r="C11" s="58">
        <v>4.0198872114000004</v>
      </c>
      <c r="D11" s="58">
        <v>6.7829796547000001</v>
      </c>
      <c r="E11" s="59">
        <v>2451</v>
      </c>
      <c r="F11" s="59">
        <v>3704</v>
      </c>
      <c r="G11" s="58"/>
      <c r="H11" s="59"/>
    </row>
    <row r="12" spans="2:10" ht="17.25" customHeight="1" x14ac:dyDescent="0.2">
      <c r="B12" s="60" t="s">
        <v>9</v>
      </c>
      <c r="C12" s="61">
        <v>6.3983600304000001</v>
      </c>
      <c r="D12" s="61">
        <v>14.256203660900001</v>
      </c>
      <c r="E12" s="62">
        <v>3902</v>
      </c>
      <c r="F12" s="62">
        <v>7784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89.581752758199997</v>
      </c>
      <c r="D14" s="55">
        <v>78.960816684400001</v>
      </c>
      <c r="E14" s="56">
        <v>54627</v>
      </c>
      <c r="F14" s="56">
        <v>43113</v>
      </c>
      <c r="G14" s="55">
        <v>2.3966220439999999</v>
      </c>
      <c r="H14" s="55">
        <v>1.7067881376</v>
      </c>
      <c r="I14" s="38"/>
      <c r="J14" s="45"/>
    </row>
    <row r="15" spans="2:10" ht="18.75" customHeight="1" x14ac:dyDescent="0.2">
      <c r="B15" s="64" t="s">
        <v>12</v>
      </c>
      <c r="C15" s="61">
        <v>32.093215971500001</v>
      </c>
      <c r="D15" s="61">
        <v>12.194630131</v>
      </c>
      <c r="E15" s="62">
        <v>19570</v>
      </c>
      <c r="F15" s="62">
        <v>6658</v>
      </c>
      <c r="G15" s="61">
        <v>3.7911749951</v>
      </c>
      <c r="H15" s="61">
        <v>3.2881256643999999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35.943305035800002</v>
      </c>
      <c r="D17" s="55">
        <v>24.525490103900001</v>
      </c>
      <c r="E17" s="56">
        <v>21918</v>
      </c>
      <c r="F17" s="56">
        <v>13391</v>
      </c>
      <c r="G17" s="55">
        <v>3.2638083841999999</v>
      </c>
      <c r="H17" s="55">
        <v>2.2411454113999998</v>
      </c>
      <c r="I17" s="39"/>
    </row>
    <row r="18" spans="2:9" ht="17.25" customHeight="1" x14ac:dyDescent="0.2">
      <c r="B18" s="66" t="s">
        <v>14</v>
      </c>
      <c r="C18" s="58">
        <v>46.111229817599998</v>
      </c>
      <c r="D18" s="58">
        <v>13.2558716138</v>
      </c>
      <c r="E18" s="59">
        <v>28119</v>
      </c>
      <c r="F18" s="59">
        <v>7238</v>
      </c>
      <c r="G18" s="58">
        <v>3.0260737496000001</v>
      </c>
      <c r="H18" s="58">
        <v>2.4187416339999999</v>
      </c>
    </row>
    <row r="19" spans="2:9" ht="17.25" customHeight="1" x14ac:dyDescent="0.2">
      <c r="B19" s="66" t="s">
        <v>15</v>
      </c>
      <c r="C19" s="58">
        <v>81.350768007400006</v>
      </c>
      <c r="D19" s="58">
        <v>67.293303765299996</v>
      </c>
      <c r="E19" s="59">
        <v>49608</v>
      </c>
      <c r="F19" s="59">
        <v>36743</v>
      </c>
      <c r="G19" s="58">
        <v>2.4878408317999998</v>
      </c>
      <c r="H19" s="58">
        <v>1.7784434200000001</v>
      </c>
    </row>
    <row r="20" spans="2:9" ht="17.25" customHeight="1" x14ac:dyDescent="0.2">
      <c r="B20" s="66" t="s">
        <v>16</v>
      </c>
      <c r="C20" s="58">
        <v>14.2416976584</v>
      </c>
      <c r="D20" s="58">
        <v>6.6705731347999997</v>
      </c>
      <c r="E20" s="59">
        <v>8685</v>
      </c>
      <c r="F20" s="59">
        <v>3642</v>
      </c>
      <c r="G20" s="58">
        <v>4.2659032574999998</v>
      </c>
      <c r="H20" s="58">
        <v>2.8753904951</v>
      </c>
    </row>
    <row r="21" spans="2:9" ht="17.25" customHeight="1" x14ac:dyDescent="0.2">
      <c r="B21" s="66" t="s">
        <v>17</v>
      </c>
      <c r="C21" s="58">
        <v>23.329868318300001</v>
      </c>
      <c r="D21" s="58">
        <v>5.3155726130999996</v>
      </c>
      <c r="E21" s="59">
        <v>14227</v>
      </c>
      <c r="F21" s="59">
        <v>2902</v>
      </c>
      <c r="G21" s="58">
        <v>3.8278106911999998</v>
      </c>
      <c r="H21" s="58">
        <v>3.1692735659000002</v>
      </c>
    </row>
    <row r="22" spans="2:9" ht="17.25" customHeight="1" x14ac:dyDescent="0.2">
      <c r="B22" s="64" t="s">
        <v>18</v>
      </c>
      <c r="C22" s="61">
        <v>13.716734559300001</v>
      </c>
      <c r="D22" s="61">
        <v>17.708574022000001</v>
      </c>
      <c r="E22" s="62">
        <v>8364</v>
      </c>
      <c r="F22" s="62">
        <v>9669</v>
      </c>
      <c r="G22" s="61">
        <v>2.8732203420000002</v>
      </c>
      <c r="H22" s="61">
        <v>2.4421719587999999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27.694426094099999</v>
      </c>
      <c r="D24" s="55">
        <v>15.500066609499999</v>
      </c>
      <c r="E24" s="56">
        <v>16888</v>
      </c>
      <c r="F24" s="56">
        <v>8463</v>
      </c>
      <c r="G24" s="55">
        <v>2.3544082046999999</v>
      </c>
      <c r="H24" s="55">
        <v>1.8185189876000001</v>
      </c>
    </row>
    <row r="25" spans="2:9" ht="17.25" customHeight="1" x14ac:dyDescent="0.2">
      <c r="B25" s="71" t="s">
        <v>21</v>
      </c>
      <c r="C25" s="61">
        <v>63.332509899800002</v>
      </c>
      <c r="D25" s="61">
        <v>50.806160734400002</v>
      </c>
      <c r="E25" s="62">
        <v>38620</v>
      </c>
      <c r="F25" s="62">
        <v>27741</v>
      </c>
      <c r="G25" s="61">
        <v>2.3385528031999998</v>
      </c>
      <c r="H25" s="61">
        <v>1.5543456874999999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0.53957100000000002</v>
      </c>
      <c r="D27" s="88">
        <v>0.42702000000000001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65.968417660300005</v>
      </c>
      <c r="D7" s="55">
        <v>62.816381335999999</v>
      </c>
      <c r="E7" s="56">
        <v>4472</v>
      </c>
      <c r="F7" s="56">
        <v>4679</v>
      </c>
      <c r="G7" s="55">
        <v>4.0300010409000002</v>
      </c>
      <c r="H7" s="55">
        <v>3.0601295154999999</v>
      </c>
    </row>
    <row r="8" spans="2:10" ht="17.25" customHeight="1" x14ac:dyDescent="0.2">
      <c r="B8" s="57" t="s">
        <v>5</v>
      </c>
      <c r="C8" s="58">
        <v>29.459877537899999</v>
      </c>
      <c r="D8" s="58">
        <v>29.305639476300001</v>
      </c>
      <c r="E8" s="59">
        <v>1997</v>
      </c>
      <c r="F8" s="59">
        <v>2183</v>
      </c>
      <c r="G8" s="58">
        <v>3.5049766589</v>
      </c>
      <c r="H8" s="58">
        <v>2.3552724822000002</v>
      </c>
    </row>
    <row r="9" spans="2:10" ht="17.25" customHeight="1" x14ac:dyDescent="0.2">
      <c r="B9" s="57" t="s">
        <v>6</v>
      </c>
      <c r="C9" s="58">
        <v>36.508540122500001</v>
      </c>
      <c r="D9" s="58">
        <v>33.510741859699998</v>
      </c>
      <c r="E9" s="59">
        <v>2475</v>
      </c>
      <c r="F9" s="59">
        <v>2496</v>
      </c>
      <c r="G9" s="58">
        <v>4.4530315438999999</v>
      </c>
      <c r="H9" s="58">
        <v>3.6752304000999998</v>
      </c>
    </row>
    <row r="10" spans="2:10" ht="17.25" customHeight="1" x14ac:dyDescent="0.2">
      <c r="B10" s="57" t="s">
        <v>7</v>
      </c>
      <c r="C10" s="58">
        <v>29.278117950399999</v>
      </c>
      <c r="D10" s="58">
        <v>24.326955354100001</v>
      </c>
      <c r="E10" s="59">
        <v>1985</v>
      </c>
      <c r="F10" s="59">
        <v>1812</v>
      </c>
      <c r="G10" s="58">
        <v>2.8745070025000001</v>
      </c>
      <c r="H10" s="58">
        <v>1.9227498508</v>
      </c>
    </row>
    <row r="11" spans="2:10" ht="17.25" customHeight="1" x14ac:dyDescent="0.2">
      <c r="B11" s="57" t="s">
        <v>8</v>
      </c>
      <c r="C11" s="58">
        <v>0.4639058975</v>
      </c>
      <c r="D11" s="58">
        <v>2.4167505874000001</v>
      </c>
      <c r="E11" s="59">
        <v>31</v>
      </c>
      <c r="F11" s="59">
        <v>180</v>
      </c>
      <c r="G11" s="58"/>
      <c r="H11" s="59"/>
    </row>
    <row r="12" spans="2:10" ht="17.25" customHeight="1" x14ac:dyDescent="0.2">
      <c r="B12" s="60" t="s">
        <v>9</v>
      </c>
      <c r="C12" s="61">
        <v>4.2895584918000003</v>
      </c>
      <c r="D12" s="61">
        <v>10.439912722400001</v>
      </c>
      <c r="E12" s="62">
        <v>291</v>
      </c>
      <c r="F12" s="62">
        <v>778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95.246535610699993</v>
      </c>
      <c r="D14" s="55">
        <v>87.143336690200002</v>
      </c>
      <c r="E14" s="56">
        <v>6457</v>
      </c>
      <c r="F14" s="56">
        <v>6491</v>
      </c>
      <c r="G14" s="55">
        <v>3.6750126881999998</v>
      </c>
      <c r="H14" s="55">
        <v>2.7428736518000001</v>
      </c>
      <c r="I14" s="38"/>
      <c r="J14" s="45"/>
    </row>
    <row r="15" spans="2:10" ht="18.75" customHeight="1" x14ac:dyDescent="0.2">
      <c r="B15" s="64" t="s">
        <v>12</v>
      </c>
      <c r="C15" s="61">
        <v>73.122784402199997</v>
      </c>
      <c r="D15" s="61">
        <v>51.0574018127</v>
      </c>
      <c r="E15" s="62">
        <v>4957</v>
      </c>
      <c r="F15" s="62">
        <v>3803</v>
      </c>
      <c r="G15" s="61">
        <v>4.2992507712999997</v>
      </c>
      <c r="H15" s="61">
        <v>3.6199868508000002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39.236223010000003</v>
      </c>
      <c r="D17" s="55">
        <v>34.290030211500003</v>
      </c>
      <c r="E17" s="56">
        <v>2660</v>
      </c>
      <c r="F17" s="56">
        <v>2554</v>
      </c>
      <c r="G17" s="55">
        <v>4.5088295688000004</v>
      </c>
      <c r="H17" s="55">
        <v>3.3245227605999998</v>
      </c>
      <c r="I17" s="39"/>
    </row>
    <row r="18" spans="2:9" ht="17.25" customHeight="1" x14ac:dyDescent="0.2">
      <c r="B18" s="66" t="s">
        <v>14</v>
      </c>
      <c r="C18" s="58">
        <v>27.118917176899998</v>
      </c>
      <c r="D18" s="58">
        <v>5.4380664653000004</v>
      </c>
      <c r="E18" s="59">
        <v>1838</v>
      </c>
      <c r="F18" s="59">
        <v>405</v>
      </c>
      <c r="G18" s="58">
        <v>4.8288770052999999</v>
      </c>
      <c r="H18" s="58">
        <v>3.9783950617000001</v>
      </c>
    </row>
    <row r="19" spans="2:9" ht="17.25" customHeight="1" x14ac:dyDescent="0.2">
      <c r="B19" s="66" t="s">
        <v>15</v>
      </c>
      <c r="C19" s="58">
        <v>84.160489848500006</v>
      </c>
      <c r="D19" s="58">
        <v>76.518966096</v>
      </c>
      <c r="E19" s="59">
        <v>5705</v>
      </c>
      <c r="F19" s="59">
        <v>5700</v>
      </c>
      <c r="G19" s="58">
        <v>3.9297338694000001</v>
      </c>
      <c r="H19" s="58">
        <v>2.8969072164999998</v>
      </c>
    </row>
    <row r="20" spans="2:9" ht="17.25" customHeight="1" x14ac:dyDescent="0.2">
      <c r="B20" s="66" t="s">
        <v>16</v>
      </c>
      <c r="C20" s="58">
        <v>46.632291330999998</v>
      </c>
      <c r="D20" s="58">
        <v>42.833165491800003</v>
      </c>
      <c r="E20" s="59">
        <v>3161</v>
      </c>
      <c r="F20" s="59">
        <v>3191</v>
      </c>
      <c r="G20" s="58">
        <v>4.6973047684999996</v>
      </c>
      <c r="H20" s="58">
        <v>3.6081504702</v>
      </c>
    </row>
    <row r="21" spans="2:9" ht="17.25" customHeight="1" x14ac:dyDescent="0.2">
      <c r="B21" s="66" t="s">
        <v>17</v>
      </c>
      <c r="C21" s="58">
        <v>64.373187238200003</v>
      </c>
      <c r="D21" s="58">
        <v>59.533400469999997</v>
      </c>
      <c r="E21" s="59">
        <v>4364</v>
      </c>
      <c r="F21" s="59">
        <v>4435</v>
      </c>
      <c r="G21" s="58">
        <v>4.4052565706999998</v>
      </c>
      <c r="H21" s="58">
        <v>3.3371863547</v>
      </c>
    </row>
    <row r="22" spans="2:9" ht="17.25" customHeight="1" x14ac:dyDescent="0.2">
      <c r="B22" s="64" t="s">
        <v>18</v>
      </c>
      <c r="C22" s="61">
        <v>88.511118272600001</v>
      </c>
      <c r="D22" s="61">
        <v>20.409533400499999</v>
      </c>
      <c r="E22" s="62">
        <v>6000</v>
      </c>
      <c r="F22" s="62">
        <v>1520</v>
      </c>
      <c r="G22" s="61">
        <v>3.8417986528000001</v>
      </c>
      <c r="H22" s="61">
        <v>3.6990131579000001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39.804543989700001</v>
      </c>
      <c r="D24" s="55">
        <v>42.554884189299997</v>
      </c>
      <c r="E24" s="56">
        <v>2698</v>
      </c>
      <c r="F24" s="56">
        <v>3170</v>
      </c>
      <c r="G24" s="55">
        <v>4.2276926690999996</v>
      </c>
      <c r="H24" s="55">
        <v>3.2561514298000001</v>
      </c>
    </row>
    <row r="25" spans="2:9" ht="17.25" customHeight="1" x14ac:dyDescent="0.2">
      <c r="B25" s="71" t="s">
        <v>21</v>
      </c>
      <c r="C25" s="61">
        <v>66.432323557800004</v>
      </c>
      <c r="D25" s="61">
        <v>65.233131923499997</v>
      </c>
      <c r="E25" s="62">
        <v>4503</v>
      </c>
      <c r="F25" s="62">
        <v>4859</v>
      </c>
      <c r="G25" s="61">
        <v>4.0018575716999996</v>
      </c>
      <c r="H25" s="61">
        <v>2.9468795645000001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0.554759</v>
      </c>
      <c r="D27" s="88">
        <v>0.53172799999999998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71.007807196200005</v>
      </c>
      <c r="D7" s="55">
        <v>46.599106420699997</v>
      </c>
      <c r="E7" s="56">
        <v>6919</v>
      </c>
      <c r="F7" s="56">
        <v>5734</v>
      </c>
      <c r="G7" s="55">
        <v>2.6471159073999999</v>
      </c>
      <c r="H7" s="55">
        <v>2.3113049919000002</v>
      </c>
    </row>
    <row r="8" spans="2:10" ht="17.25" customHeight="1" x14ac:dyDescent="0.2">
      <c r="B8" s="57" t="s">
        <v>5</v>
      </c>
      <c r="C8" s="58">
        <v>45.978275627999999</v>
      </c>
      <c r="D8" s="58">
        <v>40.335085733500001</v>
      </c>
      <c r="E8" s="59">
        <v>4480</v>
      </c>
      <c r="F8" s="59">
        <v>4963</v>
      </c>
      <c r="G8" s="58">
        <v>2.1504936742999998</v>
      </c>
      <c r="H8" s="58">
        <v>2.1269648123999998</v>
      </c>
    </row>
    <row r="9" spans="2:10" ht="17.25" customHeight="1" x14ac:dyDescent="0.2">
      <c r="B9" s="57" t="s">
        <v>6</v>
      </c>
      <c r="C9" s="58">
        <v>25.029531568199999</v>
      </c>
      <c r="D9" s="58">
        <v>6.2640206873000004</v>
      </c>
      <c r="E9" s="59">
        <v>2439</v>
      </c>
      <c r="F9" s="59">
        <v>771</v>
      </c>
      <c r="G9" s="58">
        <v>3.5576947452000001</v>
      </c>
      <c r="H9" s="58">
        <v>3.4947826147000001</v>
      </c>
    </row>
    <row r="10" spans="2:10" ht="17.25" customHeight="1" x14ac:dyDescent="0.2">
      <c r="B10" s="57" t="s">
        <v>7</v>
      </c>
      <c r="C10" s="58">
        <v>20.77766463</v>
      </c>
      <c r="D10" s="58">
        <v>39.565486447600001</v>
      </c>
      <c r="E10" s="59">
        <v>2025</v>
      </c>
      <c r="F10" s="59">
        <v>4868</v>
      </c>
      <c r="G10" s="58">
        <v>2.1857338905999999</v>
      </c>
      <c r="H10" s="58">
        <v>2.0785145898000001</v>
      </c>
    </row>
    <row r="11" spans="2:10" ht="17.25" customHeight="1" x14ac:dyDescent="0.2">
      <c r="B11" s="57" t="s">
        <v>8</v>
      </c>
      <c r="C11" s="58">
        <v>3.5492192804</v>
      </c>
      <c r="D11" s="58">
        <v>3.8462904503000002</v>
      </c>
      <c r="E11" s="59">
        <v>346</v>
      </c>
      <c r="F11" s="59">
        <v>473</v>
      </c>
      <c r="G11" s="58"/>
      <c r="H11" s="59"/>
    </row>
    <row r="12" spans="2:10" ht="17.25" customHeight="1" x14ac:dyDescent="0.2">
      <c r="B12" s="60" t="s">
        <v>9</v>
      </c>
      <c r="C12" s="61">
        <v>4.6653088933999998</v>
      </c>
      <c r="D12" s="61">
        <v>9.9891166813000005</v>
      </c>
      <c r="E12" s="62">
        <v>455</v>
      </c>
      <c r="F12" s="62">
        <v>1229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91.785471826199995</v>
      </c>
      <c r="D14" s="55">
        <v>86.164592868300005</v>
      </c>
      <c r="E14" s="56">
        <v>8944</v>
      </c>
      <c r="F14" s="56">
        <v>10602</v>
      </c>
      <c r="G14" s="55">
        <v>2.5425295858000001</v>
      </c>
      <c r="H14" s="55">
        <v>2.2046508741999999</v>
      </c>
      <c r="I14" s="38"/>
      <c r="J14" s="45"/>
    </row>
    <row r="15" spans="2:10" ht="18.75" customHeight="1" x14ac:dyDescent="0.2">
      <c r="B15" s="64" t="s">
        <v>12</v>
      </c>
      <c r="C15" s="61">
        <v>45.451459606199997</v>
      </c>
      <c r="D15" s="61">
        <v>30.376928853500001</v>
      </c>
      <c r="E15" s="62">
        <v>4429</v>
      </c>
      <c r="F15" s="62">
        <v>3738</v>
      </c>
      <c r="G15" s="61">
        <v>3.5496639283000002</v>
      </c>
      <c r="H15" s="61">
        <v>3.4339921708999999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31.907671418900001</v>
      </c>
      <c r="D17" s="55">
        <v>26.367036452299999</v>
      </c>
      <c r="E17" s="56">
        <v>3109</v>
      </c>
      <c r="F17" s="56">
        <v>3244</v>
      </c>
      <c r="G17" s="55">
        <v>3.1031914893999999</v>
      </c>
      <c r="H17" s="55">
        <v>2.7970872555000001</v>
      </c>
      <c r="I17" s="39"/>
    </row>
    <row r="18" spans="2:9" ht="17.25" customHeight="1" x14ac:dyDescent="0.2">
      <c r="B18" s="66" t="s">
        <v>14</v>
      </c>
      <c r="C18" s="58">
        <v>17.5152749491</v>
      </c>
      <c r="D18" s="58">
        <v>11.7673238073</v>
      </c>
      <c r="E18" s="59">
        <v>1707</v>
      </c>
      <c r="F18" s="59">
        <v>1448</v>
      </c>
      <c r="G18" s="58">
        <v>3.5445736434000001</v>
      </c>
      <c r="H18" s="58">
        <v>2.9849547238</v>
      </c>
    </row>
    <row r="19" spans="2:9" ht="17.25" customHeight="1" x14ac:dyDescent="0.2">
      <c r="B19" s="66" t="s">
        <v>15</v>
      </c>
      <c r="C19" s="58">
        <v>74.575695858800003</v>
      </c>
      <c r="D19" s="58">
        <v>73.076144612600004</v>
      </c>
      <c r="E19" s="59">
        <v>7267</v>
      </c>
      <c r="F19" s="59">
        <v>8991</v>
      </c>
      <c r="G19" s="58">
        <v>2.6936731907000002</v>
      </c>
      <c r="H19" s="58">
        <v>2.2954528981000002</v>
      </c>
    </row>
    <row r="20" spans="2:9" ht="17.25" customHeight="1" x14ac:dyDescent="0.2">
      <c r="B20" s="66" t="s">
        <v>16</v>
      </c>
      <c r="C20" s="58">
        <v>21.4867617108</v>
      </c>
      <c r="D20" s="58">
        <v>19.7051132261</v>
      </c>
      <c r="E20" s="59">
        <v>2094</v>
      </c>
      <c r="F20" s="59">
        <v>2425</v>
      </c>
      <c r="G20" s="58">
        <v>3.6398104265</v>
      </c>
      <c r="H20" s="58">
        <v>3.2440905538</v>
      </c>
    </row>
    <row r="21" spans="2:9" ht="17.25" customHeight="1" x14ac:dyDescent="0.2">
      <c r="B21" s="66" t="s">
        <v>17</v>
      </c>
      <c r="C21" s="58">
        <v>22.9803122878</v>
      </c>
      <c r="D21" s="58">
        <v>40.032967905500001</v>
      </c>
      <c r="E21" s="59">
        <v>2239</v>
      </c>
      <c r="F21" s="59">
        <v>4926</v>
      </c>
      <c r="G21" s="58">
        <v>3.6514032496</v>
      </c>
      <c r="H21" s="58">
        <v>2.8881297578999998</v>
      </c>
    </row>
    <row r="22" spans="2:9" ht="17.25" customHeight="1" x14ac:dyDescent="0.2">
      <c r="B22" s="64" t="s">
        <v>18</v>
      </c>
      <c r="C22" s="61">
        <v>64.901561439199995</v>
      </c>
      <c r="D22" s="61">
        <v>19.0142589923</v>
      </c>
      <c r="E22" s="62">
        <v>6324</v>
      </c>
      <c r="F22" s="62">
        <v>2340</v>
      </c>
      <c r="G22" s="61">
        <v>2.9869246862000001</v>
      </c>
      <c r="H22" s="61">
        <v>3.1909313792999998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43.295994568899999</v>
      </c>
      <c r="D24" s="55">
        <v>13.687281673699999</v>
      </c>
      <c r="E24" s="56">
        <v>4219</v>
      </c>
      <c r="F24" s="56">
        <v>1684</v>
      </c>
      <c r="G24" s="55">
        <v>2.7287936224</v>
      </c>
      <c r="H24" s="55">
        <v>2.4060637161999998</v>
      </c>
    </row>
    <row r="25" spans="2:9" ht="17.25" customHeight="1" x14ac:dyDescent="0.2">
      <c r="B25" s="71" t="s">
        <v>21</v>
      </c>
      <c r="C25" s="61">
        <v>74.557026476600001</v>
      </c>
      <c r="D25" s="61">
        <v>50.445396871100002</v>
      </c>
      <c r="E25" s="62">
        <v>7265</v>
      </c>
      <c r="F25" s="62">
        <v>6207</v>
      </c>
      <c r="G25" s="61">
        <v>2.5212389865999998</v>
      </c>
      <c r="H25" s="61">
        <v>2.1351168343000002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0.50448700000000002</v>
      </c>
      <c r="D27" s="88">
        <v>0.37718600000000002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45.080623506000002</v>
      </c>
      <c r="D7" s="55">
        <v>47.4827101574</v>
      </c>
      <c r="E7" s="56">
        <v>10828</v>
      </c>
      <c r="F7" s="56">
        <v>10774</v>
      </c>
      <c r="G7" s="55">
        <v>1.9957527987999999</v>
      </c>
      <c r="H7" s="55">
        <v>2.0512625323</v>
      </c>
    </row>
    <row r="8" spans="2:10" ht="17.25" customHeight="1" x14ac:dyDescent="0.2">
      <c r="B8" s="57" t="s">
        <v>5</v>
      </c>
      <c r="C8" s="58">
        <v>40.775774679500003</v>
      </c>
      <c r="D8" s="58">
        <v>41.750990728200001</v>
      </c>
      <c r="E8" s="59">
        <v>9794</v>
      </c>
      <c r="F8" s="59">
        <v>9474</v>
      </c>
      <c r="G8" s="58">
        <v>1.8377422128000001</v>
      </c>
      <c r="H8" s="58">
        <v>1.8428324200999999</v>
      </c>
    </row>
    <row r="9" spans="2:10" ht="17.25" customHeight="1" x14ac:dyDescent="0.2">
      <c r="B9" s="57" t="s">
        <v>6</v>
      </c>
      <c r="C9" s="58">
        <v>4.3048488264999998</v>
      </c>
      <c r="D9" s="58">
        <v>5.7317194292</v>
      </c>
      <c r="E9" s="59">
        <v>1034</v>
      </c>
      <c r="F9" s="59">
        <v>1301</v>
      </c>
      <c r="G9" s="58">
        <v>3.4899926716</v>
      </c>
      <c r="H9" s="58">
        <v>3.5635576827</v>
      </c>
    </row>
    <row r="10" spans="2:10" ht="17.25" customHeight="1" x14ac:dyDescent="0.2">
      <c r="B10" s="57" t="s">
        <v>7</v>
      </c>
      <c r="C10" s="58">
        <v>36.247055679500001</v>
      </c>
      <c r="D10" s="58">
        <v>28.768099984799999</v>
      </c>
      <c r="E10" s="59">
        <v>8707</v>
      </c>
      <c r="F10" s="59">
        <v>6528</v>
      </c>
      <c r="G10" s="58">
        <v>1.8701572525000001</v>
      </c>
      <c r="H10" s="58">
        <v>1.7535911425999999</v>
      </c>
    </row>
    <row r="11" spans="2:10" ht="17.25" customHeight="1" x14ac:dyDescent="0.2">
      <c r="B11" s="57" t="s">
        <v>8</v>
      </c>
      <c r="C11" s="58">
        <v>4.8639923567999999</v>
      </c>
      <c r="D11" s="58">
        <v>8.4833944356999993</v>
      </c>
      <c r="E11" s="59">
        <v>1168</v>
      </c>
      <c r="F11" s="59">
        <v>1925</v>
      </c>
      <c r="G11" s="58"/>
      <c r="H11" s="59"/>
    </row>
    <row r="12" spans="2:10" ht="17.25" customHeight="1" x14ac:dyDescent="0.2">
      <c r="B12" s="60" t="s">
        <v>9</v>
      </c>
      <c r="C12" s="61">
        <v>13.8083284577</v>
      </c>
      <c r="D12" s="61">
        <v>15.265795422</v>
      </c>
      <c r="E12" s="62">
        <v>3317</v>
      </c>
      <c r="F12" s="62">
        <v>3464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81.327679185500003</v>
      </c>
      <c r="D14" s="55">
        <v>76.250810142299997</v>
      </c>
      <c r="E14" s="56">
        <v>19535</v>
      </c>
      <c r="F14" s="56">
        <v>17302</v>
      </c>
      <c r="G14" s="55">
        <v>1.9399401641</v>
      </c>
      <c r="H14" s="55">
        <v>1.9391709997</v>
      </c>
      <c r="I14" s="38"/>
      <c r="J14" s="45"/>
    </row>
    <row r="15" spans="2:10" ht="18.75" customHeight="1" x14ac:dyDescent="0.2">
      <c r="B15" s="64" t="s">
        <v>12</v>
      </c>
      <c r="C15" s="61">
        <v>20.2059421845</v>
      </c>
      <c r="D15" s="61">
        <v>19.494180360600001</v>
      </c>
      <c r="E15" s="62">
        <v>4853</v>
      </c>
      <c r="F15" s="62">
        <v>4423</v>
      </c>
      <c r="G15" s="61">
        <v>3.4051405599</v>
      </c>
      <c r="H15" s="61">
        <v>3.4684859173000002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28.891276151900001</v>
      </c>
      <c r="D17" s="55">
        <v>26.9831805749</v>
      </c>
      <c r="E17" s="56">
        <v>6940</v>
      </c>
      <c r="F17" s="56">
        <v>6123</v>
      </c>
      <c r="G17" s="55">
        <v>2.4314840623</v>
      </c>
      <c r="H17" s="55">
        <v>2.4624738758000002</v>
      </c>
      <c r="I17" s="39"/>
    </row>
    <row r="18" spans="2:9" ht="17.25" customHeight="1" x14ac:dyDescent="0.2">
      <c r="B18" s="66" t="s">
        <v>14</v>
      </c>
      <c r="C18" s="58">
        <v>12.4279687094</v>
      </c>
      <c r="D18" s="58">
        <v>8.9599011156999993</v>
      </c>
      <c r="E18" s="59">
        <v>2985</v>
      </c>
      <c r="F18" s="59">
        <v>2033</v>
      </c>
      <c r="G18" s="58">
        <v>2.8869511836999999</v>
      </c>
      <c r="H18" s="58">
        <v>3.0001975221000001</v>
      </c>
    </row>
    <row r="19" spans="2:9" ht="17.25" customHeight="1" x14ac:dyDescent="0.2">
      <c r="B19" s="66" t="s">
        <v>15</v>
      </c>
      <c r="C19" s="58">
        <v>65.265785566399998</v>
      </c>
      <c r="D19" s="58">
        <v>57.311124368599998</v>
      </c>
      <c r="E19" s="59">
        <v>15677</v>
      </c>
      <c r="F19" s="59">
        <v>13004</v>
      </c>
      <c r="G19" s="58">
        <v>2.0901451697</v>
      </c>
      <c r="H19" s="58">
        <v>2.0887386708000002</v>
      </c>
    </row>
    <row r="20" spans="2:9" ht="17.25" customHeight="1" x14ac:dyDescent="0.2">
      <c r="B20" s="66" t="s">
        <v>16</v>
      </c>
      <c r="C20" s="58">
        <v>6.5748943559999997</v>
      </c>
      <c r="D20" s="58">
        <v>15.2790913697</v>
      </c>
      <c r="E20" s="59">
        <v>1579</v>
      </c>
      <c r="F20" s="59">
        <v>3467</v>
      </c>
      <c r="G20" s="58">
        <v>3.0675073203999998</v>
      </c>
      <c r="H20" s="58">
        <v>3.0325329075999998</v>
      </c>
    </row>
    <row r="21" spans="2:9" ht="17.25" customHeight="1" x14ac:dyDescent="0.2">
      <c r="B21" s="66" t="s">
        <v>17</v>
      </c>
      <c r="C21" s="58">
        <v>10.938595874000001</v>
      </c>
      <c r="D21" s="58">
        <v>20.647773675</v>
      </c>
      <c r="E21" s="59">
        <v>2627</v>
      </c>
      <c r="F21" s="59">
        <v>4685</v>
      </c>
      <c r="G21" s="58">
        <v>3.3052375571999999</v>
      </c>
      <c r="H21" s="58">
        <v>2.9430586424</v>
      </c>
    </row>
    <row r="22" spans="2:9" ht="17.25" customHeight="1" x14ac:dyDescent="0.2">
      <c r="B22" s="64" t="s">
        <v>18</v>
      </c>
      <c r="C22" s="61">
        <v>33.672310650900002</v>
      </c>
      <c r="D22" s="61">
        <v>18.682288627799998</v>
      </c>
      <c r="E22" s="62">
        <v>8088</v>
      </c>
      <c r="F22" s="62">
        <v>4239</v>
      </c>
      <c r="G22" s="61">
        <v>2.6073275615</v>
      </c>
      <c r="H22" s="61">
        <v>2.7875056176999999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15.744150661200001</v>
      </c>
      <c r="D24" s="55">
        <v>15.171078341999999</v>
      </c>
      <c r="E24" s="56">
        <v>3782</v>
      </c>
      <c r="F24" s="56">
        <v>3442</v>
      </c>
      <c r="G24" s="55">
        <v>1.9703008741000001</v>
      </c>
      <c r="H24" s="55">
        <v>2.1447934549999998</v>
      </c>
    </row>
    <row r="25" spans="2:9" ht="17.25" customHeight="1" x14ac:dyDescent="0.2">
      <c r="B25" s="71" t="s">
        <v>21</v>
      </c>
      <c r="C25" s="61">
        <v>49.944615862799999</v>
      </c>
      <c r="D25" s="61">
        <v>55.966104593099999</v>
      </c>
      <c r="E25" s="62">
        <v>11997</v>
      </c>
      <c r="F25" s="62">
        <v>12699</v>
      </c>
      <c r="G25" s="61">
        <v>1.8013739483</v>
      </c>
      <c r="H25" s="61">
        <v>1.7403755590000001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0.45701399999999998</v>
      </c>
      <c r="D27" s="88">
        <v>0.37739899999999998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48.937429297100003</v>
      </c>
      <c r="D7" s="55">
        <v>53.6149453588</v>
      </c>
      <c r="E7" s="56">
        <v>18229</v>
      </c>
      <c r="F7" s="56">
        <v>24552</v>
      </c>
      <c r="G7" s="55">
        <v>2.4418254673000002</v>
      </c>
      <c r="H7" s="55">
        <v>2.1804295438999999</v>
      </c>
    </row>
    <row r="8" spans="2:10" ht="17.25" customHeight="1" x14ac:dyDescent="0.2">
      <c r="B8" s="57" t="s">
        <v>5</v>
      </c>
      <c r="C8" s="58">
        <v>40.0347757941</v>
      </c>
      <c r="D8" s="58">
        <v>47.296535854699997</v>
      </c>
      <c r="E8" s="59">
        <v>14913</v>
      </c>
      <c r="F8" s="59">
        <v>21659</v>
      </c>
      <c r="G8" s="58">
        <v>2.1583001974</v>
      </c>
      <c r="H8" s="58">
        <v>1.9841678594000001</v>
      </c>
    </row>
    <row r="9" spans="2:10" ht="17.25" customHeight="1" x14ac:dyDescent="0.2">
      <c r="B9" s="57" t="s">
        <v>6</v>
      </c>
      <c r="C9" s="58">
        <v>8.9026535029999998</v>
      </c>
      <c r="D9" s="58">
        <v>6.3184095040999999</v>
      </c>
      <c r="E9" s="59">
        <v>3316</v>
      </c>
      <c r="F9" s="59">
        <v>2893</v>
      </c>
      <c r="G9" s="58">
        <v>3.7152751996000002</v>
      </c>
      <c r="H9" s="58">
        <v>3.6464544902</v>
      </c>
    </row>
    <row r="10" spans="2:10" ht="17.25" customHeight="1" x14ac:dyDescent="0.2">
      <c r="B10" s="57" t="s">
        <v>7</v>
      </c>
      <c r="C10" s="58">
        <v>37.510048108699998</v>
      </c>
      <c r="D10" s="58">
        <v>31.508713847700001</v>
      </c>
      <c r="E10" s="59">
        <v>13972</v>
      </c>
      <c r="F10" s="59">
        <v>14429</v>
      </c>
      <c r="G10" s="58">
        <v>2.0616410346</v>
      </c>
      <c r="H10" s="58">
        <v>1.9390980033</v>
      </c>
    </row>
    <row r="11" spans="2:10" ht="17.25" customHeight="1" x14ac:dyDescent="0.2">
      <c r="B11" s="57" t="s">
        <v>8</v>
      </c>
      <c r="C11" s="58">
        <v>3.9860124109999999</v>
      </c>
      <c r="D11" s="58">
        <v>4.5461288758</v>
      </c>
      <c r="E11" s="59">
        <v>1485</v>
      </c>
      <c r="F11" s="59">
        <v>2082</v>
      </c>
      <c r="G11" s="58"/>
      <c r="H11" s="59"/>
    </row>
    <row r="12" spans="2:10" ht="17.25" customHeight="1" x14ac:dyDescent="0.2">
      <c r="B12" s="60" t="s">
        <v>9</v>
      </c>
      <c r="C12" s="61">
        <v>9.5665101833000001</v>
      </c>
      <c r="D12" s="61">
        <v>10.3302119176</v>
      </c>
      <c r="E12" s="62">
        <v>3564</v>
      </c>
      <c r="F12" s="62">
        <v>4731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86.447477405699999</v>
      </c>
      <c r="D14" s="55">
        <v>85.123659206499994</v>
      </c>
      <c r="E14" s="56">
        <v>32202</v>
      </c>
      <c r="F14" s="56">
        <v>38982</v>
      </c>
      <c r="G14" s="55">
        <v>2.2768358360000001</v>
      </c>
      <c r="H14" s="55">
        <v>2.0914319260999998</v>
      </c>
      <c r="I14" s="38"/>
      <c r="J14" s="45"/>
    </row>
    <row r="15" spans="2:10" ht="18.75" customHeight="1" x14ac:dyDescent="0.2">
      <c r="B15" s="64" t="s">
        <v>12</v>
      </c>
      <c r="C15" s="61">
        <v>29.962416602299999</v>
      </c>
      <c r="D15" s="61">
        <v>25.067492513000001</v>
      </c>
      <c r="E15" s="62">
        <v>11161</v>
      </c>
      <c r="F15" s="62">
        <v>11479</v>
      </c>
      <c r="G15" s="61">
        <v>3.5777195248</v>
      </c>
      <c r="H15" s="61">
        <v>3.6136326781000001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26.450543754000002</v>
      </c>
      <c r="D17" s="55">
        <v>28.429093884899999</v>
      </c>
      <c r="E17" s="56">
        <v>9853</v>
      </c>
      <c r="F17" s="56">
        <v>13019</v>
      </c>
      <c r="G17" s="55">
        <v>3.0020178132000002</v>
      </c>
      <c r="H17" s="55">
        <v>2.8826448841999999</v>
      </c>
      <c r="I17" s="39"/>
    </row>
    <row r="18" spans="2:9" ht="17.25" customHeight="1" x14ac:dyDescent="0.2">
      <c r="B18" s="66" t="s">
        <v>14</v>
      </c>
      <c r="C18" s="58">
        <v>32.713824310699998</v>
      </c>
      <c r="D18" s="58">
        <v>15.647597575900001</v>
      </c>
      <c r="E18" s="59">
        <v>12186</v>
      </c>
      <c r="F18" s="59">
        <v>7166</v>
      </c>
      <c r="G18" s="58">
        <v>2.9267376843999999</v>
      </c>
      <c r="H18" s="58">
        <v>3.0641620496000002</v>
      </c>
    </row>
    <row r="19" spans="2:9" ht="17.25" customHeight="1" x14ac:dyDescent="0.2">
      <c r="B19" s="66" t="s">
        <v>15</v>
      </c>
      <c r="C19" s="58">
        <v>75.342312324700004</v>
      </c>
      <c r="D19" s="58">
        <v>74.343213691700001</v>
      </c>
      <c r="E19" s="59">
        <v>28065</v>
      </c>
      <c r="F19" s="59">
        <v>34045</v>
      </c>
      <c r="G19" s="58">
        <v>2.4009726188</v>
      </c>
      <c r="H19" s="58">
        <v>2.1921857418999999</v>
      </c>
    </row>
    <row r="20" spans="2:9" ht="17.25" customHeight="1" x14ac:dyDescent="0.2">
      <c r="B20" s="66" t="s">
        <v>16</v>
      </c>
      <c r="C20" s="58">
        <v>15.3271324621</v>
      </c>
      <c r="D20" s="58">
        <v>19.451212194</v>
      </c>
      <c r="E20" s="59">
        <v>5709</v>
      </c>
      <c r="F20" s="59">
        <v>8907</v>
      </c>
      <c r="G20" s="58">
        <v>3.6105297446</v>
      </c>
      <c r="H20" s="58">
        <v>3.2736628036000002</v>
      </c>
    </row>
    <row r="21" spans="2:9" ht="17.25" customHeight="1" x14ac:dyDescent="0.2">
      <c r="B21" s="66" t="s">
        <v>17</v>
      </c>
      <c r="C21" s="58">
        <v>10.429951558899999</v>
      </c>
      <c r="D21" s="58">
        <v>19.5496340328</v>
      </c>
      <c r="E21" s="59">
        <v>3885</v>
      </c>
      <c r="F21" s="59">
        <v>8953</v>
      </c>
      <c r="G21" s="58">
        <v>3.4663510766000001</v>
      </c>
      <c r="H21" s="58">
        <v>3.3697870120000002</v>
      </c>
    </row>
    <row r="22" spans="2:9" ht="17.25" customHeight="1" x14ac:dyDescent="0.2">
      <c r="B22" s="64" t="s">
        <v>18</v>
      </c>
      <c r="C22" s="61">
        <v>36.5629500808</v>
      </c>
      <c r="D22" s="61">
        <v>20.6095871528</v>
      </c>
      <c r="E22" s="62">
        <v>13620</v>
      </c>
      <c r="F22" s="62">
        <v>9438</v>
      </c>
      <c r="G22" s="61">
        <v>3.0462981167000001</v>
      </c>
      <c r="H22" s="61">
        <v>3.0987708412999999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18.9737130625</v>
      </c>
      <c r="D24" s="55">
        <v>15.3101541236</v>
      </c>
      <c r="E24" s="56">
        <v>7068</v>
      </c>
      <c r="F24" s="56">
        <v>7011</v>
      </c>
      <c r="G24" s="55">
        <v>2.5632042531999999</v>
      </c>
      <c r="H24" s="55">
        <v>2.3456634879</v>
      </c>
    </row>
    <row r="25" spans="2:9" ht="17.25" customHeight="1" x14ac:dyDescent="0.2">
      <c r="B25" s="71" t="s">
        <v>21</v>
      </c>
      <c r="C25" s="61">
        <v>52.9234417081</v>
      </c>
      <c r="D25" s="61">
        <v>58.161074234600001</v>
      </c>
      <c r="E25" s="62">
        <v>19714</v>
      </c>
      <c r="F25" s="62">
        <v>26634</v>
      </c>
      <c r="G25" s="61">
        <v>2.2579466626000002</v>
      </c>
      <c r="H25" s="61">
        <v>2.0100288458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0.49759999999999999</v>
      </c>
      <c r="D27" s="88">
        <v>0.39016200000000001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35.163242794200002</v>
      </c>
      <c r="D7" s="55">
        <v>35.040135972400002</v>
      </c>
      <c r="E7" s="56">
        <v>33544</v>
      </c>
      <c r="F7" s="56">
        <v>35721</v>
      </c>
      <c r="G7" s="55">
        <v>1.9775197175999999</v>
      </c>
      <c r="H7" s="55">
        <v>1.6821119309000001</v>
      </c>
    </row>
    <row r="8" spans="2:10" ht="17.25" customHeight="1" x14ac:dyDescent="0.2">
      <c r="B8" s="57" t="s">
        <v>5</v>
      </c>
      <c r="C8" s="58">
        <v>31.9074109562</v>
      </c>
      <c r="D8" s="58">
        <v>33.242078656099999</v>
      </c>
      <c r="E8" s="59">
        <v>30438</v>
      </c>
      <c r="F8" s="59">
        <v>33888</v>
      </c>
      <c r="G8" s="58">
        <v>1.8249760475000001</v>
      </c>
      <c r="H8" s="58">
        <v>1.5940156477</v>
      </c>
    </row>
    <row r="9" spans="2:10" ht="17.25" customHeight="1" x14ac:dyDescent="0.2">
      <c r="B9" s="57" t="s">
        <v>6</v>
      </c>
      <c r="C9" s="58">
        <v>3.2558318380000002</v>
      </c>
      <c r="D9" s="58">
        <v>1.7980573163</v>
      </c>
      <c r="E9" s="59">
        <v>3106</v>
      </c>
      <c r="F9" s="59">
        <v>1833</v>
      </c>
      <c r="G9" s="58">
        <v>3.4683435212</v>
      </c>
      <c r="H9" s="58">
        <v>3.3085808873000002</v>
      </c>
    </row>
    <row r="10" spans="2:10" ht="17.25" customHeight="1" x14ac:dyDescent="0.2">
      <c r="B10" s="57" t="s">
        <v>7</v>
      </c>
      <c r="C10" s="58">
        <v>26.287559616500001</v>
      </c>
      <c r="D10" s="58">
        <v>20.401901103499998</v>
      </c>
      <c r="E10" s="59">
        <v>25077</v>
      </c>
      <c r="F10" s="59">
        <v>20798</v>
      </c>
      <c r="G10" s="58">
        <v>1.8110318665</v>
      </c>
      <c r="H10" s="58">
        <v>1.5402685937</v>
      </c>
    </row>
    <row r="11" spans="2:10" ht="17.25" customHeight="1" x14ac:dyDescent="0.2">
      <c r="B11" s="57" t="s">
        <v>8</v>
      </c>
      <c r="C11" s="58">
        <v>10.314169725499999</v>
      </c>
      <c r="D11" s="58">
        <v>14.566275190400001</v>
      </c>
      <c r="E11" s="59">
        <v>9839</v>
      </c>
      <c r="F11" s="59">
        <v>14849</v>
      </c>
      <c r="G11" s="58"/>
      <c r="H11" s="59"/>
    </row>
    <row r="12" spans="2:10" ht="17.25" customHeight="1" x14ac:dyDescent="0.2">
      <c r="B12" s="60" t="s">
        <v>9</v>
      </c>
      <c r="C12" s="61">
        <v>28.235027863799999</v>
      </c>
      <c r="D12" s="61">
        <v>29.991687733799999</v>
      </c>
      <c r="E12" s="62">
        <v>26935</v>
      </c>
      <c r="F12" s="62">
        <v>30574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61.4508024107</v>
      </c>
      <c r="D14" s="55">
        <v>55.442037075899997</v>
      </c>
      <c r="E14" s="56">
        <v>58622</v>
      </c>
      <c r="F14" s="56">
        <v>56519</v>
      </c>
      <c r="G14" s="55">
        <v>1.9064441507000001</v>
      </c>
      <c r="H14" s="55">
        <v>1.6301277182</v>
      </c>
      <c r="I14" s="38"/>
      <c r="J14" s="45"/>
    </row>
    <row r="15" spans="2:10" ht="18.75" customHeight="1" x14ac:dyDescent="0.2">
      <c r="B15" s="64" t="s">
        <v>12</v>
      </c>
      <c r="C15" s="61">
        <v>12.6835496575</v>
      </c>
      <c r="D15" s="61">
        <v>6.9819833340999997</v>
      </c>
      <c r="E15" s="62">
        <v>12100</v>
      </c>
      <c r="F15" s="62">
        <v>7118</v>
      </c>
      <c r="G15" s="61">
        <v>3.4055093361000002</v>
      </c>
      <c r="H15" s="61">
        <v>3.2723253052999999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18.0630103582</v>
      </c>
      <c r="D17" s="55">
        <v>16.229552609399999</v>
      </c>
      <c r="E17" s="56">
        <v>17231</v>
      </c>
      <c r="F17" s="56">
        <v>16545</v>
      </c>
      <c r="G17" s="55">
        <v>2.2889125445</v>
      </c>
      <c r="H17" s="55">
        <v>2.0172987867000001</v>
      </c>
      <c r="I17" s="39"/>
    </row>
    <row r="18" spans="2:9" ht="17.25" customHeight="1" x14ac:dyDescent="0.2">
      <c r="B18" s="66" t="s">
        <v>14</v>
      </c>
      <c r="C18" s="58">
        <v>25.507438546300001</v>
      </c>
      <c r="D18" s="58">
        <v>11.3227082254</v>
      </c>
      <c r="E18" s="59">
        <v>24333</v>
      </c>
      <c r="F18" s="59">
        <v>11543</v>
      </c>
      <c r="G18" s="58">
        <v>2.4744245667999998</v>
      </c>
      <c r="H18" s="58">
        <v>2.3711463527999999</v>
      </c>
    </row>
    <row r="19" spans="2:9" ht="17.25" customHeight="1" x14ac:dyDescent="0.2">
      <c r="B19" s="66" t="s">
        <v>15</v>
      </c>
      <c r="C19" s="58">
        <v>44.2670714749</v>
      </c>
      <c r="D19" s="58">
        <v>38.681916993199998</v>
      </c>
      <c r="E19" s="59">
        <v>42229</v>
      </c>
      <c r="F19" s="59">
        <v>39433</v>
      </c>
      <c r="G19" s="58">
        <v>2.1521599767000001</v>
      </c>
      <c r="H19" s="58">
        <v>1.8148210516000001</v>
      </c>
    </row>
    <row r="20" spans="2:9" ht="17.25" customHeight="1" x14ac:dyDescent="0.2">
      <c r="B20" s="66" t="s">
        <v>16</v>
      </c>
      <c r="C20" s="58">
        <v>6.6708802625999999</v>
      </c>
      <c r="D20" s="58">
        <v>7.1943676880999998</v>
      </c>
      <c r="E20" s="59">
        <v>6364</v>
      </c>
      <c r="F20" s="59">
        <v>7334</v>
      </c>
      <c r="G20" s="58">
        <v>2.9464224067</v>
      </c>
      <c r="H20" s="58">
        <v>2.3882356807999998</v>
      </c>
    </row>
    <row r="21" spans="2:9" ht="17.25" customHeight="1" x14ac:dyDescent="0.2">
      <c r="B21" s="66" t="s">
        <v>17</v>
      </c>
      <c r="C21" s="58">
        <v>5.0477582326999997</v>
      </c>
      <c r="D21" s="58">
        <v>2.6325043441</v>
      </c>
      <c r="E21" s="59">
        <v>4815</v>
      </c>
      <c r="F21" s="59">
        <v>2684</v>
      </c>
      <c r="G21" s="58">
        <v>2.6476683411000002</v>
      </c>
      <c r="H21" s="58">
        <v>2.8937026633</v>
      </c>
    </row>
    <row r="22" spans="2:9" ht="17.25" customHeight="1" x14ac:dyDescent="0.2">
      <c r="B22" s="64" t="s">
        <v>18</v>
      </c>
      <c r="C22" s="61">
        <v>17.596363934199999</v>
      </c>
      <c r="D22" s="61">
        <v>14.3165515334</v>
      </c>
      <c r="E22" s="62">
        <v>16786</v>
      </c>
      <c r="F22" s="62">
        <v>14595</v>
      </c>
      <c r="G22" s="61">
        <v>2.5132362380000002</v>
      </c>
      <c r="H22" s="61">
        <v>1.9457309593000001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14.3317349117</v>
      </c>
      <c r="D24" s="55">
        <v>11.5252634045</v>
      </c>
      <c r="E24" s="56">
        <v>13672</v>
      </c>
      <c r="F24" s="56">
        <v>11749</v>
      </c>
      <c r="G24" s="55">
        <v>1.7651515341999999</v>
      </c>
      <c r="H24" s="55">
        <v>1.4617738966</v>
      </c>
    </row>
    <row r="25" spans="2:9" ht="17.25" customHeight="1" x14ac:dyDescent="0.2">
      <c r="B25" s="71" t="s">
        <v>21</v>
      </c>
      <c r="C25" s="61">
        <v>45.477412519700003</v>
      </c>
      <c r="D25" s="61">
        <v>49.606411162699999</v>
      </c>
      <c r="E25" s="62">
        <v>43384</v>
      </c>
      <c r="F25" s="62">
        <v>50570</v>
      </c>
      <c r="G25" s="61">
        <v>1.5291969382999999</v>
      </c>
      <c r="H25" s="61">
        <v>1.1881946015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0.49484899999999998</v>
      </c>
      <c r="D27" s="88">
        <v>0.40681299999999998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46.098948588100001</v>
      </c>
      <c r="D7" s="55">
        <v>44.106630052500002</v>
      </c>
      <c r="E7" s="56">
        <v>13938</v>
      </c>
      <c r="F7" s="56">
        <v>10581</v>
      </c>
      <c r="G7" s="55">
        <v>2.1450412228000002</v>
      </c>
      <c r="H7" s="55">
        <v>1.6870870064000001</v>
      </c>
    </row>
    <row r="8" spans="2:10" ht="17.25" customHeight="1" x14ac:dyDescent="0.2">
      <c r="B8" s="57" t="s">
        <v>5</v>
      </c>
      <c r="C8" s="58">
        <v>40.675505376700002</v>
      </c>
      <c r="D8" s="58">
        <v>41.049689878400002</v>
      </c>
      <c r="E8" s="59">
        <v>12299</v>
      </c>
      <c r="F8" s="59">
        <v>9847</v>
      </c>
      <c r="G8" s="58">
        <v>1.9676244092999999</v>
      </c>
      <c r="H8" s="58">
        <v>1.5641376444999999</v>
      </c>
    </row>
    <row r="9" spans="2:10" ht="17.25" customHeight="1" x14ac:dyDescent="0.2">
      <c r="B9" s="57" t="s">
        <v>6</v>
      </c>
      <c r="C9" s="58">
        <v>5.4234432114000004</v>
      </c>
      <c r="D9" s="58">
        <v>3.0569401742000002</v>
      </c>
      <c r="E9" s="59">
        <v>1640</v>
      </c>
      <c r="F9" s="59">
        <v>733</v>
      </c>
      <c r="G9" s="58">
        <v>3.4721208835000001</v>
      </c>
      <c r="H9" s="58">
        <v>3.3346604976999998</v>
      </c>
    </row>
    <row r="10" spans="2:10" ht="17.25" customHeight="1" x14ac:dyDescent="0.2">
      <c r="B10" s="57" t="s">
        <v>7</v>
      </c>
      <c r="C10" s="58">
        <v>40.579640528500001</v>
      </c>
      <c r="D10" s="58">
        <v>35.357626066400002</v>
      </c>
      <c r="E10" s="59">
        <v>12270</v>
      </c>
      <c r="F10" s="59">
        <v>8482</v>
      </c>
      <c r="G10" s="58">
        <v>1.9514356251</v>
      </c>
      <c r="H10" s="58">
        <v>1.5669397487000001</v>
      </c>
    </row>
    <row r="11" spans="2:10" ht="17.25" customHeight="1" x14ac:dyDescent="0.2">
      <c r="B11" s="57" t="s">
        <v>8</v>
      </c>
      <c r="C11" s="58">
        <v>3.3714719417999999</v>
      </c>
      <c r="D11" s="58">
        <v>6.4579344547000002</v>
      </c>
      <c r="E11" s="59">
        <v>1019</v>
      </c>
      <c r="F11" s="59">
        <v>1549</v>
      </c>
      <c r="G11" s="58"/>
      <c r="H11" s="59"/>
    </row>
    <row r="12" spans="2:10" ht="17.25" customHeight="1" x14ac:dyDescent="0.2">
      <c r="B12" s="60" t="s">
        <v>9</v>
      </c>
      <c r="C12" s="61">
        <v>9.9499389414999992</v>
      </c>
      <c r="D12" s="61">
        <v>14.0778094263</v>
      </c>
      <c r="E12" s="62">
        <v>3008</v>
      </c>
      <c r="F12" s="62">
        <v>3377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86.678589116699996</v>
      </c>
      <c r="D14" s="55">
        <v>79.464256118999998</v>
      </c>
      <c r="E14" s="56">
        <v>26208</v>
      </c>
      <c r="F14" s="56">
        <v>19063</v>
      </c>
      <c r="G14" s="55">
        <v>2.0546517200999999</v>
      </c>
      <c r="H14" s="55">
        <v>1.6336505372000001</v>
      </c>
      <c r="I14" s="38"/>
      <c r="J14" s="45"/>
    </row>
    <row r="15" spans="2:10" ht="18.75" customHeight="1" x14ac:dyDescent="0.2">
      <c r="B15" s="64" t="s">
        <v>12</v>
      </c>
      <c r="C15" s="61">
        <v>23.8826778902</v>
      </c>
      <c r="D15" s="61">
        <v>11.142381349000001</v>
      </c>
      <c r="E15" s="62">
        <v>7221</v>
      </c>
      <c r="F15" s="62">
        <v>2673</v>
      </c>
      <c r="G15" s="61">
        <v>3.3834660763</v>
      </c>
      <c r="H15" s="61">
        <v>3.2611079614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20.369644836100001</v>
      </c>
      <c r="D17" s="55">
        <v>20.977786743900001</v>
      </c>
      <c r="E17" s="56">
        <v>6159</v>
      </c>
      <c r="F17" s="56">
        <v>5032</v>
      </c>
      <c r="G17" s="55">
        <v>2.6804694105000002</v>
      </c>
      <c r="H17" s="55">
        <v>2.128777097</v>
      </c>
      <c r="I17" s="39"/>
    </row>
    <row r="18" spans="2:9" ht="17.25" customHeight="1" x14ac:dyDescent="0.2">
      <c r="B18" s="66" t="s">
        <v>14</v>
      </c>
      <c r="C18" s="58">
        <v>30.490738561899999</v>
      </c>
      <c r="D18" s="58">
        <v>10.616718026299999</v>
      </c>
      <c r="E18" s="59">
        <v>9219</v>
      </c>
      <c r="F18" s="59">
        <v>2547</v>
      </c>
      <c r="G18" s="58">
        <v>2.6880884336999999</v>
      </c>
      <c r="H18" s="58">
        <v>2.4907820051999998</v>
      </c>
    </row>
    <row r="19" spans="2:9" ht="17.25" customHeight="1" x14ac:dyDescent="0.2">
      <c r="B19" s="66" t="s">
        <v>15</v>
      </c>
      <c r="C19" s="58">
        <v>76.314831920399996</v>
      </c>
      <c r="D19" s="58">
        <v>66.646538524799993</v>
      </c>
      <c r="E19" s="59">
        <v>23075</v>
      </c>
      <c r="F19" s="59">
        <v>15988</v>
      </c>
      <c r="G19" s="58">
        <v>2.1552467594000002</v>
      </c>
      <c r="H19" s="58">
        <v>1.6947485264</v>
      </c>
    </row>
    <row r="20" spans="2:9" ht="17.25" customHeight="1" x14ac:dyDescent="0.2">
      <c r="B20" s="66" t="s">
        <v>16</v>
      </c>
      <c r="C20" s="58">
        <v>8.7368014795000004</v>
      </c>
      <c r="D20" s="58">
        <v>6.0672839109999996</v>
      </c>
      <c r="E20" s="59">
        <v>2642</v>
      </c>
      <c r="F20" s="59">
        <v>1455</v>
      </c>
      <c r="G20" s="58">
        <v>3.2584005130000002</v>
      </c>
      <c r="H20" s="58">
        <v>2.8281747997000002</v>
      </c>
    </row>
    <row r="21" spans="2:9" ht="17.25" customHeight="1" x14ac:dyDescent="0.2">
      <c r="B21" s="66" t="s">
        <v>17</v>
      </c>
      <c r="C21" s="58">
        <v>17.353167124799999</v>
      </c>
      <c r="D21" s="58">
        <v>12.2494220259</v>
      </c>
      <c r="E21" s="59">
        <v>5247</v>
      </c>
      <c r="F21" s="59">
        <v>2939</v>
      </c>
      <c r="G21" s="58">
        <v>2.8291685162000002</v>
      </c>
      <c r="H21" s="58">
        <v>2.5421938458</v>
      </c>
    </row>
    <row r="22" spans="2:9" ht="17.25" customHeight="1" x14ac:dyDescent="0.2">
      <c r="B22" s="64" t="s">
        <v>18</v>
      </c>
      <c r="C22" s="61">
        <v>24.829128300299999</v>
      </c>
      <c r="D22" s="61">
        <v>13.2590754636</v>
      </c>
      <c r="E22" s="62">
        <v>7507</v>
      </c>
      <c r="F22" s="62">
        <v>3181</v>
      </c>
      <c r="G22" s="61">
        <v>2.8460766890000002</v>
      </c>
      <c r="H22" s="61">
        <v>2.5313971407999998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17.016479692699999</v>
      </c>
      <c r="D24" s="55">
        <v>14.791372836000001</v>
      </c>
      <c r="E24" s="56">
        <v>5145</v>
      </c>
      <c r="F24" s="56">
        <v>3548</v>
      </c>
      <c r="G24" s="55">
        <v>2.1266013066</v>
      </c>
      <c r="H24" s="55">
        <v>1.7000996266999999</v>
      </c>
    </row>
    <row r="25" spans="2:9" ht="17.25" customHeight="1" x14ac:dyDescent="0.2">
      <c r="B25" s="71" t="s">
        <v>21</v>
      </c>
      <c r="C25" s="61">
        <v>49.470420529999998</v>
      </c>
      <c r="D25" s="61">
        <v>50.564564507199997</v>
      </c>
      <c r="E25" s="62">
        <v>14958</v>
      </c>
      <c r="F25" s="62">
        <v>12130</v>
      </c>
      <c r="G25" s="61">
        <v>1.9989080196</v>
      </c>
      <c r="H25" s="61">
        <v>1.4715714088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0.51924499999999996</v>
      </c>
      <c r="D27" s="88">
        <v>0.40670600000000001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46.435433904</v>
      </c>
      <c r="D7" s="55">
        <v>46.3053017931</v>
      </c>
      <c r="E7" s="56">
        <v>10369</v>
      </c>
      <c r="F7" s="56">
        <v>6714</v>
      </c>
      <c r="G7" s="55">
        <v>1.8535547441</v>
      </c>
      <c r="H7" s="55">
        <v>1.5652137616999999</v>
      </c>
    </row>
    <row r="8" spans="2:10" ht="17.25" customHeight="1" x14ac:dyDescent="0.2">
      <c r="B8" s="57" t="s">
        <v>5</v>
      </c>
      <c r="C8" s="58">
        <v>42.949713654299998</v>
      </c>
      <c r="D8" s="58">
        <v>43.630784945000002</v>
      </c>
      <c r="E8" s="59">
        <v>9591</v>
      </c>
      <c r="F8" s="59">
        <v>6326</v>
      </c>
      <c r="G8" s="58">
        <v>1.7333515379</v>
      </c>
      <c r="H8" s="58">
        <v>1.466328649</v>
      </c>
    </row>
    <row r="9" spans="2:10" ht="17.25" customHeight="1" x14ac:dyDescent="0.2">
      <c r="B9" s="57" t="s">
        <v>6</v>
      </c>
      <c r="C9" s="58">
        <v>3.4857202496999999</v>
      </c>
      <c r="D9" s="58">
        <v>2.6745168481000001</v>
      </c>
      <c r="E9" s="59">
        <v>778</v>
      </c>
      <c r="F9" s="59">
        <v>388</v>
      </c>
      <c r="G9" s="58">
        <v>3.3304604239</v>
      </c>
      <c r="H9" s="58">
        <v>3.1775973751</v>
      </c>
    </row>
    <row r="10" spans="2:10" ht="17.25" customHeight="1" x14ac:dyDescent="0.2">
      <c r="B10" s="57" t="s">
        <v>7</v>
      </c>
      <c r="C10" s="58">
        <v>37.804958728999999</v>
      </c>
      <c r="D10" s="58">
        <v>28.1916279613</v>
      </c>
      <c r="E10" s="59">
        <v>8442</v>
      </c>
      <c r="F10" s="59">
        <v>4088</v>
      </c>
      <c r="G10" s="58">
        <v>1.7768589872</v>
      </c>
      <c r="H10" s="58">
        <v>1.4825407936999999</v>
      </c>
    </row>
    <row r="11" spans="2:10" ht="17.25" customHeight="1" x14ac:dyDescent="0.2">
      <c r="B11" s="57" t="s">
        <v>8</v>
      </c>
      <c r="C11" s="58">
        <v>2.9817221536999998</v>
      </c>
      <c r="D11" s="58">
        <v>7.4339431706000001</v>
      </c>
      <c r="E11" s="59">
        <v>666</v>
      </c>
      <c r="F11" s="59">
        <v>1078</v>
      </c>
      <c r="G11" s="58"/>
      <c r="H11" s="59"/>
    </row>
    <row r="12" spans="2:10" ht="17.25" customHeight="1" x14ac:dyDescent="0.2">
      <c r="B12" s="60" t="s">
        <v>9</v>
      </c>
      <c r="C12" s="61">
        <v>12.777885213299999</v>
      </c>
      <c r="D12" s="61">
        <v>18.069127075000001</v>
      </c>
      <c r="E12" s="62">
        <v>2853</v>
      </c>
      <c r="F12" s="62">
        <v>2620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84.240392632999999</v>
      </c>
      <c r="D14" s="55">
        <v>74.4969297544</v>
      </c>
      <c r="E14" s="56">
        <v>18811</v>
      </c>
      <c r="F14" s="56">
        <v>10801</v>
      </c>
      <c r="G14" s="55">
        <v>1.8189542856000001</v>
      </c>
      <c r="H14" s="55">
        <v>1.5340003364999999</v>
      </c>
      <c r="I14" s="38"/>
      <c r="J14" s="45"/>
    </row>
    <row r="15" spans="2:10" ht="18.75" customHeight="1" x14ac:dyDescent="0.2">
      <c r="B15" s="64" t="s">
        <v>12</v>
      </c>
      <c r="C15" s="61">
        <v>14.621907454500001</v>
      </c>
      <c r="D15" s="61">
        <v>7.5180033474999997</v>
      </c>
      <c r="E15" s="62">
        <v>3265</v>
      </c>
      <c r="F15" s="62">
        <v>1090</v>
      </c>
      <c r="G15" s="61">
        <v>3.2944454665</v>
      </c>
      <c r="H15" s="61">
        <v>3.1710068015999999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24.473189420800001</v>
      </c>
      <c r="D17" s="55">
        <v>19.9455560217</v>
      </c>
      <c r="E17" s="56">
        <v>5465</v>
      </c>
      <c r="F17" s="56">
        <v>2892</v>
      </c>
      <c r="G17" s="55">
        <v>2.4623768012</v>
      </c>
      <c r="H17" s="55">
        <v>2.1325675195999998</v>
      </c>
      <c r="I17" s="39"/>
    </row>
    <row r="18" spans="2:9" ht="17.25" customHeight="1" x14ac:dyDescent="0.2">
      <c r="B18" s="66" t="s">
        <v>14</v>
      </c>
      <c r="C18" s="58">
        <v>23.3306872472</v>
      </c>
      <c r="D18" s="58">
        <v>10.032744041000001</v>
      </c>
      <c r="E18" s="59">
        <v>5210</v>
      </c>
      <c r="F18" s="59">
        <v>1455</v>
      </c>
      <c r="G18" s="58">
        <v>2.4989473090000001</v>
      </c>
      <c r="H18" s="58">
        <v>2.2585736944999999</v>
      </c>
    </row>
    <row r="19" spans="2:9" ht="17.25" customHeight="1" x14ac:dyDescent="0.2">
      <c r="B19" s="66" t="s">
        <v>15</v>
      </c>
      <c r="C19" s="58">
        <v>78.765754427700003</v>
      </c>
      <c r="D19" s="58">
        <v>67.040007897799995</v>
      </c>
      <c r="E19" s="59">
        <v>17588</v>
      </c>
      <c r="F19" s="59">
        <v>9720</v>
      </c>
      <c r="G19" s="58">
        <v>1.8493154561</v>
      </c>
      <c r="H19" s="58">
        <v>1.5655064807000001</v>
      </c>
    </row>
    <row r="20" spans="2:9" ht="17.25" customHeight="1" x14ac:dyDescent="0.2">
      <c r="B20" s="66" t="s">
        <v>16</v>
      </c>
      <c r="C20" s="58">
        <v>4.2613090729999996</v>
      </c>
      <c r="D20" s="58">
        <v>2.8352426614000001</v>
      </c>
      <c r="E20" s="59">
        <v>952</v>
      </c>
      <c r="F20" s="59">
        <v>411</v>
      </c>
      <c r="G20" s="58">
        <v>2.8576140166999999</v>
      </c>
      <c r="H20" s="58">
        <v>2.5911248603999999</v>
      </c>
    </row>
    <row r="21" spans="2:9" ht="17.25" customHeight="1" x14ac:dyDescent="0.2">
      <c r="B21" s="66" t="s">
        <v>17</v>
      </c>
      <c r="C21" s="58">
        <v>10.222629379100001</v>
      </c>
      <c r="D21" s="58">
        <v>4.7524591285</v>
      </c>
      <c r="E21" s="59">
        <v>2283</v>
      </c>
      <c r="F21" s="59">
        <v>689</v>
      </c>
      <c r="G21" s="58">
        <v>2.8018324399000001</v>
      </c>
      <c r="H21" s="58">
        <v>2.8594505851999998</v>
      </c>
    </row>
    <row r="22" spans="2:9" ht="17.25" customHeight="1" x14ac:dyDescent="0.2">
      <c r="B22" s="64" t="s">
        <v>18</v>
      </c>
      <c r="C22" s="61">
        <v>12.175853654100001</v>
      </c>
      <c r="D22" s="61">
        <v>9.6723055636000002</v>
      </c>
      <c r="E22" s="62">
        <v>2719</v>
      </c>
      <c r="F22" s="62">
        <v>1402</v>
      </c>
      <c r="G22" s="61">
        <v>2.8092755380000001</v>
      </c>
      <c r="H22" s="61">
        <v>2.4245666123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16.965149134600001</v>
      </c>
      <c r="D24" s="55">
        <v>18.065667728800001</v>
      </c>
      <c r="E24" s="56">
        <v>3788</v>
      </c>
      <c r="F24" s="56">
        <v>2619</v>
      </c>
      <c r="G24" s="55">
        <v>1.8612226772</v>
      </c>
      <c r="H24" s="55">
        <v>1.5735265647000001</v>
      </c>
    </row>
    <row r="25" spans="2:9" ht="17.25" customHeight="1" x14ac:dyDescent="0.2">
      <c r="B25" s="71" t="s">
        <v>21</v>
      </c>
      <c r="C25" s="61">
        <v>49.417156057699998</v>
      </c>
      <c r="D25" s="61">
        <v>53.739244963799997</v>
      </c>
      <c r="E25" s="62">
        <v>11035</v>
      </c>
      <c r="F25" s="62">
        <v>7792</v>
      </c>
      <c r="G25" s="61">
        <v>1.7417436470000001</v>
      </c>
      <c r="H25" s="61">
        <v>1.3488016925999999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0.504243</v>
      </c>
      <c r="D27" s="88">
        <v>0.43308999999999997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2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54.765800697899998</v>
      </c>
      <c r="D7" s="55">
        <v>63.952045134000002</v>
      </c>
      <c r="E7" s="56">
        <v>3204</v>
      </c>
      <c r="F7" s="56">
        <v>3951</v>
      </c>
      <c r="G7" s="55">
        <v>2.1931034519999999</v>
      </c>
      <c r="H7" s="55">
        <v>1.7983892661000001</v>
      </c>
    </row>
    <row r="8" spans="2:10" ht="17.25" customHeight="1" x14ac:dyDescent="0.2">
      <c r="B8" s="57" t="s">
        <v>5</v>
      </c>
      <c r="C8" s="58">
        <v>45.312330360600001</v>
      </c>
      <c r="D8" s="58">
        <v>57.776093088899998</v>
      </c>
      <c r="E8" s="59">
        <v>2651</v>
      </c>
      <c r="F8" s="59">
        <v>3569</v>
      </c>
      <c r="G8" s="58">
        <v>1.9422515741999999</v>
      </c>
      <c r="H8" s="58">
        <v>1.6314329062999999</v>
      </c>
    </row>
    <row r="9" spans="2:10" ht="17.25" customHeight="1" x14ac:dyDescent="0.2">
      <c r="B9" s="57" t="s">
        <v>6</v>
      </c>
      <c r="C9" s="58">
        <v>9.4534703373000006</v>
      </c>
      <c r="D9" s="58">
        <v>6.1759520450999998</v>
      </c>
      <c r="E9" s="59">
        <v>553</v>
      </c>
      <c r="F9" s="59">
        <v>382</v>
      </c>
      <c r="G9" s="58">
        <v>3.3914183391999999</v>
      </c>
      <c r="H9" s="58">
        <v>3.3593212492000002</v>
      </c>
    </row>
    <row r="10" spans="2:10" ht="17.25" customHeight="1" x14ac:dyDescent="0.2">
      <c r="B10" s="57" t="s">
        <v>7</v>
      </c>
      <c r="C10" s="58">
        <v>38.3516867003</v>
      </c>
      <c r="D10" s="58">
        <v>27.9203102962</v>
      </c>
      <c r="E10" s="59">
        <v>2244</v>
      </c>
      <c r="F10" s="59">
        <v>1725</v>
      </c>
      <c r="G10" s="58">
        <v>2.0197165453000001</v>
      </c>
      <c r="H10" s="58">
        <v>1.7254713963999999</v>
      </c>
    </row>
    <row r="11" spans="2:10" ht="17.25" customHeight="1" x14ac:dyDescent="0.2">
      <c r="B11" s="57" t="s">
        <v>8</v>
      </c>
      <c r="C11" s="58">
        <v>2.1552927491</v>
      </c>
      <c r="D11" s="58">
        <v>3.6408674189000001</v>
      </c>
      <c r="E11" s="59">
        <v>126</v>
      </c>
      <c r="F11" s="59">
        <v>225</v>
      </c>
      <c r="G11" s="58"/>
      <c r="H11" s="59"/>
    </row>
    <row r="12" spans="2:10" ht="17.25" customHeight="1" x14ac:dyDescent="0.2">
      <c r="B12" s="60" t="s">
        <v>9</v>
      </c>
      <c r="C12" s="61">
        <v>4.7272198527000002</v>
      </c>
      <c r="D12" s="61">
        <v>4.4867771509000001</v>
      </c>
      <c r="E12" s="62">
        <v>277</v>
      </c>
      <c r="F12" s="62">
        <v>277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93.117487398199998</v>
      </c>
      <c r="D14" s="55">
        <v>91.872355430200003</v>
      </c>
      <c r="E14" s="56">
        <v>5447</v>
      </c>
      <c r="F14" s="56">
        <v>5676</v>
      </c>
      <c r="G14" s="55">
        <v>2.1220070788999998</v>
      </c>
      <c r="H14" s="55">
        <v>1.7762425637999999</v>
      </c>
      <c r="I14" s="38"/>
      <c r="J14" s="45"/>
    </row>
    <row r="15" spans="2:10" ht="18.75" customHeight="1" x14ac:dyDescent="0.2">
      <c r="B15" s="64" t="s">
        <v>12</v>
      </c>
      <c r="C15" s="61">
        <v>28.538193098099999</v>
      </c>
      <c r="D15" s="61">
        <v>16.696050775700002</v>
      </c>
      <c r="E15" s="62">
        <v>1669</v>
      </c>
      <c r="F15" s="62">
        <v>1031</v>
      </c>
      <c r="G15" s="61">
        <v>3.3600543477999998</v>
      </c>
      <c r="H15" s="61">
        <v>3.3178458288999999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31.930981000399999</v>
      </c>
      <c r="D17" s="55">
        <v>31.699576868800001</v>
      </c>
      <c r="E17" s="56">
        <v>1868</v>
      </c>
      <c r="F17" s="56">
        <v>1958</v>
      </c>
      <c r="G17" s="55">
        <v>2.8360655738</v>
      </c>
      <c r="H17" s="55">
        <v>2.3442714126999999</v>
      </c>
      <c r="I17" s="39"/>
    </row>
    <row r="18" spans="2:9" ht="17.25" customHeight="1" x14ac:dyDescent="0.2">
      <c r="B18" s="66" t="s">
        <v>14</v>
      </c>
      <c r="C18" s="58">
        <v>35.1298953083</v>
      </c>
      <c r="D18" s="58">
        <v>13.645980253899999</v>
      </c>
      <c r="E18" s="59">
        <v>2055</v>
      </c>
      <c r="F18" s="59">
        <v>843</v>
      </c>
      <c r="G18" s="58">
        <v>2.6523178808000001</v>
      </c>
      <c r="H18" s="58">
        <v>2.5542635658999999</v>
      </c>
    </row>
    <row r="19" spans="2:9" ht="17.25" customHeight="1" x14ac:dyDescent="0.2">
      <c r="B19" s="66" t="s">
        <v>15</v>
      </c>
      <c r="C19" s="58">
        <v>88.018611865099999</v>
      </c>
      <c r="D19" s="58">
        <v>82.440056417500003</v>
      </c>
      <c r="E19" s="59">
        <v>5149</v>
      </c>
      <c r="F19" s="59">
        <v>5093</v>
      </c>
      <c r="G19" s="58">
        <v>2.1713656388000002</v>
      </c>
      <c r="H19" s="58">
        <v>1.8278443114</v>
      </c>
    </row>
    <row r="20" spans="2:9" ht="17.25" customHeight="1" x14ac:dyDescent="0.2">
      <c r="B20" s="66" t="s">
        <v>16</v>
      </c>
      <c r="C20" s="58">
        <v>12.504846839900001</v>
      </c>
      <c r="D20" s="58">
        <v>8.4802538786999992</v>
      </c>
      <c r="E20" s="59">
        <v>732</v>
      </c>
      <c r="F20" s="59">
        <v>524</v>
      </c>
      <c r="G20" s="58">
        <v>3.2</v>
      </c>
      <c r="H20" s="58">
        <v>2.8503118502999998</v>
      </c>
    </row>
    <row r="21" spans="2:9" ht="17.25" customHeight="1" x14ac:dyDescent="0.2">
      <c r="B21" s="66" t="s">
        <v>17</v>
      </c>
      <c r="C21" s="58">
        <v>5.3702985652999997</v>
      </c>
      <c r="D21" s="58">
        <v>13.134696756</v>
      </c>
      <c r="E21" s="59">
        <v>314</v>
      </c>
      <c r="F21" s="59">
        <v>811</v>
      </c>
      <c r="G21" s="58">
        <v>3.4476534295999999</v>
      </c>
      <c r="H21" s="58">
        <v>2.9637583893000001</v>
      </c>
    </row>
    <row r="22" spans="2:9" ht="17.25" customHeight="1" x14ac:dyDescent="0.2">
      <c r="B22" s="64" t="s">
        <v>18</v>
      </c>
      <c r="C22" s="61">
        <v>24.641333850300001</v>
      </c>
      <c r="D22" s="61">
        <v>13.787023977400001</v>
      </c>
      <c r="E22" s="62">
        <v>1442</v>
      </c>
      <c r="F22" s="62">
        <v>852</v>
      </c>
      <c r="G22" s="61">
        <v>3.0558615264000002</v>
      </c>
      <c r="H22" s="61">
        <v>2.8721227621000001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26.5168670027</v>
      </c>
      <c r="D24" s="55">
        <v>29.699400564200001</v>
      </c>
      <c r="E24" s="56">
        <v>1551</v>
      </c>
      <c r="F24" s="56">
        <v>1835</v>
      </c>
      <c r="G24" s="55">
        <v>2.1861187517</v>
      </c>
      <c r="H24" s="55">
        <v>1.7910540080999999</v>
      </c>
    </row>
    <row r="25" spans="2:9" ht="17.25" customHeight="1" x14ac:dyDescent="0.2">
      <c r="B25" s="71" t="s">
        <v>21</v>
      </c>
      <c r="C25" s="61">
        <v>56.921093447099999</v>
      </c>
      <c r="D25" s="61">
        <v>67.592912552900003</v>
      </c>
      <c r="E25" s="62">
        <v>3330</v>
      </c>
      <c r="F25" s="62">
        <v>4176</v>
      </c>
      <c r="G25" s="61">
        <v>2.1100619816999999</v>
      </c>
      <c r="H25" s="61">
        <v>1.7015200142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0.51364900000000002</v>
      </c>
      <c r="D27" s="88">
        <v>0.40362300000000001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67.312578186099998</v>
      </c>
      <c r="D7" s="55">
        <v>62.021506598899997</v>
      </c>
      <c r="E7" s="56">
        <v>8283</v>
      </c>
      <c r="F7" s="56">
        <v>12082</v>
      </c>
      <c r="G7" s="55">
        <v>2.9479766784999999</v>
      </c>
      <c r="H7" s="55">
        <v>2.9613105451999999</v>
      </c>
    </row>
    <row r="8" spans="2:10" ht="17.25" customHeight="1" x14ac:dyDescent="0.2">
      <c r="B8" s="57" t="s">
        <v>5</v>
      </c>
      <c r="C8" s="58">
        <v>43.356071738499999</v>
      </c>
      <c r="D8" s="58">
        <v>40.382714788800001</v>
      </c>
      <c r="E8" s="59">
        <v>5335</v>
      </c>
      <c r="F8" s="59">
        <v>7867</v>
      </c>
      <c r="G8" s="58">
        <v>2.463526624</v>
      </c>
      <c r="H8" s="58">
        <v>2.6247788071000002</v>
      </c>
    </row>
    <row r="9" spans="2:10" ht="17.25" customHeight="1" x14ac:dyDescent="0.2">
      <c r="B9" s="57" t="s">
        <v>6</v>
      </c>
      <c r="C9" s="58">
        <v>23.956506447500001</v>
      </c>
      <c r="D9" s="58">
        <v>21.638791810200001</v>
      </c>
      <c r="E9" s="59">
        <v>2948</v>
      </c>
      <c r="F9" s="59">
        <v>4215</v>
      </c>
      <c r="G9" s="58">
        <v>3.8226613072000002</v>
      </c>
      <c r="H9" s="58">
        <v>3.5886366779999999</v>
      </c>
    </row>
    <row r="10" spans="2:10" ht="17.25" customHeight="1" x14ac:dyDescent="0.2">
      <c r="B10" s="57" t="s">
        <v>7</v>
      </c>
      <c r="C10" s="58">
        <v>25.102845520100001</v>
      </c>
      <c r="D10" s="58">
        <v>33.544002154200001</v>
      </c>
      <c r="E10" s="59">
        <v>3089</v>
      </c>
      <c r="F10" s="59">
        <v>6535</v>
      </c>
      <c r="G10" s="58">
        <v>2.2869671589</v>
      </c>
      <c r="H10" s="58">
        <v>2.5029950917999999</v>
      </c>
    </row>
    <row r="11" spans="2:10" ht="17.25" customHeight="1" x14ac:dyDescent="0.2">
      <c r="B11" s="57" t="s">
        <v>8</v>
      </c>
      <c r="C11" s="58">
        <v>2.5866277119999999</v>
      </c>
      <c r="D11" s="58">
        <v>1.0759874843999999</v>
      </c>
      <c r="E11" s="59">
        <v>318</v>
      </c>
      <c r="F11" s="59">
        <v>210</v>
      </c>
      <c r="G11" s="58"/>
      <c r="H11" s="59"/>
    </row>
    <row r="12" spans="2:10" ht="17.25" customHeight="1" x14ac:dyDescent="0.2">
      <c r="B12" s="60" t="s">
        <v>9</v>
      </c>
      <c r="C12" s="61">
        <v>4.9979485819000002</v>
      </c>
      <c r="D12" s="61">
        <v>3.3585037624999998</v>
      </c>
      <c r="E12" s="62">
        <v>615</v>
      </c>
      <c r="F12" s="62">
        <v>654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92.4154237061</v>
      </c>
      <c r="D14" s="55">
        <v>95.565508753100005</v>
      </c>
      <c r="E14" s="56">
        <v>11372</v>
      </c>
      <c r="F14" s="56">
        <v>18617</v>
      </c>
      <c r="G14" s="55">
        <v>2.7681032534000001</v>
      </c>
      <c r="H14" s="55">
        <v>2.8006503113000001</v>
      </c>
      <c r="I14" s="38"/>
      <c r="J14" s="45"/>
    </row>
    <row r="15" spans="2:10" ht="18.75" customHeight="1" x14ac:dyDescent="0.2">
      <c r="B15" s="64" t="s">
        <v>12</v>
      </c>
      <c r="C15" s="61">
        <v>48.974340659100001</v>
      </c>
      <c r="D15" s="61">
        <v>58.818785884199997</v>
      </c>
      <c r="E15" s="62">
        <v>6026</v>
      </c>
      <c r="F15" s="62">
        <v>11458</v>
      </c>
      <c r="G15" s="61">
        <v>3.7819356444999999</v>
      </c>
      <c r="H15" s="61">
        <v>3.5439221016000002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37.171190279500003</v>
      </c>
      <c r="D17" s="55">
        <v>33.441658523299999</v>
      </c>
      <c r="E17" s="56">
        <v>4574</v>
      </c>
      <c r="F17" s="56">
        <v>6515</v>
      </c>
      <c r="G17" s="55">
        <v>3.4158431695</v>
      </c>
      <c r="H17" s="55">
        <v>3.4411972055</v>
      </c>
      <c r="I17" s="39"/>
    </row>
    <row r="18" spans="2:9" ht="17.25" customHeight="1" x14ac:dyDescent="0.2">
      <c r="B18" s="66" t="s">
        <v>14</v>
      </c>
      <c r="C18" s="58">
        <v>16.027434724100001</v>
      </c>
      <c r="D18" s="58">
        <v>4.4673178123000001</v>
      </c>
      <c r="E18" s="59">
        <v>1972</v>
      </c>
      <c r="F18" s="59">
        <v>870</v>
      </c>
      <c r="G18" s="58">
        <v>3.3325924268999998</v>
      </c>
      <c r="H18" s="58">
        <v>3.8558167383000002</v>
      </c>
    </row>
    <row r="19" spans="2:9" ht="17.25" customHeight="1" x14ac:dyDescent="0.2">
      <c r="B19" s="66" t="s">
        <v>15</v>
      </c>
      <c r="C19" s="58">
        <v>82.255383832800007</v>
      </c>
      <c r="D19" s="58">
        <v>86.683375614599996</v>
      </c>
      <c r="E19" s="59">
        <v>10122</v>
      </c>
      <c r="F19" s="59">
        <v>16887</v>
      </c>
      <c r="G19" s="58">
        <v>2.8975643463999998</v>
      </c>
      <c r="H19" s="58">
        <v>2.8722342624000001</v>
      </c>
    </row>
    <row r="20" spans="2:9" ht="17.25" customHeight="1" x14ac:dyDescent="0.2">
      <c r="B20" s="66" t="s">
        <v>16</v>
      </c>
      <c r="C20" s="58">
        <v>24.8063699671</v>
      </c>
      <c r="D20" s="58">
        <v>37.890250277</v>
      </c>
      <c r="E20" s="59">
        <v>3052</v>
      </c>
      <c r="F20" s="59">
        <v>7381</v>
      </c>
      <c r="G20" s="58">
        <v>4.098827225</v>
      </c>
      <c r="H20" s="58">
        <v>3.6372328191999999</v>
      </c>
    </row>
    <row r="21" spans="2:9" ht="17.25" customHeight="1" x14ac:dyDescent="0.2">
      <c r="B21" s="66" t="s">
        <v>17</v>
      </c>
      <c r="C21" s="58">
        <v>33.733163705400003</v>
      </c>
      <c r="D21" s="58">
        <v>71.892801047199995</v>
      </c>
      <c r="E21" s="59">
        <v>4151</v>
      </c>
      <c r="F21" s="59">
        <v>14005</v>
      </c>
      <c r="G21" s="58">
        <v>3.9192652092000002</v>
      </c>
      <c r="H21" s="58">
        <v>3.1977776063999999</v>
      </c>
    </row>
    <row r="22" spans="2:9" ht="17.25" customHeight="1" x14ac:dyDescent="0.2">
      <c r="B22" s="64" t="s">
        <v>18</v>
      </c>
      <c r="C22" s="61">
        <v>61.821892519800002</v>
      </c>
      <c r="D22" s="61">
        <v>33.270168566000002</v>
      </c>
      <c r="E22" s="62">
        <v>7607</v>
      </c>
      <c r="F22" s="62">
        <v>6481</v>
      </c>
      <c r="G22" s="61">
        <v>3.3456363580000001</v>
      </c>
      <c r="H22" s="61">
        <v>3.6598170490999999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36.365725221600002</v>
      </c>
      <c r="D24" s="55">
        <v>28.398930680700001</v>
      </c>
      <c r="E24" s="56">
        <v>4475</v>
      </c>
      <c r="F24" s="56">
        <v>5532</v>
      </c>
      <c r="G24" s="55">
        <v>3.0840230261000001</v>
      </c>
      <c r="H24" s="55">
        <v>3.128678957</v>
      </c>
    </row>
    <row r="25" spans="2:9" ht="17.25" customHeight="1" x14ac:dyDescent="0.2">
      <c r="B25" s="71" t="s">
        <v>21</v>
      </c>
      <c r="C25" s="61">
        <v>69.899205898000005</v>
      </c>
      <c r="D25" s="61">
        <v>63.097494083299999</v>
      </c>
      <c r="E25" s="62">
        <v>8601</v>
      </c>
      <c r="F25" s="62">
        <v>12292</v>
      </c>
      <c r="G25" s="61">
        <v>2.8389908544</v>
      </c>
      <c r="H25" s="61">
        <v>2.9107960758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0.54635800000000001</v>
      </c>
      <c r="D27" s="88">
        <v>0.44234800000000002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L130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9" width="11.42578125" style="35" customWidth="1"/>
    <col min="10" max="11" width="11.42578125" style="35"/>
    <col min="12" max="12" width="11.42578125" style="36"/>
    <col min="13" max="16384" width="11.42578125" style="35"/>
  </cols>
  <sheetData>
    <row r="1" spans="2:12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2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2" ht="28.5" customHeight="1" x14ac:dyDescent="0.2">
      <c r="B3" s="83" t="s">
        <v>25</v>
      </c>
      <c r="C3" s="83"/>
      <c r="D3" s="83"/>
      <c r="E3" s="83"/>
      <c r="F3" s="83"/>
      <c r="G3" s="83"/>
      <c r="H3" s="83"/>
    </row>
    <row r="4" spans="2:12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  <c r="L4" s="36" t="s">
        <v>24</v>
      </c>
    </row>
    <row r="5" spans="2:12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  <c r="L5" s="36" t="s">
        <v>157</v>
      </c>
    </row>
    <row r="6" spans="2:12" ht="18.75" customHeight="1" x14ac:dyDescent="0.2">
      <c r="B6" s="47" t="s">
        <v>3</v>
      </c>
      <c r="C6" s="48"/>
      <c r="D6" s="48"/>
      <c r="E6" s="48"/>
      <c r="F6" s="48"/>
      <c r="G6" s="48"/>
      <c r="H6" s="48"/>
      <c r="L6" s="36" t="s">
        <v>158</v>
      </c>
    </row>
    <row r="7" spans="2:12" ht="17.25" customHeight="1" x14ac:dyDescent="0.2">
      <c r="B7" s="54" t="s">
        <v>4</v>
      </c>
      <c r="C7" s="55">
        <v>45.837045099199997</v>
      </c>
      <c r="D7" s="55">
        <v>36.595665922499997</v>
      </c>
      <c r="E7" s="56">
        <v>11024</v>
      </c>
      <c r="F7" s="56">
        <v>7433</v>
      </c>
      <c r="G7" s="55">
        <v>2.2495335856000001</v>
      </c>
      <c r="H7" s="55">
        <v>1.9619436344000001</v>
      </c>
      <c r="L7" s="36" t="s">
        <v>159</v>
      </c>
    </row>
    <row r="8" spans="2:12" ht="17.25" customHeight="1" x14ac:dyDescent="0.2">
      <c r="B8" s="57" t="s">
        <v>5</v>
      </c>
      <c r="C8" s="58">
        <v>39.713604422099998</v>
      </c>
      <c r="D8" s="58">
        <v>33.163530526899997</v>
      </c>
      <c r="E8" s="59">
        <v>9551</v>
      </c>
      <c r="F8" s="59">
        <v>6736</v>
      </c>
      <c r="G8" s="58">
        <v>2.0702854976</v>
      </c>
      <c r="H8" s="58">
        <v>1.8177123990999999</v>
      </c>
      <c r="L8" s="36" t="s">
        <v>160</v>
      </c>
    </row>
    <row r="9" spans="2:12" ht="17.25" customHeight="1" x14ac:dyDescent="0.2">
      <c r="B9" s="57" t="s">
        <v>6</v>
      </c>
      <c r="C9" s="58">
        <v>6.1234406770999996</v>
      </c>
      <c r="D9" s="58">
        <v>3.4321353956</v>
      </c>
      <c r="E9" s="59">
        <v>1473</v>
      </c>
      <c r="F9" s="59">
        <v>697</v>
      </c>
      <c r="G9" s="58">
        <v>3.4078988099999998</v>
      </c>
      <c r="H9" s="58">
        <v>3.3532637932</v>
      </c>
      <c r="L9" s="36" t="s">
        <v>161</v>
      </c>
    </row>
    <row r="10" spans="2:12" ht="17.25" customHeight="1" x14ac:dyDescent="0.2">
      <c r="B10" s="57" t="s">
        <v>7</v>
      </c>
      <c r="C10" s="58">
        <v>44.963020497800002</v>
      </c>
      <c r="D10" s="58">
        <v>42.4565161377</v>
      </c>
      <c r="E10" s="59">
        <v>10814</v>
      </c>
      <c r="F10" s="59">
        <v>8623</v>
      </c>
      <c r="G10" s="58">
        <v>2.2333244144000002</v>
      </c>
      <c r="H10" s="58">
        <v>1.8562129665</v>
      </c>
      <c r="L10" s="36" t="s">
        <v>162</v>
      </c>
    </row>
    <row r="11" spans="2:12" ht="17.25" customHeight="1" x14ac:dyDescent="0.2">
      <c r="B11" s="57" t="s">
        <v>8</v>
      </c>
      <c r="C11" s="58">
        <v>3.0975560366999999</v>
      </c>
      <c r="D11" s="58">
        <v>5.5854637215</v>
      </c>
      <c r="E11" s="59">
        <v>745</v>
      </c>
      <c r="F11" s="59">
        <v>1134</v>
      </c>
      <c r="G11" s="58"/>
      <c r="H11" s="59"/>
      <c r="L11" s="36" t="s">
        <v>163</v>
      </c>
    </row>
    <row r="12" spans="2:12" ht="17.25" customHeight="1" x14ac:dyDescent="0.2">
      <c r="B12" s="60" t="s">
        <v>9</v>
      </c>
      <c r="C12" s="61">
        <v>6.1023783663</v>
      </c>
      <c r="D12" s="61">
        <v>15.3623542182</v>
      </c>
      <c r="E12" s="62">
        <v>1468</v>
      </c>
      <c r="F12" s="62">
        <v>3120</v>
      </c>
      <c r="G12" s="61"/>
      <c r="H12" s="62"/>
      <c r="I12" s="38"/>
      <c r="L12" s="36" t="s">
        <v>164</v>
      </c>
    </row>
    <row r="13" spans="2:12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  <c r="L13" s="36" t="s">
        <v>165</v>
      </c>
    </row>
    <row r="14" spans="2:12" ht="18.75" customHeight="1" x14ac:dyDescent="0.2">
      <c r="B14" s="63" t="s">
        <v>11</v>
      </c>
      <c r="C14" s="55">
        <v>90.800065597</v>
      </c>
      <c r="D14" s="55">
        <v>79.052182060199996</v>
      </c>
      <c r="E14" s="56">
        <v>21837</v>
      </c>
      <c r="F14" s="56">
        <v>16056</v>
      </c>
      <c r="G14" s="55">
        <v>2.2416943886</v>
      </c>
      <c r="H14" s="55">
        <v>1.9054073539</v>
      </c>
      <c r="I14" s="38"/>
      <c r="L14" s="36" t="s">
        <v>166</v>
      </c>
    </row>
    <row r="15" spans="2:12" ht="18.75" customHeight="1" x14ac:dyDescent="0.2">
      <c r="B15" s="64" t="s">
        <v>12</v>
      </c>
      <c r="C15" s="61">
        <v>32.647958744299999</v>
      </c>
      <c r="D15" s="61">
        <v>17.685933462000001</v>
      </c>
      <c r="E15" s="62">
        <v>7852</v>
      </c>
      <c r="F15" s="62">
        <v>3592</v>
      </c>
      <c r="G15" s="61">
        <v>3.3638581947000001</v>
      </c>
      <c r="H15" s="61">
        <v>3.3635575205000001</v>
      </c>
      <c r="I15" s="38"/>
      <c r="L15" s="36" t="s">
        <v>167</v>
      </c>
    </row>
    <row r="16" spans="2:12" ht="12.75" x14ac:dyDescent="0.2">
      <c r="B16" s="52" t="s">
        <v>31</v>
      </c>
      <c r="C16" s="50"/>
      <c r="D16" s="51"/>
      <c r="E16" s="50"/>
      <c r="F16" s="51"/>
      <c r="G16" s="50"/>
      <c r="H16" s="51"/>
      <c r="L16" s="36" t="s">
        <v>168</v>
      </c>
    </row>
    <row r="17" spans="2:12" ht="17.25" customHeight="1" x14ac:dyDescent="0.2">
      <c r="B17" s="65" t="s">
        <v>13</v>
      </c>
      <c r="C17" s="55">
        <v>39.764220792099998</v>
      </c>
      <c r="D17" s="55">
        <v>35.632547713000001</v>
      </c>
      <c r="E17" s="56">
        <v>9563</v>
      </c>
      <c r="F17" s="56">
        <v>7237</v>
      </c>
      <c r="G17" s="55">
        <v>2.7071226023000001</v>
      </c>
      <c r="H17" s="55">
        <v>2.3038723361</v>
      </c>
      <c r="I17" s="39"/>
      <c r="L17" s="36" t="s">
        <v>169</v>
      </c>
    </row>
    <row r="18" spans="2:12" ht="17.25" customHeight="1" x14ac:dyDescent="0.2">
      <c r="B18" s="66" t="s">
        <v>14</v>
      </c>
      <c r="C18" s="58">
        <v>33.687436923999996</v>
      </c>
      <c r="D18" s="58">
        <v>16.8315940488</v>
      </c>
      <c r="E18" s="59">
        <v>8102</v>
      </c>
      <c r="F18" s="59">
        <v>3419</v>
      </c>
      <c r="G18" s="58">
        <v>2.9279064201999998</v>
      </c>
      <c r="H18" s="58">
        <v>2.7157543611000001</v>
      </c>
      <c r="L18" s="36" t="s">
        <v>170</v>
      </c>
    </row>
    <row r="19" spans="2:12" ht="17.25" customHeight="1" x14ac:dyDescent="0.2">
      <c r="B19" s="66" t="s">
        <v>15</v>
      </c>
      <c r="C19" s="58">
        <v>73.001622587100002</v>
      </c>
      <c r="D19" s="58">
        <v>62.042309469599999</v>
      </c>
      <c r="E19" s="59">
        <v>17557</v>
      </c>
      <c r="F19" s="59">
        <v>12601</v>
      </c>
      <c r="G19" s="58">
        <v>2.4206044563</v>
      </c>
      <c r="H19" s="58">
        <v>2.0569912454999999</v>
      </c>
      <c r="L19" s="36" t="s">
        <v>171</v>
      </c>
    </row>
    <row r="20" spans="2:12" ht="17.25" customHeight="1" x14ac:dyDescent="0.2">
      <c r="B20" s="66" t="s">
        <v>16</v>
      </c>
      <c r="C20" s="58">
        <v>5.6310535686999996</v>
      </c>
      <c r="D20" s="58">
        <v>5.4940321387999997</v>
      </c>
      <c r="E20" s="59">
        <v>1354</v>
      </c>
      <c r="F20" s="59">
        <v>1116</v>
      </c>
      <c r="G20" s="58">
        <v>3.3953943003</v>
      </c>
      <c r="H20" s="58">
        <v>3.2187952243</v>
      </c>
      <c r="L20" s="36" t="s">
        <v>172</v>
      </c>
    </row>
    <row r="21" spans="2:12" ht="17.25" customHeight="1" x14ac:dyDescent="0.2">
      <c r="B21" s="66" t="s">
        <v>17</v>
      </c>
      <c r="C21" s="58">
        <v>40.163002200699999</v>
      </c>
      <c r="D21" s="58">
        <v>19.423730181500002</v>
      </c>
      <c r="E21" s="59">
        <v>9659</v>
      </c>
      <c r="F21" s="59">
        <v>3945</v>
      </c>
      <c r="G21" s="58">
        <v>2.7003770377</v>
      </c>
      <c r="H21" s="58">
        <v>2.739286715</v>
      </c>
      <c r="L21" s="36" t="s">
        <v>173</v>
      </c>
    </row>
    <row r="22" spans="2:12" ht="17.25" customHeight="1" x14ac:dyDescent="0.2">
      <c r="B22" s="64" t="s">
        <v>18</v>
      </c>
      <c r="C22" s="61">
        <v>11.2986614645</v>
      </c>
      <c r="D22" s="61">
        <v>11.2023954863</v>
      </c>
      <c r="E22" s="62">
        <v>2717</v>
      </c>
      <c r="F22" s="62">
        <v>2275</v>
      </c>
      <c r="G22" s="61">
        <v>3.1999255743999999</v>
      </c>
      <c r="H22" s="61">
        <v>2.7833346050999999</v>
      </c>
      <c r="L22" s="36" t="s">
        <v>174</v>
      </c>
    </row>
    <row r="23" spans="2:12" ht="12.75" x14ac:dyDescent="0.2">
      <c r="B23" s="53" t="s">
        <v>19</v>
      </c>
      <c r="C23" s="48"/>
      <c r="D23" s="51"/>
      <c r="E23" s="48"/>
      <c r="F23" s="51"/>
      <c r="G23" s="48"/>
      <c r="H23" s="51"/>
      <c r="L23" s="36" t="s">
        <v>175</v>
      </c>
    </row>
    <row r="24" spans="2:12" s="40" customFormat="1" ht="17.25" customHeight="1" x14ac:dyDescent="0.2">
      <c r="B24" s="67" t="s">
        <v>20</v>
      </c>
      <c r="C24" s="55">
        <v>18.612415366699999</v>
      </c>
      <c r="D24" s="55">
        <v>12.1664675272</v>
      </c>
      <c r="E24" s="56">
        <v>4476</v>
      </c>
      <c r="F24" s="56">
        <v>2471</v>
      </c>
      <c r="G24" s="55">
        <v>2.1569799284000002</v>
      </c>
      <c r="H24" s="55">
        <v>1.9023347282</v>
      </c>
      <c r="L24" s="41" t="s">
        <v>176</v>
      </c>
    </row>
    <row r="25" spans="2:12" ht="17.25" customHeight="1" x14ac:dyDescent="0.2">
      <c r="B25" s="71" t="s">
        <v>21</v>
      </c>
      <c r="C25" s="61">
        <v>48.934601135900003</v>
      </c>
      <c r="D25" s="61">
        <v>42.181129644099997</v>
      </c>
      <c r="E25" s="62">
        <v>11769</v>
      </c>
      <c r="F25" s="62">
        <v>8567</v>
      </c>
      <c r="G25" s="61">
        <v>2.1070441090999998</v>
      </c>
      <c r="H25" s="61">
        <v>1.7022106320999999</v>
      </c>
      <c r="L25" s="36" t="s">
        <v>177</v>
      </c>
    </row>
    <row r="26" spans="2:12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12" ht="17.25" customHeight="1" x14ac:dyDescent="0.2">
      <c r="B27" s="73" t="s">
        <v>415</v>
      </c>
      <c r="C27" s="88">
        <v>0.556898</v>
      </c>
      <c r="D27" s="88">
        <v>0.422238</v>
      </c>
      <c r="E27" s="59"/>
      <c r="F27" s="59"/>
      <c r="G27" s="58"/>
      <c r="H27" s="58"/>
    </row>
    <row r="28" spans="2:12" ht="9.75" customHeight="1" x14ac:dyDescent="0.2">
      <c r="B28" s="81" t="s">
        <v>26</v>
      </c>
      <c r="C28" s="81"/>
      <c r="D28" s="81"/>
      <c r="E28" s="81"/>
      <c r="F28" s="81"/>
      <c r="G28" s="42"/>
      <c r="H28" s="42"/>
      <c r="L28" s="36" t="s">
        <v>178</v>
      </c>
    </row>
    <row r="29" spans="2:12" ht="15.75" customHeight="1" x14ac:dyDescent="0.2">
      <c r="B29" s="81"/>
      <c r="C29" s="81"/>
      <c r="D29" s="81"/>
      <c r="E29" s="81"/>
      <c r="F29" s="81"/>
      <c r="G29" s="42"/>
      <c r="H29" s="42"/>
      <c r="L29" s="36" t="s">
        <v>179</v>
      </c>
    </row>
    <row r="30" spans="2:12" x14ac:dyDescent="0.2">
      <c r="B30" s="43" t="s">
        <v>27</v>
      </c>
      <c r="L30" s="36" t="s">
        <v>180</v>
      </c>
    </row>
    <row r="31" spans="2:12" x14ac:dyDescent="0.2">
      <c r="B31" s="44" t="s">
        <v>28</v>
      </c>
      <c r="L31" s="36" t="s">
        <v>181</v>
      </c>
    </row>
    <row r="32" spans="2:12" x14ac:dyDescent="0.2">
      <c r="B32" s="44" t="s">
        <v>29</v>
      </c>
      <c r="L32" s="36" t="s">
        <v>182</v>
      </c>
    </row>
    <row r="33" spans="2:12" x14ac:dyDescent="0.2">
      <c r="B33" s="44" t="s">
        <v>30</v>
      </c>
      <c r="L33" s="36" t="s">
        <v>183</v>
      </c>
    </row>
    <row r="34" spans="2:12" x14ac:dyDescent="0.2">
      <c r="L34" s="36" t="s">
        <v>184</v>
      </c>
    </row>
    <row r="35" spans="2:12" x14ac:dyDescent="0.2">
      <c r="L35" s="36" t="s">
        <v>185</v>
      </c>
    </row>
    <row r="36" spans="2:12" x14ac:dyDescent="0.2">
      <c r="L36" s="36" t="s">
        <v>186</v>
      </c>
    </row>
    <row r="37" spans="2:12" x14ac:dyDescent="0.2">
      <c r="L37" s="36" t="s">
        <v>187</v>
      </c>
    </row>
    <row r="38" spans="2:12" x14ac:dyDescent="0.2">
      <c r="L38" s="36" t="s">
        <v>188</v>
      </c>
    </row>
    <row r="39" spans="2:12" x14ac:dyDescent="0.2">
      <c r="L39" s="36" t="s">
        <v>189</v>
      </c>
    </row>
    <row r="40" spans="2:12" x14ac:dyDescent="0.2">
      <c r="L40" s="36" t="s">
        <v>190</v>
      </c>
    </row>
    <row r="41" spans="2:12" x14ac:dyDescent="0.2">
      <c r="L41" s="36" t="s">
        <v>191</v>
      </c>
    </row>
    <row r="42" spans="2:12" x14ac:dyDescent="0.2">
      <c r="L42" s="36" t="s">
        <v>192</v>
      </c>
    </row>
    <row r="43" spans="2:12" x14ac:dyDescent="0.2">
      <c r="L43" s="36" t="s">
        <v>193</v>
      </c>
    </row>
    <row r="44" spans="2:12" x14ac:dyDescent="0.2">
      <c r="L44" s="36" t="s">
        <v>194</v>
      </c>
    </row>
    <row r="45" spans="2:12" x14ac:dyDescent="0.2">
      <c r="L45" s="36" t="s">
        <v>195</v>
      </c>
    </row>
    <row r="46" spans="2:12" x14ac:dyDescent="0.2">
      <c r="L46" s="36" t="s">
        <v>196</v>
      </c>
    </row>
    <row r="47" spans="2:12" x14ac:dyDescent="0.2">
      <c r="L47" s="36" t="s">
        <v>197</v>
      </c>
    </row>
    <row r="48" spans="2:12" x14ac:dyDescent="0.2">
      <c r="L48" s="36" t="s">
        <v>198</v>
      </c>
    </row>
    <row r="49" spans="12:12" x14ac:dyDescent="0.2">
      <c r="L49" s="36" t="s">
        <v>199</v>
      </c>
    </row>
    <row r="50" spans="12:12" x14ac:dyDescent="0.2">
      <c r="L50" s="36" t="s">
        <v>200</v>
      </c>
    </row>
    <row r="51" spans="12:12" x14ac:dyDescent="0.2">
      <c r="L51" s="36" t="s">
        <v>201</v>
      </c>
    </row>
    <row r="52" spans="12:12" x14ac:dyDescent="0.2">
      <c r="L52" s="36" t="s">
        <v>202</v>
      </c>
    </row>
    <row r="53" spans="12:12" x14ac:dyDescent="0.2">
      <c r="L53" s="36" t="s">
        <v>203</v>
      </c>
    </row>
    <row r="54" spans="12:12" x14ac:dyDescent="0.2">
      <c r="L54" s="36" t="s">
        <v>204</v>
      </c>
    </row>
    <row r="55" spans="12:12" x14ac:dyDescent="0.2">
      <c r="L55" s="36" t="s">
        <v>205</v>
      </c>
    </row>
    <row r="56" spans="12:12" x14ac:dyDescent="0.2">
      <c r="L56" s="36" t="s">
        <v>206</v>
      </c>
    </row>
    <row r="57" spans="12:12" x14ac:dyDescent="0.2">
      <c r="L57" s="36" t="s">
        <v>207</v>
      </c>
    </row>
    <row r="58" spans="12:12" x14ac:dyDescent="0.2">
      <c r="L58" s="36" t="s">
        <v>208</v>
      </c>
    </row>
    <row r="59" spans="12:12" x14ac:dyDescent="0.2">
      <c r="L59" s="36" t="s">
        <v>209</v>
      </c>
    </row>
    <row r="60" spans="12:12" x14ac:dyDescent="0.2">
      <c r="L60" s="36" t="s">
        <v>210</v>
      </c>
    </row>
    <row r="61" spans="12:12" x14ac:dyDescent="0.2">
      <c r="L61" s="36" t="s">
        <v>211</v>
      </c>
    </row>
    <row r="62" spans="12:12" x14ac:dyDescent="0.2">
      <c r="L62" s="36" t="s">
        <v>212</v>
      </c>
    </row>
    <row r="63" spans="12:12" x14ac:dyDescent="0.2">
      <c r="L63" s="36" t="s">
        <v>213</v>
      </c>
    </row>
    <row r="64" spans="12:12" x14ac:dyDescent="0.2">
      <c r="L64" s="36" t="s">
        <v>214</v>
      </c>
    </row>
    <row r="65" spans="12:12" x14ac:dyDescent="0.2">
      <c r="L65" s="36" t="s">
        <v>215</v>
      </c>
    </row>
    <row r="66" spans="12:12" x14ac:dyDescent="0.2">
      <c r="L66" s="36" t="s">
        <v>216</v>
      </c>
    </row>
    <row r="67" spans="12:12" x14ac:dyDescent="0.2">
      <c r="L67" s="36" t="s">
        <v>217</v>
      </c>
    </row>
    <row r="68" spans="12:12" x14ac:dyDescent="0.2">
      <c r="L68" s="36" t="s">
        <v>218</v>
      </c>
    </row>
    <row r="69" spans="12:12" x14ac:dyDescent="0.2">
      <c r="L69" s="36" t="s">
        <v>219</v>
      </c>
    </row>
    <row r="70" spans="12:12" x14ac:dyDescent="0.2">
      <c r="L70" s="36" t="s">
        <v>220</v>
      </c>
    </row>
    <row r="71" spans="12:12" x14ac:dyDescent="0.2">
      <c r="L71" s="36" t="s">
        <v>221</v>
      </c>
    </row>
    <row r="72" spans="12:12" x14ac:dyDescent="0.2">
      <c r="L72" s="36" t="s">
        <v>222</v>
      </c>
    </row>
    <row r="73" spans="12:12" x14ac:dyDescent="0.2">
      <c r="L73" s="36" t="s">
        <v>223</v>
      </c>
    </row>
    <row r="74" spans="12:12" x14ac:dyDescent="0.2">
      <c r="L74" s="36" t="s">
        <v>224</v>
      </c>
    </row>
    <row r="75" spans="12:12" x14ac:dyDescent="0.2">
      <c r="L75" s="36" t="s">
        <v>225</v>
      </c>
    </row>
    <row r="76" spans="12:12" x14ac:dyDescent="0.2">
      <c r="L76" s="36" t="s">
        <v>226</v>
      </c>
    </row>
    <row r="77" spans="12:12" x14ac:dyDescent="0.2">
      <c r="L77" s="36" t="s">
        <v>227</v>
      </c>
    </row>
    <row r="78" spans="12:12" x14ac:dyDescent="0.2">
      <c r="L78" s="36" t="s">
        <v>228</v>
      </c>
    </row>
    <row r="79" spans="12:12" x14ac:dyDescent="0.2">
      <c r="L79" s="36" t="s">
        <v>229</v>
      </c>
    </row>
    <row r="80" spans="12:12" x14ac:dyDescent="0.2">
      <c r="L80" s="36" t="s">
        <v>230</v>
      </c>
    </row>
    <row r="81" spans="12:12" x14ac:dyDescent="0.2">
      <c r="L81" s="36" t="s">
        <v>231</v>
      </c>
    </row>
    <row r="82" spans="12:12" x14ac:dyDescent="0.2">
      <c r="L82" s="36" t="s">
        <v>232</v>
      </c>
    </row>
    <row r="83" spans="12:12" x14ac:dyDescent="0.2">
      <c r="L83" s="36" t="s">
        <v>233</v>
      </c>
    </row>
    <row r="84" spans="12:12" x14ac:dyDescent="0.2">
      <c r="L84" s="36" t="s">
        <v>234</v>
      </c>
    </row>
    <row r="85" spans="12:12" x14ac:dyDescent="0.2">
      <c r="L85" s="36" t="s">
        <v>235</v>
      </c>
    </row>
    <row r="86" spans="12:12" x14ac:dyDescent="0.2">
      <c r="L86" s="36" t="s">
        <v>236</v>
      </c>
    </row>
    <row r="87" spans="12:12" x14ac:dyDescent="0.2">
      <c r="L87" s="36" t="s">
        <v>237</v>
      </c>
    </row>
    <row r="88" spans="12:12" x14ac:dyDescent="0.2">
      <c r="L88" s="36" t="s">
        <v>238</v>
      </c>
    </row>
    <row r="89" spans="12:12" x14ac:dyDescent="0.2">
      <c r="L89" s="36" t="s">
        <v>239</v>
      </c>
    </row>
    <row r="90" spans="12:12" x14ac:dyDescent="0.2">
      <c r="L90" s="36" t="s">
        <v>240</v>
      </c>
    </row>
    <row r="91" spans="12:12" x14ac:dyDescent="0.2">
      <c r="L91" s="36" t="s">
        <v>241</v>
      </c>
    </row>
    <row r="92" spans="12:12" x14ac:dyDescent="0.2">
      <c r="L92" s="36" t="s">
        <v>242</v>
      </c>
    </row>
    <row r="93" spans="12:12" x14ac:dyDescent="0.2">
      <c r="L93" s="36" t="s">
        <v>243</v>
      </c>
    </row>
    <row r="94" spans="12:12" x14ac:dyDescent="0.2">
      <c r="L94" s="36" t="s">
        <v>244</v>
      </c>
    </row>
    <row r="95" spans="12:12" x14ac:dyDescent="0.2">
      <c r="L95" s="36" t="s">
        <v>245</v>
      </c>
    </row>
    <row r="96" spans="12:12" x14ac:dyDescent="0.2">
      <c r="L96" s="36" t="s">
        <v>246</v>
      </c>
    </row>
    <row r="97" spans="12:12" x14ac:dyDescent="0.2">
      <c r="L97" s="36" t="s">
        <v>247</v>
      </c>
    </row>
    <row r="98" spans="12:12" x14ac:dyDescent="0.2">
      <c r="L98" s="36" t="s">
        <v>248</v>
      </c>
    </row>
    <row r="99" spans="12:12" x14ac:dyDescent="0.2">
      <c r="L99" s="36" t="s">
        <v>249</v>
      </c>
    </row>
    <row r="100" spans="12:12" x14ac:dyDescent="0.2">
      <c r="L100" s="36" t="s">
        <v>250</v>
      </c>
    </row>
    <row r="101" spans="12:12" x14ac:dyDescent="0.2">
      <c r="L101" s="36" t="s">
        <v>251</v>
      </c>
    </row>
    <row r="102" spans="12:12" x14ac:dyDescent="0.2">
      <c r="L102" s="36" t="s">
        <v>252</v>
      </c>
    </row>
    <row r="103" spans="12:12" x14ac:dyDescent="0.2">
      <c r="L103" s="36" t="s">
        <v>253</v>
      </c>
    </row>
    <row r="104" spans="12:12" x14ac:dyDescent="0.2">
      <c r="L104" s="36" t="s">
        <v>254</v>
      </c>
    </row>
    <row r="105" spans="12:12" x14ac:dyDescent="0.2">
      <c r="L105" s="36" t="s">
        <v>255</v>
      </c>
    </row>
    <row r="106" spans="12:12" x14ac:dyDescent="0.2">
      <c r="L106" s="36" t="s">
        <v>256</v>
      </c>
    </row>
    <row r="107" spans="12:12" x14ac:dyDescent="0.2">
      <c r="L107" s="36" t="s">
        <v>257</v>
      </c>
    </row>
    <row r="108" spans="12:12" x14ac:dyDescent="0.2">
      <c r="L108" s="36" t="s">
        <v>258</v>
      </c>
    </row>
    <row r="109" spans="12:12" x14ac:dyDescent="0.2">
      <c r="L109" s="36" t="s">
        <v>259</v>
      </c>
    </row>
    <row r="110" spans="12:12" x14ac:dyDescent="0.2">
      <c r="L110" s="36" t="s">
        <v>260</v>
      </c>
    </row>
    <row r="111" spans="12:12" x14ac:dyDescent="0.2">
      <c r="L111" s="36" t="s">
        <v>261</v>
      </c>
    </row>
    <row r="112" spans="12:12" x14ac:dyDescent="0.2">
      <c r="L112" s="36" t="s">
        <v>262</v>
      </c>
    </row>
    <row r="113" spans="12:12" x14ac:dyDescent="0.2">
      <c r="L113" s="36" t="s">
        <v>263</v>
      </c>
    </row>
    <row r="114" spans="12:12" x14ac:dyDescent="0.2">
      <c r="L114" s="36" t="s">
        <v>264</v>
      </c>
    </row>
    <row r="115" spans="12:12" x14ac:dyDescent="0.2">
      <c r="L115" s="36" t="s">
        <v>265</v>
      </c>
    </row>
    <row r="116" spans="12:12" x14ac:dyDescent="0.2">
      <c r="L116" s="36" t="s">
        <v>266</v>
      </c>
    </row>
    <row r="117" spans="12:12" x14ac:dyDescent="0.2">
      <c r="L117" s="36" t="s">
        <v>267</v>
      </c>
    </row>
    <row r="118" spans="12:12" x14ac:dyDescent="0.2">
      <c r="L118" s="36" t="s">
        <v>268</v>
      </c>
    </row>
    <row r="119" spans="12:12" x14ac:dyDescent="0.2">
      <c r="L119" s="36" t="s">
        <v>269</v>
      </c>
    </row>
    <row r="120" spans="12:12" x14ac:dyDescent="0.2">
      <c r="L120" s="36" t="s">
        <v>270</v>
      </c>
    </row>
    <row r="121" spans="12:12" x14ac:dyDescent="0.2">
      <c r="L121" s="36" t="s">
        <v>271</v>
      </c>
    </row>
    <row r="122" spans="12:12" x14ac:dyDescent="0.2">
      <c r="L122" s="36" t="s">
        <v>272</v>
      </c>
    </row>
    <row r="123" spans="12:12" x14ac:dyDescent="0.2">
      <c r="L123" s="36" t="s">
        <v>273</v>
      </c>
    </row>
    <row r="124" spans="12:12" x14ac:dyDescent="0.2">
      <c r="L124" s="36" t="s">
        <v>274</v>
      </c>
    </row>
    <row r="125" spans="12:12" x14ac:dyDescent="0.2">
      <c r="L125" s="36" t="s">
        <v>275</v>
      </c>
    </row>
    <row r="126" spans="12:12" x14ac:dyDescent="0.2">
      <c r="L126" s="36" t="s">
        <v>276</v>
      </c>
    </row>
    <row r="127" spans="12:12" x14ac:dyDescent="0.2">
      <c r="L127" s="36" t="s">
        <v>277</v>
      </c>
    </row>
    <row r="128" spans="12:12" x14ac:dyDescent="0.2">
      <c r="L128" s="36" t="s">
        <v>278</v>
      </c>
    </row>
    <row r="129" spans="12:12" x14ac:dyDescent="0.2">
      <c r="L129" s="36" t="s">
        <v>279</v>
      </c>
    </row>
    <row r="130" spans="12:12" x14ac:dyDescent="0.2">
      <c r="L130" s="36" t="s">
        <v>280</v>
      </c>
    </row>
  </sheetData>
  <mergeCells count="7">
    <mergeCell ref="B28:F29"/>
    <mergeCell ref="B2:H2"/>
    <mergeCell ref="B3:H3"/>
    <mergeCell ref="G4:H4"/>
    <mergeCell ref="C4:D4"/>
    <mergeCell ref="E4:F4"/>
    <mergeCell ref="B4:B5"/>
  </mergeCells>
  <hyperlinks>
    <hyperlink ref="H1" location="Índice!A1" display="Índice" xr:uid="{00000000-0004-0000-0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59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58.055002619200003</v>
      </c>
      <c r="D7" s="55">
        <v>34.941244909799998</v>
      </c>
      <c r="E7" s="56">
        <v>1251</v>
      </c>
      <c r="F7" s="56">
        <v>752</v>
      </c>
      <c r="G7" s="55">
        <v>2.2280252311000002</v>
      </c>
      <c r="H7" s="55">
        <v>1.9098325782000001</v>
      </c>
    </row>
    <row r="8" spans="2:10" ht="17.25" customHeight="1" x14ac:dyDescent="0.2">
      <c r="B8" s="57" t="s">
        <v>5</v>
      </c>
      <c r="C8" s="58">
        <v>45.007333682599999</v>
      </c>
      <c r="D8" s="58">
        <v>30.734147760300001</v>
      </c>
      <c r="E8" s="59">
        <v>969</v>
      </c>
      <c r="F8" s="59">
        <v>661</v>
      </c>
      <c r="G8" s="58">
        <v>1.8546166634000001</v>
      </c>
      <c r="H8" s="58">
        <v>1.7068645468000001</v>
      </c>
    </row>
    <row r="9" spans="2:10" ht="17.25" customHeight="1" x14ac:dyDescent="0.2">
      <c r="B9" s="57" t="s">
        <v>6</v>
      </c>
      <c r="C9" s="58">
        <v>13.047668936599999</v>
      </c>
      <c r="D9" s="58">
        <v>4.2070971495</v>
      </c>
      <c r="E9" s="59">
        <v>281</v>
      </c>
      <c r="F9" s="59">
        <v>90</v>
      </c>
      <c r="G9" s="58">
        <v>3.5139417507999999</v>
      </c>
      <c r="H9" s="58">
        <v>3.3848605273999999</v>
      </c>
    </row>
    <row r="10" spans="2:10" ht="17.25" customHeight="1" x14ac:dyDescent="0.2">
      <c r="B10" s="57" t="s">
        <v>7</v>
      </c>
      <c r="C10" s="58">
        <v>35.816134101599999</v>
      </c>
      <c r="D10" s="58">
        <v>58.310645724300002</v>
      </c>
      <c r="E10" s="59">
        <v>771</v>
      </c>
      <c r="F10" s="59">
        <v>1254</v>
      </c>
      <c r="G10" s="58">
        <v>1.9552261508</v>
      </c>
      <c r="H10" s="58">
        <v>1.5663960145</v>
      </c>
    </row>
    <row r="11" spans="2:10" ht="17.25" customHeight="1" x14ac:dyDescent="0.2">
      <c r="B11" s="57" t="s">
        <v>8</v>
      </c>
      <c r="C11" s="58">
        <v>1.7873232058999999</v>
      </c>
      <c r="D11" s="58">
        <v>0.8743455497</v>
      </c>
      <c r="E11" s="59">
        <v>38</v>
      </c>
      <c r="F11" s="59">
        <v>19</v>
      </c>
      <c r="G11" s="58"/>
      <c r="H11" s="59"/>
    </row>
    <row r="12" spans="2:10" ht="17.25" customHeight="1" x14ac:dyDescent="0.2">
      <c r="B12" s="60" t="s">
        <v>9</v>
      </c>
      <c r="C12" s="61">
        <v>4.3415400733</v>
      </c>
      <c r="D12" s="61">
        <v>5.8737638162000003</v>
      </c>
      <c r="E12" s="62">
        <v>94</v>
      </c>
      <c r="F12" s="62">
        <v>126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93.871136720799996</v>
      </c>
      <c r="D14" s="55">
        <v>93.251890634099993</v>
      </c>
      <c r="E14" s="56">
        <v>2022</v>
      </c>
      <c r="F14" s="56">
        <v>2006</v>
      </c>
      <c r="G14" s="55">
        <v>2.1238839286000002</v>
      </c>
      <c r="H14" s="55">
        <v>1.6949469744000001</v>
      </c>
      <c r="I14" s="38"/>
      <c r="J14" s="45"/>
    </row>
    <row r="15" spans="2:10" ht="18.75" customHeight="1" x14ac:dyDescent="0.2">
      <c r="B15" s="64" t="s">
        <v>12</v>
      </c>
      <c r="C15" s="61">
        <v>27.187008905199999</v>
      </c>
      <c r="D15" s="61">
        <v>14.3688190809</v>
      </c>
      <c r="E15" s="62">
        <v>586</v>
      </c>
      <c r="F15" s="62">
        <v>309</v>
      </c>
      <c r="G15" s="61">
        <v>3.3853564547000001</v>
      </c>
      <c r="H15" s="61">
        <v>3.2834008096999998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36.144578313300002</v>
      </c>
      <c r="D17" s="55">
        <v>29.610238510799999</v>
      </c>
      <c r="E17" s="56">
        <v>779</v>
      </c>
      <c r="F17" s="56">
        <v>637</v>
      </c>
      <c r="G17" s="55">
        <v>2.668115942</v>
      </c>
      <c r="H17" s="55">
        <v>2.1905697445999999</v>
      </c>
      <c r="I17" s="39"/>
    </row>
    <row r="18" spans="2:9" ht="17.25" customHeight="1" x14ac:dyDescent="0.2">
      <c r="B18" s="66" t="s">
        <v>14</v>
      </c>
      <c r="C18" s="58">
        <v>44.525929806199997</v>
      </c>
      <c r="D18" s="58">
        <v>10.6457242583</v>
      </c>
      <c r="E18" s="59">
        <v>959</v>
      </c>
      <c r="F18" s="59">
        <v>229</v>
      </c>
      <c r="G18" s="58">
        <v>2.5682352941</v>
      </c>
      <c r="H18" s="58">
        <v>2.4426229508000001</v>
      </c>
    </row>
    <row r="19" spans="2:9" ht="17.25" customHeight="1" x14ac:dyDescent="0.2">
      <c r="B19" s="66" t="s">
        <v>15</v>
      </c>
      <c r="C19" s="58">
        <v>80.199057097999997</v>
      </c>
      <c r="D19" s="58">
        <v>79.639325189100006</v>
      </c>
      <c r="E19" s="59">
        <v>1727</v>
      </c>
      <c r="F19" s="59">
        <v>1713</v>
      </c>
      <c r="G19" s="58">
        <v>2.2011757022</v>
      </c>
      <c r="H19" s="58">
        <v>1.7457998538999999</v>
      </c>
    </row>
    <row r="20" spans="2:9" ht="17.25" customHeight="1" x14ac:dyDescent="0.2">
      <c r="B20" s="66" t="s">
        <v>16</v>
      </c>
      <c r="C20" s="58">
        <v>6.6526977475000004</v>
      </c>
      <c r="D20" s="58">
        <v>4.7702152413999999</v>
      </c>
      <c r="E20" s="59">
        <v>143</v>
      </c>
      <c r="F20" s="59">
        <v>103</v>
      </c>
      <c r="G20" s="58">
        <v>3.6929133857999998</v>
      </c>
      <c r="H20" s="58">
        <v>3.1829268292999999</v>
      </c>
    </row>
    <row r="21" spans="2:9" ht="17.25" customHeight="1" x14ac:dyDescent="0.2">
      <c r="B21" s="66" t="s">
        <v>17</v>
      </c>
      <c r="C21" s="58">
        <v>25.405971712900001</v>
      </c>
      <c r="D21" s="58">
        <v>20.4770215241</v>
      </c>
      <c r="E21" s="59">
        <v>547</v>
      </c>
      <c r="F21" s="59">
        <v>440</v>
      </c>
      <c r="G21" s="58">
        <v>3.0371134021000001</v>
      </c>
      <c r="H21" s="58">
        <v>2.6676136364</v>
      </c>
    </row>
    <row r="22" spans="2:9" ht="17.25" customHeight="1" x14ac:dyDescent="0.2">
      <c r="B22" s="64" t="s">
        <v>18</v>
      </c>
      <c r="C22" s="61">
        <v>6.4431639601999997</v>
      </c>
      <c r="D22" s="61">
        <v>12.9144851658</v>
      </c>
      <c r="E22" s="62">
        <v>139</v>
      </c>
      <c r="F22" s="62">
        <v>278</v>
      </c>
      <c r="G22" s="61">
        <v>3.3821138210999999</v>
      </c>
      <c r="H22" s="61">
        <v>2.6711711712000001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34.345206914599999</v>
      </c>
      <c r="D24" s="55">
        <v>13.5875509017</v>
      </c>
      <c r="E24" s="56">
        <v>740</v>
      </c>
      <c r="F24" s="56">
        <v>292</v>
      </c>
      <c r="G24" s="55">
        <v>2.2969294319000002</v>
      </c>
      <c r="H24" s="55">
        <v>2.0506107922000001</v>
      </c>
    </row>
    <row r="25" spans="2:9" ht="17.25" customHeight="1" x14ac:dyDescent="0.2">
      <c r="B25" s="71" t="s">
        <v>21</v>
      </c>
      <c r="C25" s="61">
        <v>59.842325825000003</v>
      </c>
      <c r="D25" s="61">
        <v>35.815590459600003</v>
      </c>
      <c r="E25" s="62">
        <v>1289</v>
      </c>
      <c r="F25" s="62">
        <v>770</v>
      </c>
      <c r="G25" s="61">
        <v>2.1615273721000001</v>
      </c>
      <c r="H25" s="61">
        <v>1.8631229675000001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0.644478</v>
      </c>
      <c r="D27" s="88">
        <v>0.40615400000000002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69.964922233199999</v>
      </c>
      <c r="D7" s="55">
        <v>56.511388038200003</v>
      </c>
      <c r="E7" s="56">
        <v>11575</v>
      </c>
      <c r="F7" s="56">
        <v>9285</v>
      </c>
      <c r="G7" s="55">
        <v>2.3980472858000002</v>
      </c>
      <c r="H7" s="55">
        <v>2.1480350685</v>
      </c>
    </row>
    <row r="8" spans="2:10" ht="17.25" customHeight="1" x14ac:dyDescent="0.2">
      <c r="B8" s="57" t="s">
        <v>5</v>
      </c>
      <c r="C8" s="58">
        <v>53.430334556600002</v>
      </c>
      <c r="D8" s="58">
        <v>47.288405235900001</v>
      </c>
      <c r="E8" s="59">
        <v>8840</v>
      </c>
      <c r="F8" s="59">
        <v>7770</v>
      </c>
      <c r="G8" s="58">
        <v>2.0853970809</v>
      </c>
      <c r="H8" s="58">
        <v>1.9216936133</v>
      </c>
    </row>
    <row r="9" spans="2:10" ht="17.25" customHeight="1" x14ac:dyDescent="0.2">
      <c r="B9" s="57" t="s">
        <v>6</v>
      </c>
      <c r="C9" s="58">
        <v>16.534587676600001</v>
      </c>
      <c r="D9" s="58">
        <v>9.2229828023000007</v>
      </c>
      <c r="E9" s="59">
        <v>2735</v>
      </c>
      <c r="F9" s="59">
        <v>1515</v>
      </c>
      <c r="G9" s="58">
        <v>3.406889294</v>
      </c>
      <c r="H9" s="58">
        <v>3.3075166916000001</v>
      </c>
    </row>
    <row r="10" spans="2:10" ht="17.25" customHeight="1" x14ac:dyDescent="0.2">
      <c r="B10" s="57" t="s">
        <v>7</v>
      </c>
      <c r="C10" s="58">
        <v>27.5810900876</v>
      </c>
      <c r="D10" s="58">
        <v>37.253705389499999</v>
      </c>
      <c r="E10" s="59">
        <v>4563</v>
      </c>
      <c r="F10" s="59">
        <v>6121</v>
      </c>
      <c r="G10" s="58">
        <v>2.1994445369000002</v>
      </c>
      <c r="H10" s="58">
        <v>1.9348342748</v>
      </c>
    </row>
    <row r="11" spans="2:10" ht="17.25" customHeight="1" x14ac:dyDescent="0.2">
      <c r="B11" s="57" t="s">
        <v>8</v>
      </c>
      <c r="C11" s="58">
        <v>0.69234594780000003</v>
      </c>
      <c r="D11" s="58">
        <v>1.5823372012000001</v>
      </c>
      <c r="E11" s="59">
        <v>115</v>
      </c>
      <c r="F11" s="59">
        <v>260</v>
      </c>
      <c r="G11" s="58"/>
      <c r="H11" s="59"/>
    </row>
    <row r="12" spans="2:10" ht="17.25" customHeight="1" x14ac:dyDescent="0.2">
      <c r="B12" s="60" t="s">
        <v>9</v>
      </c>
      <c r="C12" s="61">
        <v>1.7616417314999999</v>
      </c>
      <c r="D12" s="61">
        <v>4.6525693710000002</v>
      </c>
      <c r="E12" s="62">
        <v>291</v>
      </c>
      <c r="F12" s="62">
        <v>764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97.546012320800003</v>
      </c>
      <c r="D14" s="55">
        <v>93.765093427799997</v>
      </c>
      <c r="E14" s="56">
        <v>16138</v>
      </c>
      <c r="F14" s="56">
        <v>15407</v>
      </c>
      <c r="G14" s="55">
        <v>2.3417502696999999</v>
      </c>
      <c r="H14" s="55">
        <v>2.0633647382999998</v>
      </c>
      <c r="I14" s="38"/>
      <c r="J14" s="45"/>
    </row>
    <row r="15" spans="2:10" ht="18.75" customHeight="1" x14ac:dyDescent="0.2">
      <c r="B15" s="64" t="s">
        <v>12</v>
      </c>
      <c r="C15" s="61">
        <v>36.922195477800003</v>
      </c>
      <c r="D15" s="61">
        <v>28.207773242599998</v>
      </c>
      <c r="E15" s="62">
        <v>6108</v>
      </c>
      <c r="F15" s="62">
        <v>4635</v>
      </c>
      <c r="G15" s="61">
        <v>3.3525503699999999</v>
      </c>
      <c r="H15" s="61">
        <v>3.2905111667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35.945272236699999</v>
      </c>
      <c r="D17" s="55">
        <v>36.474561678800001</v>
      </c>
      <c r="E17" s="56">
        <v>5947</v>
      </c>
      <c r="F17" s="56">
        <v>5993</v>
      </c>
      <c r="G17" s="55">
        <v>2.9646853870999998</v>
      </c>
      <c r="H17" s="55">
        <v>2.6838312764999999</v>
      </c>
      <c r="I17" s="39"/>
    </row>
    <row r="18" spans="2:9" ht="17.25" customHeight="1" x14ac:dyDescent="0.2">
      <c r="B18" s="66" t="s">
        <v>14</v>
      </c>
      <c r="C18" s="58">
        <v>26.277796894400002</v>
      </c>
      <c r="D18" s="58">
        <v>14.5903226217</v>
      </c>
      <c r="E18" s="59">
        <v>4347</v>
      </c>
      <c r="F18" s="59">
        <v>2397</v>
      </c>
      <c r="G18" s="58">
        <v>3.0970014078000001</v>
      </c>
      <c r="H18" s="58">
        <v>2.7773198539999999</v>
      </c>
    </row>
    <row r="19" spans="2:9" ht="17.25" customHeight="1" x14ac:dyDescent="0.2">
      <c r="B19" s="66" t="s">
        <v>15</v>
      </c>
      <c r="C19" s="58">
        <v>90.146658499200001</v>
      </c>
      <c r="D19" s="58">
        <v>83.970598551199998</v>
      </c>
      <c r="E19" s="59">
        <v>14914</v>
      </c>
      <c r="F19" s="59">
        <v>13797</v>
      </c>
      <c r="G19" s="58">
        <v>2.4005853859999999</v>
      </c>
      <c r="H19" s="58">
        <v>2.1105510354999999</v>
      </c>
    </row>
    <row r="20" spans="2:9" ht="17.25" customHeight="1" x14ac:dyDescent="0.2">
      <c r="B20" s="66" t="s">
        <v>16</v>
      </c>
      <c r="C20" s="58">
        <v>5.8842079548999999</v>
      </c>
      <c r="D20" s="58">
        <v>4.7651123717999999</v>
      </c>
      <c r="E20" s="59">
        <v>973</v>
      </c>
      <c r="F20" s="59">
        <v>783</v>
      </c>
      <c r="G20" s="58">
        <v>3.4036334275</v>
      </c>
      <c r="H20" s="58">
        <v>3.3577464589999999</v>
      </c>
    </row>
    <row r="21" spans="2:9" ht="17.25" customHeight="1" x14ac:dyDescent="0.2">
      <c r="B21" s="66" t="s">
        <v>17</v>
      </c>
      <c r="C21" s="58">
        <v>60.258964536000001</v>
      </c>
      <c r="D21" s="58">
        <v>40.997214469500001</v>
      </c>
      <c r="E21" s="59">
        <v>9969</v>
      </c>
      <c r="F21" s="59">
        <v>6736</v>
      </c>
      <c r="G21" s="58">
        <v>2.6688214778999999</v>
      </c>
      <c r="H21" s="58">
        <v>2.7484009458999998</v>
      </c>
    </row>
    <row r="22" spans="2:9" ht="17.25" customHeight="1" x14ac:dyDescent="0.2">
      <c r="B22" s="64" t="s">
        <v>18</v>
      </c>
      <c r="C22" s="61">
        <v>9.9155005425000002</v>
      </c>
      <c r="D22" s="61">
        <v>12.673777769200001</v>
      </c>
      <c r="E22" s="62">
        <v>1640</v>
      </c>
      <c r="F22" s="62">
        <v>2082</v>
      </c>
      <c r="G22" s="61">
        <v>3.5375855825000002</v>
      </c>
      <c r="H22" s="61">
        <v>3.1760486178999998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39.1384068013</v>
      </c>
      <c r="D24" s="55">
        <v>22.963665768199998</v>
      </c>
      <c r="E24" s="56">
        <v>6475</v>
      </c>
      <c r="F24" s="56">
        <v>3773</v>
      </c>
      <c r="G24" s="55">
        <v>2.4616236885</v>
      </c>
      <c r="H24" s="55">
        <v>2.2673392562000001</v>
      </c>
    </row>
    <row r="25" spans="2:9" ht="17.25" customHeight="1" x14ac:dyDescent="0.2">
      <c r="B25" s="71" t="s">
        <v>21</v>
      </c>
      <c r="C25" s="61">
        <v>70.657268181000006</v>
      </c>
      <c r="D25" s="61">
        <v>58.093725239400001</v>
      </c>
      <c r="E25" s="62">
        <v>11690</v>
      </c>
      <c r="F25" s="62">
        <v>9545</v>
      </c>
      <c r="G25" s="61">
        <v>2.3745688469999999</v>
      </c>
      <c r="H25" s="61">
        <v>2.0895659577000001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0.58568299999999995</v>
      </c>
      <c r="D27" s="88">
        <v>0.454984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48.154674545299997</v>
      </c>
      <c r="D7" s="55">
        <v>41.665387198200001</v>
      </c>
      <c r="E7" s="56">
        <v>23539</v>
      </c>
      <c r="F7" s="56">
        <v>21142</v>
      </c>
      <c r="G7" s="55">
        <v>2.2201539861000001</v>
      </c>
      <c r="H7" s="55">
        <v>1.9264335903000001</v>
      </c>
    </row>
    <row r="8" spans="2:10" ht="17.25" customHeight="1" x14ac:dyDescent="0.2">
      <c r="B8" s="57" t="s">
        <v>5</v>
      </c>
      <c r="C8" s="58">
        <v>42.239057633999998</v>
      </c>
      <c r="D8" s="58">
        <v>38.005353059199997</v>
      </c>
      <c r="E8" s="59">
        <v>20647</v>
      </c>
      <c r="F8" s="59">
        <v>19285</v>
      </c>
      <c r="G8" s="58">
        <v>2.0334679094000001</v>
      </c>
      <c r="H8" s="58">
        <v>1.7812956169</v>
      </c>
    </row>
    <row r="9" spans="2:10" ht="17.25" customHeight="1" x14ac:dyDescent="0.2">
      <c r="B9" s="57" t="s">
        <v>6</v>
      </c>
      <c r="C9" s="58">
        <v>5.9156169113999999</v>
      </c>
      <c r="D9" s="58">
        <v>3.660034139</v>
      </c>
      <c r="E9" s="59">
        <v>2892</v>
      </c>
      <c r="F9" s="59">
        <v>1857</v>
      </c>
      <c r="G9" s="58">
        <v>3.5515659749999999</v>
      </c>
      <c r="H9" s="58">
        <v>3.4315421793000001</v>
      </c>
    </row>
    <row r="10" spans="2:10" ht="17.25" customHeight="1" x14ac:dyDescent="0.2">
      <c r="B10" s="57" t="s">
        <v>7</v>
      </c>
      <c r="C10" s="58">
        <v>32.176736546999997</v>
      </c>
      <c r="D10" s="58">
        <v>30.829282322200001</v>
      </c>
      <c r="E10" s="59">
        <v>15729</v>
      </c>
      <c r="F10" s="59">
        <v>15643</v>
      </c>
      <c r="G10" s="58">
        <v>1.9806574293999999</v>
      </c>
      <c r="H10" s="58">
        <v>1.6876330392000001</v>
      </c>
    </row>
    <row r="11" spans="2:10" ht="17.25" customHeight="1" x14ac:dyDescent="0.2">
      <c r="B11" s="57" t="s">
        <v>8</v>
      </c>
      <c r="C11" s="58">
        <v>5.9754622054000004</v>
      </c>
      <c r="D11" s="58">
        <v>7.8896595172000001</v>
      </c>
      <c r="E11" s="59">
        <v>2921</v>
      </c>
      <c r="F11" s="59">
        <v>4003</v>
      </c>
      <c r="G11" s="58"/>
      <c r="H11" s="59"/>
    </row>
    <row r="12" spans="2:10" ht="17.25" customHeight="1" x14ac:dyDescent="0.2">
      <c r="B12" s="60" t="s">
        <v>9</v>
      </c>
      <c r="C12" s="61">
        <v>13.693126702200001</v>
      </c>
      <c r="D12" s="61">
        <v>19.615670962399999</v>
      </c>
      <c r="E12" s="62">
        <v>6693</v>
      </c>
      <c r="F12" s="62">
        <v>9953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80.331411092400003</v>
      </c>
      <c r="D14" s="55">
        <v>72.494669520399995</v>
      </c>
      <c r="E14" s="56">
        <v>39268</v>
      </c>
      <c r="F14" s="56">
        <v>36785</v>
      </c>
      <c r="G14" s="55">
        <v>2.1240962910999999</v>
      </c>
      <c r="H14" s="55">
        <v>1.8248954382</v>
      </c>
      <c r="I14" s="38"/>
      <c r="J14" s="45"/>
    </row>
    <row r="15" spans="2:10" ht="18.75" customHeight="1" x14ac:dyDescent="0.2">
      <c r="B15" s="64" t="s">
        <v>12</v>
      </c>
      <c r="C15" s="61">
        <v>22.361612039699999</v>
      </c>
      <c r="D15" s="61">
        <v>13.498571113600001</v>
      </c>
      <c r="E15" s="62">
        <v>10931</v>
      </c>
      <c r="F15" s="62">
        <v>6849</v>
      </c>
      <c r="G15" s="61">
        <v>3.4307302223999998</v>
      </c>
      <c r="H15" s="61">
        <v>3.3038327556999998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23.2634159385</v>
      </c>
      <c r="D17" s="55">
        <v>20.264483146500002</v>
      </c>
      <c r="E17" s="56">
        <v>11372</v>
      </c>
      <c r="F17" s="56">
        <v>10283</v>
      </c>
      <c r="G17" s="55">
        <v>2.7142632996999998</v>
      </c>
      <c r="H17" s="55">
        <v>2.3012649826999998</v>
      </c>
      <c r="I17" s="39"/>
    </row>
    <row r="18" spans="2:9" ht="17.25" customHeight="1" x14ac:dyDescent="0.2">
      <c r="B18" s="66" t="s">
        <v>14</v>
      </c>
      <c r="C18" s="58">
        <v>43.6429365097</v>
      </c>
      <c r="D18" s="58">
        <v>26.6050889248</v>
      </c>
      <c r="E18" s="59">
        <v>21334</v>
      </c>
      <c r="F18" s="59">
        <v>13500</v>
      </c>
      <c r="G18" s="58">
        <v>2.4995934861000002</v>
      </c>
      <c r="H18" s="58">
        <v>2.3624055621000002</v>
      </c>
    </row>
    <row r="19" spans="2:9" ht="17.25" customHeight="1" x14ac:dyDescent="0.2">
      <c r="B19" s="66" t="s">
        <v>15</v>
      </c>
      <c r="C19" s="58">
        <v>69.212041470700001</v>
      </c>
      <c r="D19" s="58">
        <v>58.600028203699999</v>
      </c>
      <c r="E19" s="59">
        <v>33832</v>
      </c>
      <c r="F19" s="59">
        <v>29735</v>
      </c>
      <c r="G19" s="58">
        <v>2.2616398042000001</v>
      </c>
      <c r="H19" s="58">
        <v>1.9594949954000001</v>
      </c>
    </row>
    <row r="20" spans="2:9" ht="17.25" customHeight="1" x14ac:dyDescent="0.2">
      <c r="B20" s="66" t="s">
        <v>16</v>
      </c>
      <c r="C20" s="58">
        <v>11.144181060099999</v>
      </c>
      <c r="D20" s="58">
        <v>9.6154549338000006</v>
      </c>
      <c r="E20" s="59">
        <v>5447</v>
      </c>
      <c r="F20" s="59">
        <v>4879</v>
      </c>
      <c r="G20" s="58">
        <v>3.3851669331999998</v>
      </c>
      <c r="H20" s="58">
        <v>2.7886262469999998</v>
      </c>
    </row>
    <row r="21" spans="2:9" ht="17.25" customHeight="1" x14ac:dyDescent="0.2">
      <c r="B21" s="66" t="s">
        <v>17</v>
      </c>
      <c r="C21" s="58">
        <v>6.0501224706999999</v>
      </c>
      <c r="D21" s="58">
        <v>4.4282035240999997</v>
      </c>
      <c r="E21" s="59">
        <v>2957</v>
      </c>
      <c r="F21" s="59">
        <v>2247</v>
      </c>
      <c r="G21" s="58">
        <v>3.1519373016999999</v>
      </c>
      <c r="H21" s="58">
        <v>3.0890653848</v>
      </c>
    </row>
    <row r="22" spans="2:9" ht="17.25" customHeight="1" x14ac:dyDescent="0.2">
      <c r="B22" s="64" t="s">
        <v>18</v>
      </c>
      <c r="C22" s="61">
        <v>17.3189549077</v>
      </c>
      <c r="D22" s="61">
        <v>12.7819329714</v>
      </c>
      <c r="E22" s="62">
        <v>8466</v>
      </c>
      <c r="F22" s="62">
        <v>6486</v>
      </c>
      <c r="G22" s="61">
        <v>3.0879753249999999</v>
      </c>
      <c r="H22" s="61">
        <v>2.5842335281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18.009710650700001</v>
      </c>
      <c r="D24" s="55">
        <v>12.1354647469</v>
      </c>
      <c r="E24" s="56">
        <v>8804</v>
      </c>
      <c r="F24" s="56">
        <v>6158</v>
      </c>
      <c r="G24" s="55">
        <v>2.1603570917999999</v>
      </c>
      <c r="H24" s="55">
        <v>1.9790989915999999</v>
      </c>
    </row>
    <row r="25" spans="2:9" ht="17.25" customHeight="1" x14ac:dyDescent="0.2">
      <c r="B25" s="71" t="s">
        <v>21</v>
      </c>
      <c r="C25" s="61">
        <v>54.130136750699997</v>
      </c>
      <c r="D25" s="61">
        <v>49.555046715400003</v>
      </c>
      <c r="E25" s="62">
        <v>26460</v>
      </c>
      <c r="F25" s="62">
        <v>25145</v>
      </c>
      <c r="G25" s="61">
        <v>1.9749802196999999</v>
      </c>
      <c r="H25" s="61">
        <v>1.6197736484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0.48586600000000002</v>
      </c>
      <c r="D27" s="88">
        <v>0.42396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1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61.0856214939</v>
      </c>
      <c r="D7" s="55">
        <v>70.512991127999996</v>
      </c>
      <c r="E7" s="56">
        <v>2290</v>
      </c>
      <c r="F7" s="56">
        <v>2421</v>
      </c>
      <c r="G7" s="55">
        <v>3.2563308486999998</v>
      </c>
      <c r="H7" s="55">
        <v>2.3225493030000002</v>
      </c>
    </row>
    <row r="8" spans="2:10" ht="17.25" customHeight="1" x14ac:dyDescent="0.2">
      <c r="B8" s="57" t="s">
        <v>5</v>
      </c>
      <c r="C8" s="58">
        <v>36.295837023899999</v>
      </c>
      <c r="D8" s="58">
        <v>51.088086185000002</v>
      </c>
      <c r="E8" s="59">
        <v>1361</v>
      </c>
      <c r="F8" s="59">
        <v>1754</v>
      </c>
      <c r="G8" s="58">
        <v>2.8686033853000001</v>
      </c>
      <c r="H8" s="58">
        <v>1.9020003275999999</v>
      </c>
    </row>
    <row r="9" spans="2:10" ht="17.25" customHeight="1" x14ac:dyDescent="0.2">
      <c r="B9" s="57" t="s">
        <v>6</v>
      </c>
      <c r="C9" s="58">
        <v>24.789784470000001</v>
      </c>
      <c r="D9" s="58">
        <v>19.424904943000001</v>
      </c>
      <c r="E9" s="59">
        <v>929</v>
      </c>
      <c r="F9" s="59">
        <v>667</v>
      </c>
      <c r="G9" s="58">
        <v>3.8226297222999999</v>
      </c>
      <c r="H9" s="58">
        <v>3.4270842734000002</v>
      </c>
    </row>
    <row r="10" spans="2:10" ht="17.25" customHeight="1" x14ac:dyDescent="0.2">
      <c r="B10" s="57" t="s">
        <v>7</v>
      </c>
      <c r="C10" s="58">
        <v>36.168585769099998</v>
      </c>
      <c r="D10" s="58">
        <v>24.480671736400001</v>
      </c>
      <c r="E10" s="59">
        <v>1356</v>
      </c>
      <c r="F10" s="59">
        <v>840</v>
      </c>
      <c r="G10" s="58">
        <v>2.6327618059</v>
      </c>
      <c r="H10" s="58">
        <v>1.7627408166</v>
      </c>
    </row>
    <row r="11" spans="2:10" ht="17.25" customHeight="1" x14ac:dyDescent="0.2">
      <c r="B11" s="57" t="s">
        <v>8</v>
      </c>
      <c r="C11" s="58">
        <v>0.3855919693</v>
      </c>
      <c r="D11" s="58">
        <v>1.3311153359000001</v>
      </c>
      <c r="E11" s="59">
        <v>14</v>
      </c>
      <c r="F11" s="59">
        <v>46</v>
      </c>
      <c r="G11" s="58"/>
      <c r="H11" s="59"/>
    </row>
    <row r="12" spans="2:10" ht="17.25" customHeight="1" x14ac:dyDescent="0.2">
      <c r="B12" s="60" t="s">
        <v>9</v>
      </c>
      <c r="C12" s="61">
        <v>2.3602007675999999</v>
      </c>
      <c r="D12" s="61">
        <v>3.6752217997000001</v>
      </c>
      <c r="E12" s="62">
        <v>88</v>
      </c>
      <c r="F12" s="62">
        <v>126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97.2542072631</v>
      </c>
      <c r="D14" s="55">
        <v>94.993662864399994</v>
      </c>
      <c r="E14" s="56">
        <v>3646</v>
      </c>
      <c r="F14" s="56">
        <v>3261</v>
      </c>
      <c r="G14" s="55">
        <v>3.0245901639000001</v>
      </c>
      <c r="H14" s="55">
        <v>2.1784523015000001</v>
      </c>
      <c r="I14" s="38"/>
      <c r="J14" s="45"/>
    </row>
    <row r="15" spans="2:10" ht="18.75" customHeight="1" x14ac:dyDescent="0.2">
      <c r="B15" s="64" t="s">
        <v>12</v>
      </c>
      <c r="C15" s="61">
        <v>64.216120460599996</v>
      </c>
      <c r="D15" s="61">
        <v>33.238276299100001</v>
      </c>
      <c r="E15" s="62">
        <v>2407</v>
      </c>
      <c r="F15" s="62">
        <v>1141</v>
      </c>
      <c r="G15" s="61">
        <v>3.7393103447999998</v>
      </c>
      <c r="H15" s="61">
        <v>3.3879885605000002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38.6772955418</v>
      </c>
      <c r="D17" s="55">
        <v>35.044359949300002</v>
      </c>
      <c r="E17" s="56">
        <v>1450</v>
      </c>
      <c r="F17" s="56">
        <v>1203</v>
      </c>
      <c r="G17" s="55">
        <v>3.6320610687000001</v>
      </c>
      <c r="H17" s="55">
        <v>2.6699819167999999</v>
      </c>
      <c r="I17" s="39"/>
    </row>
    <row r="18" spans="2:9" ht="17.25" customHeight="1" x14ac:dyDescent="0.2">
      <c r="B18" s="66" t="s">
        <v>14</v>
      </c>
      <c r="C18" s="58">
        <v>16.474756421599999</v>
      </c>
      <c r="D18" s="58">
        <v>4.6577946768</v>
      </c>
      <c r="E18" s="59">
        <v>618</v>
      </c>
      <c r="F18" s="59">
        <v>160</v>
      </c>
      <c r="G18" s="58">
        <v>3.8494623656</v>
      </c>
      <c r="H18" s="58">
        <v>3.3605442176999998</v>
      </c>
    </row>
    <row r="19" spans="2:9" ht="17.25" customHeight="1" x14ac:dyDescent="0.2">
      <c r="B19" s="66" t="s">
        <v>15</v>
      </c>
      <c r="C19" s="58">
        <v>88.780631827600004</v>
      </c>
      <c r="D19" s="58">
        <v>84.632446134299997</v>
      </c>
      <c r="E19" s="59">
        <v>3328</v>
      </c>
      <c r="F19" s="59">
        <v>2905</v>
      </c>
      <c r="G19" s="58">
        <v>3.101762554</v>
      </c>
      <c r="H19" s="58">
        <v>2.2441033320999999</v>
      </c>
    </row>
    <row r="20" spans="2:9" ht="17.25" customHeight="1" x14ac:dyDescent="0.2">
      <c r="B20" s="66" t="s">
        <v>16</v>
      </c>
      <c r="C20" s="58">
        <v>25.6864481842</v>
      </c>
      <c r="D20" s="58">
        <v>19.7401774398</v>
      </c>
      <c r="E20" s="59">
        <v>963</v>
      </c>
      <c r="F20" s="59">
        <v>678</v>
      </c>
      <c r="G20" s="58">
        <v>4.1390804597999997</v>
      </c>
      <c r="H20" s="58">
        <v>3.2182985554000001</v>
      </c>
    </row>
    <row r="21" spans="2:9" ht="17.25" customHeight="1" x14ac:dyDescent="0.2">
      <c r="B21" s="66" t="s">
        <v>17</v>
      </c>
      <c r="C21" s="58">
        <v>55.270150575700001</v>
      </c>
      <c r="D21" s="58">
        <v>38.751584283900002</v>
      </c>
      <c r="E21" s="59">
        <v>2072</v>
      </c>
      <c r="F21" s="59">
        <v>1330</v>
      </c>
      <c r="G21" s="58">
        <v>3.7361111111</v>
      </c>
      <c r="H21" s="58">
        <v>2.9689288635</v>
      </c>
    </row>
    <row r="22" spans="2:9" ht="17.25" customHeight="1" x14ac:dyDescent="0.2">
      <c r="B22" s="64" t="s">
        <v>18</v>
      </c>
      <c r="C22" s="61">
        <v>69.264836138199996</v>
      </c>
      <c r="D22" s="61">
        <v>24.1128010139</v>
      </c>
      <c r="E22" s="62">
        <v>2597</v>
      </c>
      <c r="F22" s="62">
        <v>828</v>
      </c>
      <c r="G22" s="61">
        <v>3.4931798806000001</v>
      </c>
      <c r="H22" s="61">
        <v>3.1406044677999998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31.795689400600001</v>
      </c>
      <c r="D24" s="55">
        <v>42.747782002500003</v>
      </c>
      <c r="E24" s="56">
        <v>1192</v>
      </c>
      <c r="F24" s="56">
        <v>1468</v>
      </c>
      <c r="G24" s="55">
        <v>3.3499423867</v>
      </c>
      <c r="H24" s="55">
        <v>2.4365212561999998</v>
      </c>
    </row>
    <row r="25" spans="2:9" ht="17.25" customHeight="1" x14ac:dyDescent="0.2">
      <c r="B25" s="71" t="s">
        <v>21</v>
      </c>
      <c r="C25" s="61">
        <v>61.471213463200002</v>
      </c>
      <c r="D25" s="61">
        <v>71.844106463900005</v>
      </c>
      <c r="E25" s="62">
        <v>2305</v>
      </c>
      <c r="F25" s="62">
        <v>2466</v>
      </c>
      <c r="G25" s="61">
        <v>3.2359091029</v>
      </c>
      <c r="H25" s="61">
        <v>2.2795610139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0.53411200000000003</v>
      </c>
      <c r="D27" s="88">
        <v>0.44838800000000001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74.377934272299996</v>
      </c>
      <c r="D7" s="55">
        <v>78.440211447300001</v>
      </c>
      <c r="E7" s="56">
        <v>4318</v>
      </c>
      <c r="F7" s="56">
        <v>4856</v>
      </c>
      <c r="G7" s="55">
        <v>3.0955684445</v>
      </c>
      <c r="H7" s="55">
        <v>2.4086346354999999</v>
      </c>
    </row>
    <row r="8" spans="2:10" ht="17.25" customHeight="1" x14ac:dyDescent="0.2">
      <c r="B8" s="57" t="s">
        <v>5</v>
      </c>
      <c r="C8" s="58">
        <v>40.542975803499999</v>
      </c>
      <c r="D8" s="58">
        <v>52.7311337951</v>
      </c>
      <c r="E8" s="59">
        <v>2354</v>
      </c>
      <c r="F8" s="59">
        <v>3265</v>
      </c>
      <c r="G8" s="58">
        <v>2.4728625829999999</v>
      </c>
      <c r="H8" s="58">
        <v>1.8659290648</v>
      </c>
    </row>
    <row r="9" spans="2:10" ht="17.25" customHeight="1" x14ac:dyDescent="0.2">
      <c r="B9" s="57" t="s">
        <v>6</v>
      </c>
      <c r="C9" s="58">
        <v>33.834958468799996</v>
      </c>
      <c r="D9" s="58">
        <v>25.709077652200001</v>
      </c>
      <c r="E9" s="59">
        <v>1964</v>
      </c>
      <c r="F9" s="59">
        <v>1592</v>
      </c>
      <c r="G9" s="58">
        <v>3.8400421157000002</v>
      </c>
      <c r="H9" s="58">
        <v>3.5210262365</v>
      </c>
    </row>
    <row r="10" spans="2:10" ht="17.25" customHeight="1" x14ac:dyDescent="0.2">
      <c r="B10" s="57" t="s">
        <v>7</v>
      </c>
      <c r="C10" s="58">
        <v>20.1868905742</v>
      </c>
      <c r="D10" s="58">
        <v>15.1981407218</v>
      </c>
      <c r="E10" s="59">
        <v>1172</v>
      </c>
      <c r="F10" s="59">
        <v>941</v>
      </c>
      <c r="G10" s="58">
        <v>2.4736376608000001</v>
      </c>
      <c r="H10" s="58">
        <v>1.8164171514</v>
      </c>
    </row>
    <row r="11" spans="2:10" ht="17.25" customHeight="1" x14ac:dyDescent="0.2">
      <c r="B11" s="57" t="s">
        <v>8</v>
      </c>
      <c r="C11" s="58">
        <v>1.4880823402000001</v>
      </c>
      <c r="D11" s="58">
        <v>2.4489609915999999</v>
      </c>
      <c r="E11" s="59">
        <v>86</v>
      </c>
      <c r="F11" s="59">
        <v>152</v>
      </c>
      <c r="G11" s="58"/>
      <c r="H11" s="59"/>
    </row>
    <row r="12" spans="2:10" ht="17.25" customHeight="1" x14ac:dyDescent="0.2">
      <c r="B12" s="60" t="s">
        <v>9</v>
      </c>
      <c r="C12" s="61">
        <v>3.9470928132999998</v>
      </c>
      <c r="D12" s="61">
        <v>3.9126868392</v>
      </c>
      <c r="E12" s="62">
        <v>229</v>
      </c>
      <c r="F12" s="62">
        <v>242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94.564824846500002</v>
      </c>
      <c r="D14" s="55">
        <v>93.638352169200004</v>
      </c>
      <c r="E14" s="56">
        <v>5490</v>
      </c>
      <c r="F14" s="56">
        <v>5797</v>
      </c>
      <c r="G14" s="55">
        <v>2.9629558908</v>
      </c>
      <c r="H14" s="55">
        <v>2.312633833</v>
      </c>
      <c r="I14" s="38"/>
      <c r="J14" s="45"/>
    </row>
    <row r="15" spans="2:10" ht="18.75" customHeight="1" x14ac:dyDescent="0.2">
      <c r="B15" s="64" t="s">
        <v>12</v>
      </c>
      <c r="C15" s="61">
        <v>58.252076561899997</v>
      </c>
      <c r="D15" s="61">
        <v>37.021509296399998</v>
      </c>
      <c r="E15" s="62">
        <v>3382</v>
      </c>
      <c r="F15" s="62">
        <v>2292</v>
      </c>
      <c r="G15" s="61">
        <v>3.7957222567</v>
      </c>
      <c r="H15" s="61">
        <v>3.4628261939999998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31.942939689399999</v>
      </c>
      <c r="D17" s="55">
        <v>26.0663507109</v>
      </c>
      <c r="E17" s="56">
        <v>1855</v>
      </c>
      <c r="F17" s="56">
        <v>1614</v>
      </c>
      <c r="G17" s="55">
        <v>3.6896551724000002</v>
      </c>
      <c r="H17" s="55">
        <v>2.9867132867000001</v>
      </c>
      <c r="I17" s="39"/>
    </row>
    <row r="18" spans="2:9" ht="17.25" customHeight="1" x14ac:dyDescent="0.2">
      <c r="B18" s="66" t="s">
        <v>14</v>
      </c>
      <c r="C18" s="58">
        <v>26.923076923099998</v>
      </c>
      <c r="D18" s="58">
        <v>11.593146190300001</v>
      </c>
      <c r="E18" s="59">
        <v>1563</v>
      </c>
      <c r="F18" s="59">
        <v>718</v>
      </c>
      <c r="G18" s="58">
        <v>3.6237424546999999</v>
      </c>
      <c r="H18" s="58">
        <v>3.2185534590999998</v>
      </c>
    </row>
    <row r="19" spans="2:9" ht="17.25" customHeight="1" x14ac:dyDescent="0.2">
      <c r="B19" s="66" t="s">
        <v>15</v>
      </c>
      <c r="C19" s="58">
        <v>87.630913687299994</v>
      </c>
      <c r="D19" s="58">
        <v>82.774334670100004</v>
      </c>
      <c r="E19" s="59">
        <v>5088</v>
      </c>
      <c r="F19" s="59">
        <v>5125</v>
      </c>
      <c r="G19" s="58">
        <v>3.0471873068000002</v>
      </c>
      <c r="H19" s="58">
        <v>2.3836159436000002</v>
      </c>
    </row>
    <row r="20" spans="2:9" ht="17.25" customHeight="1" x14ac:dyDescent="0.2">
      <c r="B20" s="66" t="s">
        <v>16</v>
      </c>
      <c r="C20" s="58">
        <v>27.013362224600002</v>
      </c>
      <c r="D20" s="58">
        <v>18.100619759400001</v>
      </c>
      <c r="E20" s="59">
        <v>1568</v>
      </c>
      <c r="F20" s="59">
        <v>1121</v>
      </c>
      <c r="G20" s="58">
        <v>4.0614973261999996</v>
      </c>
      <c r="H20" s="58">
        <v>3.6153071501</v>
      </c>
    </row>
    <row r="21" spans="2:9" ht="17.25" customHeight="1" x14ac:dyDescent="0.2">
      <c r="B21" s="66" t="s">
        <v>17</v>
      </c>
      <c r="C21" s="58">
        <v>56.753340556200001</v>
      </c>
      <c r="D21" s="58">
        <v>56.762668611000002</v>
      </c>
      <c r="E21" s="59">
        <v>3295</v>
      </c>
      <c r="F21" s="59">
        <v>3514</v>
      </c>
      <c r="G21" s="58">
        <v>3.5879732738999999</v>
      </c>
      <c r="H21" s="58">
        <v>2.8426461142999999</v>
      </c>
    </row>
    <row r="22" spans="2:9" ht="17.25" customHeight="1" x14ac:dyDescent="0.2">
      <c r="B22" s="64" t="s">
        <v>18</v>
      </c>
      <c r="C22" s="61">
        <v>49.927771758799999</v>
      </c>
      <c r="D22" s="61">
        <v>21.254101348900001</v>
      </c>
      <c r="E22" s="62">
        <v>2899</v>
      </c>
      <c r="F22" s="62">
        <v>1316</v>
      </c>
      <c r="G22" s="61">
        <v>3.7461121156999999</v>
      </c>
      <c r="H22" s="61">
        <v>3.4219554031000001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47.872697724799998</v>
      </c>
      <c r="D24" s="55">
        <v>53.476121035399999</v>
      </c>
      <c r="E24" s="56">
        <v>2779</v>
      </c>
      <c r="F24" s="56">
        <v>3311</v>
      </c>
      <c r="G24" s="55">
        <v>3.1934775522000001</v>
      </c>
      <c r="H24" s="55">
        <v>2.5255982065000002</v>
      </c>
    </row>
    <row r="25" spans="2:9" ht="17.25" customHeight="1" x14ac:dyDescent="0.2">
      <c r="B25" s="71" t="s">
        <v>21</v>
      </c>
      <c r="C25" s="61">
        <v>75.866016612500005</v>
      </c>
      <c r="D25" s="61">
        <v>80.889172438900005</v>
      </c>
      <c r="E25" s="62">
        <v>4405</v>
      </c>
      <c r="F25" s="62">
        <v>5008</v>
      </c>
      <c r="G25" s="61">
        <v>3.0348974594999998</v>
      </c>
      <c r="H25" s="61">
        <v>2.3357430528999998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0.54971000000000003</v>
      </c>
      <c r="D27" s="88">
        <v>0.44683099999999998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58.332823960900001</v>
      </c>
      <c r="D7" s="55">
        <v>46.251552089500002</v>
      </c>
      <c r="E7" s="56">
        <v>12351</v>
      </c>
      <c r="F7" s="56">
        <v>10679</v>
      </c>
      <c r="G7" s="55">
        <v>2.3998936865</v>
      </c>
      <c r="H7" s="55">
        <v>2.2177402033</v>
      </c>
    </row>
    <row r="8" spans="2:10" ht="17.25" customHeight="1" x14ac:dyDescent="0.2">
      <c r="B8" s="57" t="s">
        <v>5</v>
      </c>
      <c r="C8" s="58">
        <v>47.694352013500001</v>
      </c>
      <c r="D8" s="58">
        <v>40.001408492400003</v>
      </c>
      <c r="E8" s="59">
        <v>10099</v>
      </c>
      <c r="F8" s="59">
        <v>9236</v>
      </c>
      <c r="G8" s="58">
        <v>2.1550016237</v>
      </c>
      <c r="H8" s="58">
        <v>2.0358648670999999</v>
      </c>
    </row>
    <row r="9" spans="2:10" ht="17.25" customHeight="1" x14ac:dyDescent="0.2">
      <c r="B9" s="57" t="s">
        <v>6</v>
      </c>
      <c r="C9" s="58">
        <v>10.638471947399999</v>
      </c>
      <c r="D9" s="58">
        <v>6.2501435971000001</v>
      </c>
      <c r="E9" s="59">
        <v>2253</v>
      </c>
      <c r="F9" s="59">
        <v>1443</v>
      </c>
      <c r="G9" s="58">
        <v>3.4950092472000001</v>
      </c>
      <c r="H9" s="58">
        <v>3.3800608538999999</v>
      </c>
    </row>
    <row r="10" spans="2:10" ht="17.25" customHeight="1" x14ac:dyDescent="0.2">
      <c r="B10" s="57" t="s">
        <v>7</v>
      </c>
      <c r="C10" s="58">
        <v>36.154386961199997</v>
      </c>
      <c r="D10" s="58">
        <v>46.061963257899997</v>
      </c>
      <c r="E10" s="59">
        <v>7655</v>
      </c>
      <c r="F10" s="59">
        <v>10635</v>
      </c>
      <c r="G10" s="58">
        <v>2.2778260599000002</v>
      </c>
      <c r="H10" s="58">
        <v>2.1196611760000001</v>
      </c>
    </row>
    <row r="11" spans="2:10" ht="17.25" customHeight="1" x14ac:dyDescent="0.2">
      <c r="B11" s="57" t="s">
        <v>8</v>
      </c>
      <c r="C11" s="58">
        <v>1.7992667812000001</v>
      </c>
      <c r="D11" s="58">
        <v>1.8363641742000001</v>
      </c>
      <c r="E11" s="59">
        <v>381</v>
      </c>
      <c r="F11" s="59">
        <v>424</v>
      </c>
      <c r="G11" s="58"/>
      <c r="H11" s="59"/>
    </row>
    <row r="12" spans="2:10" ht="17.25" customHeight="1" x14ac:dyDescent="0.2">
      <c r="B12" s="60" t="s">
        <v>9</v>
      </c>
      <c r="C12" s="61">
        <v>3.7135222966999999</v>
      </c>
      <c r="D12" s="61">
        <v>5.8501204784</v>
      </c>
      <c r="E12" s="62">
        <v>786</v>
      </c>
      <c r="F12" s="62">
        <v>1351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94.487210922100004</v>
      </c>
      <c r="D14" s="55">
        <v>92.313515347399999</v>
      </c>
      <c r="E14" s="56">
        <v>20007</v>
      </c>
      <c r="F14" s="56">
        <v>21313</v>
      </c>
      <c r="G14" s="55">
        <v>2.3534671518999999</v>
      </c>
      <c r="H14" s="55">
        <v>2.1689691905999999</v>
      </c>
      <c r="I14" s="38"/>
      <c r="J14" s="45"/>
    </row>
    <row r="15" spans="2:10" ht="18.75" customHeight="1" x14ac:dyDescent="0.2">
      <c r="B15" s="64" t="s">
        <v>12</v>
      </c>
      <c r="C15" s="61">
        <v>35.351964540499999</v>
      </c>
      <c r="D15" s="61">
        <v>29.273294118599999</v>
      </c>
      <c r="E15" s="62">
        <v>7485</v>
      </c>
      <c r="F15" s="62">
        <v>6759</v>
      </c>
      <c r="G15" s="61">
        <v>3.4713726117000001</v>
      </c>
      <c r="H15" s="61">
        <v>3.3367062571999999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39.183487063999998</v>
      </c>
      <c r="D17" s="55">
        <v>37.5821203454</v>
      </c>
      <c r="E17" s="56">
        <v>8297</v>
      </c>
      <c r="F17" s="56">
        <v>8677</v>
      </c>
      <c r="G17" s="55">
        <v>2.968382418</v>
      </c>
      <c r="H17" s="55">
        <v>2.7242155531000001</v>
      </c>
      <c r="I17" s="39"/>
    </row>
    <row r="18" spans="2:9" ht="17.25" customHeight="1" x14ac:dyDescent="0.2">
      <c r="B18" s="66" t="s">
        <v>14</v>
      </c>
      <c r="C18" s="58">
        <v>40.592108742999997</v>
      </c>
      <c r="D18" s="58">
        <v>30.598660827500002</v>
      </c>
      <c r="E18" s="59">
        <v>8595</v>
      </c>
      <c r="F18" s="59">
        <v>7065</v>
      </c>
      <c r="G18" s="58">
        <v>2.7427901061000002</v>
      </c>
      <c r="H18" s="58">
        <v>2.7105668297999999</v>
      </c>
    </row>
    <row r="19" spans="2:9" ht="17.25" customHeight="1" x14ac:dyDescent="0.2">
      <c r="B19" s="66" t="s">
        <v>15</v>
      </c>
      <c r="C19" s="58">
        <v>86.5341306989</v>
      </c>
      <c r="D19" s="58">
        <v>80.7647940242</v>
      </c>
      <c r="E19" s="59">
        <v>18323</v>
      </c>
      <c r="F19" s="59">
        <v>18647</v>
      </c>
      <c r="G19" s="58">
        <v>2.4329966555999998</v>
      </c>
      <c r="H19" s="58">
        <v>2.2375361633000002</v>
      </c>
    </row>
    <row r="20" spans="2:9" ht="17.25" customHeight="1" x14ac:dyDescent="0.2">
      <c r="B20" s="66" t="s">
        <v>16</v>
      </c>
      <c r="C20" s="58">
        <v>8.5037756721999997</v>
      </c>
      <c r="D20" s="58">
        <v>6.6466519400999999</v>
      </c>
      <c r="E20" s="59">
        <v>1801</v>
      </c>
      <c r="F20" s="59">
        <v>1535</v>
      </c>
      <c r="G20" s="58">
        <v>3.9510062047000001</v>
      </c>
      <c r="H20" s="58">
        <v>3.4883146104999998</v>
      </c>
    </row>
    <row r="21" spans="2:9" ht="17.25" customHeight="1" x14ac:dyDescent="0.2">
      <c r="B21" s="66" t="s">
        <v>17</v>
      </c>
      <c r="C21" s="58">
        <v>31.458899399</v>
      </c>
      <c r="D21" s="58">
        <v>35.921555578499998</v>
      </c>
      <c r="E21" s="59">
        <v>6661</v>
      </c>
      <c r="F21" s="59">
        <v>8294</v>
      </c>
      <c r="G21" s="58">
        <v>3.0980812971999998</v>
      </c>
      <c r="H21" s="58">
        <v>2.7885749739999999</v>
      </c>
    </row>
    <row r="22" spans="2:9" ht="17.25" customHeight="1" x14ac:dyDescent="0.2">
      <c r="B22" s="64" t="s">
        <v>18</v>
      </c>
      <c r="C22" s="61">
        <v>16.1001456055</v>
      </c>
      <c r="D22" s="61">
        <v>8.7113879463000004</v>
      </c>
      <c r="E22" s="62">
        <v>3409</v>
      </c>
      <c r="F22" s="62">
        <v>2011</v>
      </c>
      <c r="G22" s="61">
        <v>3.5580816844999998</v>
      </c>
      <c r="H22" s="61">
        <v>3.2010324015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27.705613293900001</v>
      </c>
      <c r="D24" s="55">
        <v>15.3529289652</v>
      </c>
      <c r="E24" s="56">
        <v>5866</v>
      </c>
      <c r="F24" s="56">
        <v>3545</v>
      </c>
      <c r="G24" s="55">
        <v>2.3498561196000001</v>
      </c>
      <c r="H24" s="55">
        <v>2.3214192888</v>
      </c>
    </row>
    <row r="25" spans="2:9" ht="17.25" customHeight="1" x14ac:dyDescent="0.2">
      <c r="B25" s="71" t="s">
        <v>21</v>
      </c>
      <c r="C25" s="61">
        <v>60.132090742099997</v>
      </c>
      <c r="D25" s="61">
        <v>48.0879162636</v>
      </c>
      <c r="E25" s="62">
        <v>12732</v>
      </c>
      <c r="F25" s="62">
        <v>11103</v>
      </c>
      <c r="G25" s="61">
        <v>2.3281203199</v>
      </c>
      <c r="H25" s="61">
        <v>2.1330669571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0.56640599999999997</v>
      </c>
      <c r="D27" s="88">
        <v>0.43358400000000002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41.709194214900002</v>
      </c>
      <c r="D7" s="55">
        <v>34.754137115799999</v>
      </c>
      <c r="E7" s="56">
        <v>848</v>
      </c>
      <c r="F7" s="56">
        <v>657</v>
      </c>
      <c r="G7" s="55">
        <v>1.7930136162000001</v>
      </c>
      <c r="H7" s="55">
        <v>1.7634262771</v>
      </c>
    </row>
    <row r="8" spans="2:10" ht="17.25" customHeight="1" x14ac:dyDescent="0.2">
      <c r="B8" s="57" t="s">
        <v>5</v>
      </c>
      <c r="C8" s="58">
        <v>38.412706611600001</v>
      </c>
      <c r="D8" s="58">
        <v>31.5898345154</v>
      </c>
      <c r="E8" s="59">
        <v>781</v>
      </c>
      <c r="F8" s="59">
        <v>597</v>
      </c>
      <c r="G8" s="58">
        <v>1.650194325</v>
      </c>
      <c r="H8" s="58">
        <v>1.608203568</v>
      </c>
    </row>
    <row r="9" spans="2:10" ht="17.25" customHeight="1" x14ac:dyDescent="0.2">
      <c r="B9" s="57" t="s">
        <v>6</v>
      </c>
      <c r="C9" s="58">
        <v>3.2964876033000001</v>
      </c>
      <c r="D9" s="58">
        <v>3.1643026005000001</v>
      </c>
      <c r="E9" s="59">
        <v>67</v>
      </c>
      <c r="F9" s="59">
        <v>60</v>
      </c>
      <c r="G9" s="58">
        <v>3.4509585088999999</v>
      </c>
      <c r="H9" s="58">
        <v>3.3048524202</v>
      </c>
    </row>
    <row r="10" spans="2:10" ht="17.25" customHeight="1" x14ac:dyDescent="0.2">
      <c r="B10" s="57" t="s">
        <v>7</v>
      </c>
      <c r="C10" s="58">
        <v>50.956095041300003</v>
      </c>
      <c r="D10" s="58">
        <v>56.735224586299999</v>
      </c>
      <c r="E10" s="59">
        <v>1035</v>
      </c>
      <c r="F10" s="59">
        <v>1072</v>
      </c>
      <c r="G10" s="58">
        <v>1.6739407135</v>
      </c>
      <c r="H10" s="58">
        <v>1.488510596</v>
      </c>
    </row>
    <row r="11" spans="2:10" ht="17.25" customHeight="1" x14ac:dyDescent="0.2">
      <c r="B11" s="57" t="s">
        <v>8</v>
      </c>
      <c r="C11" s="58">
        <v>1.4400826445999999</v>
      </c>
      <c r="D11" s="58">
        <v>1.2659574468000001</v>
      </c>
      <c r="E11" s="59">
        <v>29</v>
      </c>
      <c r="F11" s="59">
        <v>24</v>
      </c>
      <c r="G11" s="58"/>
      <c r="H11" s="59"/>
    </row>
    <row r="12" spans="2:10" ht="17.25" customHeight="1" x14ac:dyDescent="0.2">
      <c r="B12" s="60" t="s">
        <v>9</v>
      </c>
      <c r="C12" s="61">
        <v>5.8946280992000002</v>
      </c>
      <c r="D12" s="61">
        <v>7.2446808511</v>
      </c>
      <c r="E12" s="62">
        <v>120</v>
      </c>
      <c r="F12" s="62">
        <v>137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92.665289256199998</v>
      </c>
      <c r="D14" s="55">
        <v>91.489361702099998</v>
      </c>
      <c r="E14" s="56">
        <v>1883</v>
      </c>
      <c r="F14" s="56">
        <v>1729</v>
      </c>
      <c r="G14" s="55">
        <v>1.7274247492000001</v>
      </c>
      <c r="H14" s="55">
        <v>1.5930232557999999</v>
      </c>
      <c r="I14" s="38"/>
      <c r="J14" s="45"/>
    </row>
    <row r="15" spans="2:10" ht="18.75" customHeight="1" x14ac:dyDescent="0.2">
      <c r="B15" s="64" t="s">
        <v>12</v>
      </c>
      <c r="C15" s="61">
        <v>14.824380165299999</v>
      </c>
      <c r="D15" s="61">
        <v>12.943262411299999</v>
      </c>
      <c r="E15" s="62">
        <v>301</v>
      </c>
      <c r="F15" s="62">
        <v>245</v>
      </c>
      <c r="G15" s="61">
        <v>3.3449477351999999</v>
      </c>
      <c r="H15" s="61">
        <v>3.3150684932000001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31.973140495900001</v>
      </c>
      <c r="D17" s="55">
        <v>29.078014184400001</v>
      </c>
      <c r="E17" s="56">
        <v>650</v>
      </c>
      <c r="F17" s="56">
        <v>550</v>
      </c>
      <c r="G17" s="55">
        <v>2.2277867528000002</v>
      </c>
      <c r="H17" s="55">
        <v>2.0914634146000002</v>
      </c>
      <c r="I17" s="39"/>
    </row>
    <row r="18" spans="2:9" ht="17.25" customHeight="1" x14ac:dyDescent="0.2">
      <c r="B18" s="66" t="s">
        <v>14</v>
      </c>
      <c r="C18" s="58">
        <v>24.638429752099999</v>
      </c>
      <c r="D18" s="58">
        <v>6.0283687943000004</v>
      </c>
      <c r="E18" s="59">
        <v>501</v>
      </c>
      <c r="F18" s="59">
        <v>114</v>
      </c>
      <c r="G18" s="58">
        <v>2.358490566</v>
      </c>
      <c r="H18" s="58">
        <v>2.6568627451000002</v>
      </c>
    </row>
    <row r="19" spans="2:9" ht="17.25" customHeight="1" x14ac:dyDescent="0.2">
      <c r="B19" s="66" t="s">
        <v>15</v>
      </c>
      <c r="C19" s="58">
        <v>79.235537190100004</v>
      </c>
      <c r="D19" s="58">
        <v>76.773049645399993</v>
      </c>
      <c r="E19" s="59">
        <v>1610</v>
      </c>
      <c r="F19" s="59">
        <v>1451</v>
      </c>
      <c r="G19" s="58">
        <v>1.7985658409</v>
      </c>
      <c r="H19" s="58">
        <v>1.6358737489999999</v>
      </c>
    </row>
    <row r="20" spans="2:9" ht="17.25" customHeight="1" x14ac:dyDescent="0.2">
      <c r="B20" s="66" t="s">
        <v>16</v>
      </c>
      <c r="C20" s="58">
        <v>6.8698347107000002</v>
      </c>
      <c r="D20" s="58">
        <v>4.3735224586000001</v>
      </c>
      <c r="E20" s="59">
        <v>140</v>
      </c>
      <c r="F20" s="59">
        <v>83</v>
      </c>
      <c r="G20" s="58">
        <v>3.1503759398</v>
      </c>
      <c r="H20" s="58">
        <v>3.2432432431999998</v>
      </c>
    </row>
    <row r="21" spans="2:9" ht="17.25" customHeight="1" x14ac:dyDescent="0.2">
      <c r="B21" s="66" t="s">
        <v>17</v>
      </c>
      <c r="C21" s="58">
        <v>8.8326446281000006</v>
      </c>
      <c r="D21" s="58">
        <v>18.2033096927</v>
      </c>
      <c r="E21" s="59">
        <v>179</v>
      </c>
      <c r="F21" s="59">
        <v>344</v>
      </c>
      <c r="G21" s="58">
        <v>3.0409356724999999</v>
      </c>
      <c r="H21" s="58">
        <v>2.7012987012999998</v>
      </c>
    </row>
    <row r="22" spans="2:9" ht="17.25" customHeight="1" x14ac:dyDescent="0.2">
      <c r="B22" s="64" t="s">
        <v>18</v>
      </c>
      <c r="C22" s="61">
        <v>8.5227272726999992</v>
      </c>
      <c r="D22" s="61">
        <v>11.288416075700001</v>
      </c>
      <c r="E22" s="62">
        <v>173</v>
      </c>
      <c r="F22" s="62">
        <v>213</v>
      </c>
      <c r="G22" s="61">
        <v>3.1454545454999998</v>
      </c>
      <c r="H22" s="61">
        <v>2.8429319371999999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17.144628099199998</v>
      </c>
      <c r="D24" s="55">
        <v>13.372931442100001</v>
      </c>
      <c r="E24" s="56">
        <v>348</v>
      </c>
      <c r="F24" s="56">
        <v>253</v>
      </c>
      <c r="G24" s="55">
        <v>1.7567752418</v>
      </c>
      <c r="H24" s="55">
        <v>1.8060526346000001</v>
      </c>
    </row>
    <row r="25" spans="2:9" ht="17.25" customHeight="1" x14ac:dyDescent="0.2">
      <c r="B25" s="71" t="s">
        <v>21</v>
      </c>
      <c r="C25" s="61">
        <v>43.149276859499999</v>
      </c>
      <c r="D25" s="61">
        <v>36.020094562600001</v>
      </c>
      <c r="E25" s="62">
        <v>877</v>
      </c>
      <c r="F25" s="62">
        <v>681</v>
      </c>
      <c r="G25" s="61">
        <v>1.7332248369000001</v>
      </c>
      <c r="H25" s="61">
        <v>1.7015116535000001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0.55073399999999995</v>
      </c>
      <c r="D27" s="88">
        <v>0.39435399999999998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53.887781770399997</v>
      </c>
      <c r="D7" s="55">
        <v>48.4233000109</v>
      </c>
      <c r="E7" s="56">
        <v>31631</v>
      </c>
      <c r="F7" s="56">
        <v>26075</v>
      </c>
      <c r="G7" s="55">
        <v>2.2408444206999998</v>
      </c>
      <c r="H7" s="55">
        <v>1.826706172</v>
      </c>
    </row>
    <row r="8" spans="2:10" ht="17.25" customHeight="1" x14ac:dyDescent="0.2">
      <c r="B8" s="57" t="s">
        <v>5</v>
      </c>
      <c r="C8" s="58">
        <v>46.387483259</v>
      </c>
      <c r="D8" s="58">
        <v>44.895170375200003</v>
      </c>
      <c r="E8" s="59">
        <v>27229</v>
      </c>
      <c r="F8" s="59">
        <v>24175</v>
      </c>
      <c r="G8" s="58">
        <v>2.0536498188999999</v>
      </c>
      <c r="H8" s="58">
        <v>1.7149315762999999</v>
      </c>
    </row>
    <row r="9" spans="2:10" ht="17.25" customHeight="1" x14ac:dyDescent="0.2">
      <c r="B9" s="57" t="s">
        <v>6</v>
      </c>
      <c r="C9" s="58">
        <v>7.5002985112999996</v>
      </c>
      <c r="D9" s="58">
        <v>3.5281296357</v>
      </c>
      <c r="E9" s="59">
        <v>4403</v>
      </c>
      <c r="F9" s="59">
        <v>1900</v>
      </c>
      <c r="G9" s="58">
        <v>3.3953773225999999</v>
      </c>
      <c r="H9" s="58">
        <v>3.2484219916999999</v>
      </c>
    </row>
    <row r="10" spans="2:10" ht="17.25" customHeight="1" x14ac:dyDescent="0.2">
      <c r="B10" s="57" t="s">
        <v>7</v>
      </c>
      <c r="C10" s="58">
        <v>38.101063259900002</v>
      </c>
      <c r="D10" s="58">
        <v>37.732673623300002</v>
      </c>
      <c r="E10" s="59">
        <v>22365</v>
      </c>
      <c r="F10" s="59">
        <v>20318</v>
      </c>
      <c r="G10" s="58">
        <v>2.1503321497000001</v>
      </c>
      <c r="H10" s="58">
        <v>1.7919903917</v>
      </c>
    </row>
    <row r="11" spans="2:10" ht="17.25" customHeight="1" x14ac:dyDescent="0.2">
      <c r="B11" s="57" t="s">
        <v>8</v>
      </c>
      <c r="C11" s="58">
        <v>2.9671779588999998</v>
      </c>
      <c r="D11" s="58">
        <v>5.5637501186999998</v>
      </c>
      <c r="E11" s="59">
        <v>1742</v>
      </c>
      <c r="F11" s="59">
        <v>2996</v>
      </c>
      <c r="G11" s="58"/>
      <c r="H11" s="59"/>
    </row>
    <row r="12" spans="2:10" ht="17.25" customHeight="1" x14ac:dyDescent="0.2">
      <c r="B12" s="60" t="s">
        <v>9</v>
      </c>
      <c r="C12" s="61">
        <v>5.0439770108999999</v>
      </c>
      <c r="D12" s="61">
        <v>8.2802762471999998</v>
      </c>
      <c r="E12" s="62">
        <v>2961</v>
      </c>
      <c r="F12" s="62">
        <v>4459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91.988845030299998</v>
      </c>
      <c r="D14" s="55">
        <v>86.155973634099993</v>
      </c>
      <c r="E14" s="56">
        <v>53996</v>
      </c>
      <c r="F14" s="56">
        <v>46393</v>
      </c>
      <c r="G14" s="55">
        <v>2.2037442011000001</v>
      </c>
      <c r="H14" s="55">
        <v>1.8116578549</v>
      </c>
      <c r="I14" s="38"/>
      <c r="J14" s="45"/>
    </row>
    <row r="15" spans="2:10" ht="18.75" customHeight="1" x14ac:dyDescent="0.2">
      <c r="B15" s="64" t="s">
        <v>12</v>
      </c>
      <c r="C15" s="61">
        <v>30.2400018841</v>
      </c>
      <c r="D15" s="61">
        <v>16.664382741499999</v>
      </c>
      <c r="E15" s="62">
        <v>17750</v>
      </c>
      <c r="F15" s="62">
        <v>8973</v>
      </c>
      <c r="G15" s="61">
        <v>3.3898966146</v>
      </c>
      <c r="H15" s="61">
        <v>3.2231989283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36.3605697251</v>
      </c>
      <c r="D17" s="55">
        <v>31.478127050099999</v>
      </c>
      <c r="E17" s="56">
        <v>21343</v>
      </c>
      <c r="F17" s="56">
        <v>16950</v>
      </c>
      <c r="G17" s="55">
        <v>2.774887428</v>
      </c>
      <c r="H17" s="55">
        <v>2.3094196176000001</v>
      </c>
      <c r="I17" s="39"/>
    </row>
    <row r="18" spans="2:9" ht="17.25" customHeight="1" x14ac:dyDescent="0.2">
      <c r="B18" s="66" t="s">
        <v>14</v>
      </c>
      <c r="C18" s="58">
        <v>39.921476734599999</v>
      </c>
      <c r="D18" s="58">
        <v>16.733528403499999</v>
      </c>
      <c r="E18" s="59">
        <v>23433</v>
      </c>
      <c r="F18" s="59">
        <v>9011</v>
      </c>
      <c r="G18" s="58">
        <v>2.7659823059000002</v>
      </c>
      <c r="H18" s="58">
        <v>2.5272528788000002</v>
      </c>
    </row>
    <row r="19" spans="2:9" ht="17.25" customHeight="1" x14ac:dyDescent="0.2">
      <c r="B19" s="66" t="s">
        <v>15</v>
      </c>
      <c r="C19" s="58">
        <v>82.863583141999996</v>
      </c>
      <c r="D19" s="58">
        <v>76.341140869599997</v>
      </c>
      <c r="E19" s="59">
        <v>48639</v>
      </c>
      <c r="F19" s="59">
        <v>41108</v>
      </c>
      <c r="G19" s="58">
        <v>2.2915759409000001</v>
      </c>
      <c r="H19" s="58">
        <v>1.8791473707999999</v>
      </c>
    </row>
    <row r="20" spans="2:9" ht="17.25" customHeight="1" x14ac:dyDescent="0.2">
      <c r="B20" s="66" t="s">
        <v>16</v>
      </c>
      <c r="C20" s="58">
        <v>5.2523921868999999</v>
      </c>
      <c r="D20" s="58">
        <v>4.3107706751999997</v>
      </c>
      <c r="E20" s="59">
        <v>3083</v>
      </c>
      <c r="F20" s="59">
        <v>2321</v>
      </c>
      <c r="G20" s="58">
        <v>3.587999801</v>
      </c>
      <c r="H20" s="58">
        <v>3.0364186889</v>
      </c>
    </row>
    <row r="21" spans="2:9" ht="17.25" customHeight="1" x14ac:dyDescent="0.2">
      <c r="B21" s="66" t="s">
        <v>17</v>
      </c>
      <c r="C21" s="58">
        <v>23.387247045700001</v>
      </c>
      <c r="D21" s="58">
        <v>16.409680361500001</v>
      </c>
      <c r="E21" s="59">
        <v>13728</v>
      </c>
      <c r="F21" s="59">
        <v>8836</v>
      </c>
      <c r="G21" s="58">
        <v>2.9809728811</v>
      </c>
      <c r="H21" s="58">
        <v>2.7185826621000002</v>
      </c>
    </row>
    <row r="22" spans="2:9" ht="17.25" customHeight="1" x14ac:dyDescent="0.2">
      <c r="B22" s="64" t="s">
        <v>18</v>
      </c>
      <c r="C22" s="61">
        <v>14.9346149668</v>
      </c>
      <c r="D22" s="61">
        <v>10.8118990226</v>
      </c>
      <c r="E22" s="62">
        <v>8766</v>
      </c>
      <c r="F22" s="62">
        <v>5822</v>
      </c>
      <c r="G22" s="61">
        <v>3.2131011379999999</v>
      </c>
      <c r="H22" s="61">
        <v>2.6467979718999999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20.827283579300001</v>
      </c>
      <c r="D24" s="55">
        <v>14.7011758512</v>
      </c>
      <c r="E24" s="56">
        <v>12225</v>
      </c>
      <c r="F24" s="56">
        <v>7916</v>
      </c>
      <c r="G24" s="55">
        <v>2.2217536885000002</v>
      </c>
      <c r="H24" s="55">
        <v>1.79436423</v>
      </c>
    </row>
    <row r="25" spans="2:9" ht="17.25" customHeight="1" x14ac:dyDescent="0.2">
      <c r="B25" s="71" t="s">
        <v>21</v>
      </c>
      <c r="C25" s="61">
        <v>56.854959729199997</v>
      </c>
      <c r="D25" s="61">
        <v>53.9870501296</v>
      </c>
      <c r="E25" s="62">
        <v>33373</v>
      </c>
      <c r="F25" s="62">
        <v>29071</v>
      </c>
      <c r="G25" s="61">
        <v>2.1238518432000002</v>
      </c>
      <c r="H25" s="61">
        <v>1.6384393282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0.488425</v>
      </c>
      <c r="D27" s="88">
        <v>0.37623400000000001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51.979584012499998</v>
      </c>
      <c r="D7" s="55">
        <v>49.6693533053</v>
      </c>
      <c r="E7" s="56">
        <v>9544</v>
      </c>
      <c r="F7" s="56">
        <v>8015</v>
      </c>
      <c r="G7" s="55">
        <v>1.8534854898999999</v>
      </c>
      <c r="H7" s="55">
        <v>1.6688961326</v>
      </c>
    </row>
    <row r="8" spans="2:10" ht="17.25" customHeight="1" x14ac:dyDescent="0.2">
      <c r="B8" s="57" t="s">
        <v>5</v>
      </c>
      <c r="C8" s="58">
        <v>47.285807067699999</v>
      </c>
      <c r="D8" s="58">
        <v>45.835221191199999</v>
      </c>
      <c r="E8" s="59">
        <v>8682</v>
      </c>
      <c r="F8" s="59">
        <v>7396</v>
      </c>
      <c r="G8" s="58">
        <v>1.7040333002000001</v>
      </c>
      <c r="H8" s="58">
        <v>1.5328941207</v>
      </c>
    </row>
    <row r="9" spans="2:10" ht="17.25" customHeight="1" x14ac:dyDescent="0.2">
      <c r="B9" s="57" t="s">
        <v>6</v>
      </c>
      <c r="C9" s="58">
        <v>4.6937769447999997</v>
      </c>
      <c r="D9" s="58">
        <v>3.8341321141</v>
      </c>
      <c r="E9" s="59">
        <v>862</v>
      </c>
      <c r="F9" s="59">
        <v>619</v>
      </c>
      <c r="G9" s="58">
        <v>3.3561927507</v>
      </c>
      <c r="H9" s="58">
        <v>3.2939767018000001</v>
      </c>
    </row>
    <row r="10" spans="2:10" ht="17.25" customHeight="1" x14ac:dyDescent="0.2">
      <c r="B10" s="57" t="s">
        <v>7</v>
      </c>
      <c r="C10" s="58">
        <v>31.5365647924</v>
      </c>
      <c r="D10" s="58">
        <v>25.525643602300001</v>
      </c>
      <c r="E10" s="59">
        <v>5790</v>
      </c>
      <c r="F10" s="59">
        <v>4119</v>
      </c>
      <c r="G10" s="58">
        <v>1.7324897776999999</v>
      </c>
      <c r="H10" s="58">
        <v>1.5466703333</v>
      </c>
    </row>
    <row r="11" spans="2:10" ht="17.25" customHeight="1" x14ac:dyDescent="0.2">
      <c r="B11" s="57" t="s">
        <v>8</v>
      </c>
      <c r="C11" s="58">
        <v>5.1185194449999996</v>
      </c>
      <c r="D11" s="58">
        <v>9.6512003881999995</v>
      </c>
      <c r="E11" s="59">
        <v>940</v>
      </c>
      <c r="F11" s="59">
        <v>1557</v>
      </c>
      <c r="G11" s="58"/>
      <c r="H11" s="59"/>
    </row>
    <row r="12" spans="2:10" ht="17.25" customHeight="1" x14ac:dyDescent="0.2">
      <c r="B12" s="60" t="s">
        <v>9</v>
      </c>
      <c r="C12" s="61">
        <v>11.365331749999999</v>
      </c>
      <c r="D12" s="61">
        <v>15.1538027042</v>
      </c>
      <c r="E12" s="62">
        <v>2087</v>
      </c>
      <c r="F12" s="62">
        <v>2445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83.516148804899998</v>
      </c>
      <c r="D14" s="55">
        <v>75.1949969076</v>
      </c>
      <c r="E14" s="56">
        <v>15334</v>
      </c>
      <c r="F14" s="56">
        <v>12134</v>
      </c>
      <c r="G14" s="55">
        <v>1.8079780226</v>
      </c>
      <c r="H14" s="55">
        <v>1.6273911819</v>
      </c>
      <c r="I14" s="38"/>
      <c r="J14" s="45"/>
    </row>
    <row r="15" spans="2:10" ht="18.75" customHeight="1" x14ac:dyDescent="0.2">
      <c r="B15" s="64" t="s">
        <v>12</v>
      </c>
      <c r="C15" s="61">
        <v>14.617126171400001</v>
      </c>
      <c r="D15" s="61">
        <v>10.199438620700001</v>
      </c>
      <c r="E15" s="62">
        <v>2684</v>
      </c>
      <c r="F15" s="62">
        <v>1646</v>
      </c>
      <c r="G15" s="61">
        <v>3.2952581226</v>
      </c>
      <c r="H15" s="61">
        <v>3.2410418517999999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21.079355749899999</v>
      </c>
      <c r="D17" s="55">
        <v>16.830647798200001</v>
      </c>
      <c r="E17" s="56">
        <v>3870</v>
      </c>
      <c r="F17" s="56">
        <v>2716</v>
      </c>
      <c r="G17" s="55">
        <v>2.4711643095000002</v>
      </c>
      <c r="H17" s="55">
        <v>2.2277960423000001</v>
      </c>
      <c r="I17" s="39"/>
    </row>
    <row r="18" spans="2:9" ht="17.25" customHeight="1" x14ac:dyDescent="0.2">
      <c r="B18" s="66" t="s">
        <v>14</v>
      </c>
      <c r="C18" s="58">
        <v>22.374929164000001</v>
      </c>
      <c r="D18" s="58">
        <v>11.232976541999999</v>
      </c>
      <c r="E18" s="59">
        <v>4108</v>
      </c>
      <c r="F18" s="59">
        <v>1813</v>
      </c>
      <c r="G18" s="58">
        <v>2.3685722084999998</v>
      </c>
      <c r="H18" s="58">
        <v>2.4016688683999998</v>
      </c>
    </row>
    <row r="19" spans="2:9" ht="17.25" customHeight="1" x14ac:dyDescent="0.2">
      <c r="B19" s="66" t="s">
        <v>15</v>
      </c>
      <c r="C19" s="58">
        <v>75.016027175600001</v>
      </c>
      <c r="D19" s="58">
        <v>63.746600619100001</v>
      </c>
      <c r="E19" s="59">
        <v>13774</v>
      </c>
      <c r="F19" s="59">
        <v>10287</v>
      </c>
      <c r="G19" s="58">
        <v>1.8681717257999999</v>
      </c>
      <c r="H19" s="58">
        <v>1.6714950112</v>
      </c>
    </row>
    <row r="20" spans="2:9" ht="17.25" customHeight="1" x14ac:dyDescent="0.2">
      <c r="B20" s="66" t="s">
        <v>16</v>
      </c>
      <c r="C20" s="58">
        <v>5.3698473628999999</v>
      </c>
      <c r="D20" s="58">
        <v>6.6891385652000004</v>
      </c>
      <c r="E20" s="59">
        <v>986</v>
      </c>
      <c r="F20" s="59">
        <v>1079</v>
      </c>
      <c r="G20" s="58">
        <v>3.0205397697</v>
      </c>
      <c r="H20" s="58">
        <v>2.5781374351999999</v>
      </c>
    </row>
    <row r="21" spans="2:9" ht="17.25" customHeight="1" x14ac:dyDescent="0.2">
      <c r="B21" s="66" t="s">
        <v>17</v>
      </c>
      <c r="C21" s="58">
        <v>10.4179206583</v>
      </c>
      <c r="D21" s="58">
        <v>12.2654607776</v>
      </c>
      <c r="E21" s="59">
        <v>1913</v>
      </c>
      <c r="F21" s="59">
        <v>1979</v>
      </c>
      <c r="G21" s="58">
        <v>2.8860905047999998</v>
      </c>
      <c r="H21" s="58">
        <v>2.5141376647999998</v>
      </c>
    </row>
    <row r="22" spans="2:9" ht="17.25" customHeight="1" x14ac:dyDescent="0.2">
      <c r="B22" s="64" t="s">
        <v>18</v>
      </c>
      <c r="C22" s="61">
        <v>16.737281457600002</v>
      </c>
      <c r="D22" s="61">
        <v>11.6068505865</v>
      </c>
      <c r="E22" s="62">
        <v>3073</v>
      </c>
      <c r="F22" s="62">
        <v>1873</v>
      </c>
      <c r="G22" s="61">
        <v>2.5280443957999998</v>
      </c>
      <c r="H22" s="61">
        <v>2.4329929861999999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22.4331534785</v>
      </c>
      <c r="D24" s="55">
        <v>20.3569933146</v>
      </c>
      <c r="E24" s="56">
        <v>4119</v>
      </c>
      <c r="F24" s="56">
        <v>3285</v>
      </c>
      <c r="G24" s="55">
        <v>1.8365919766000001</v>
      </c>
      <c r="H24" s="55">
        <v>1.6302506192999999</v>
      </c>
    </row>
    <row r="25" spans="2:9" ht="17.25" customHeight="1" x14ac:dyDescent="0.2">
      <c r="B25" s="71" t="s">
        <v>21</v>
      </c>
      <c r="C25" s="61">
        <v>57.098103457500002</v>
      </c>
      <c r="D25" s="61">
        <v>59.320553693500003</v>
      </c>
      <c r="E25" s="62">
        <v>10484</v>
      </c>
      <c r="F25" s="62">
        <v>9573</v>
      </c>
      <c r="G25" s="61">
        <v>1.6873475228000001</v>
      </c>
      <c r="H25" s="61">
        <v>1.397435899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0.50699700000000003</v>
      </c>
      <c r="D27" s="88">
        <v>0.41824600000000001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41.987228986700003</v>
      </c>
      <c r="D7" s="55">
        <v>44.092746460500003</v>
      </c>
      <c r="E7" s="56">
        <v>11372</v>
      </c>
      <c r="F7" s="56">
        <v>10944</v>
      </c>
      <c r="G7" s="55">
        <v>2.0318913787000001</v>
      </c>
      <c r="H7" s="55">
        <v>1.7438504158999999</v>
      </c>
    </row>
    <row r="8" spans="2:10" ht="17.25" customHeight="1" x14ac:dyDescent="0.2">
      <c r="B8" s="57" t="s">
        <v>5</v>
      </c>
      <c r="C8" s="58">
        <v>37.986074443</v>
      </c>
      <c r="D8" s="58">
        <v>41.274128855699999</v>
      </c>
      <c r="E8" s="59">
        <v>10288</v>
      </c>
      <c r="F8" s="59">
        <v>10244</v>
      </c>
      <c r="G8" s="58">
        <v>1.8901771257</v>
      </c>
      <c r="H8" s="58">
        <v>1.6278905842</v>
      </c>
    </row>
    <row r="9" spans="2:10" ht="17.25" customHeight="1" x14ac:dyDescent="0.2">
      <c r="B9" s="57" t="s">
        <v>6</v>
      </c>
      <c r="C9" s="58">
        <v>4.0011545437000002</v>
      </c>
      <c r="D9" s="58">
        <v>2.8186176048</v>
      </c>
      <c r="E9" s="59">
        <v>1084</v>
      </c>
      <c r="F9" s="59">
        <v>700</v>
      </c>
      <c r="G9" s="58">
        <v>3.3662596960000002</v>
      </c>
      <c r="H9" s="58">
        <v>3.4312293470999999</v>
      </c>
    </row>
    <row r="10" spans="2:10" ht="17.25" customHeight="1" x14ac:dyDescent="0.2">
      <c r="B10" s="57" t="s">
        <v>7</v>
      </c>
      <c r="C10" s="58">
        <v>41.561990491099998</v>
      </c>
      <c r="D10" s="58">
        <v>29.8157798465</v>
      </c>
      <c r="E10" s="59">
        <v>11257</v>
      </c>
      <c r="F10" s="59">
        <v>7400</v>
      </c>
      <c r="G10" s="58">
        <v>1.9565380931</v>
      </c>
      <c r="H10" s="58">
        <v>1.6051444061</v>
      </c>
    </row>
    <row r="11" spans="2:10" ht="17.25" customHeight="1" x14ac:dyDescent="0.2">
      <c r="B11" s="57" t="s">
        <v>8</v>
      </c>
      <c r="C11" s="58">
        <v>4.8786347299999999</v>
      </c>
      <c r="D11" s="58">
        <v>8.8847991100999995</v>
      </c>
      <c r="E11" s="59">
        <v>1321</v>
      </c>
      <c r="F11" s="59">
        <v>2205</v>
      </c>
      <c r="G11" s="58"/>
      <c r="H11" s="59"/>
    </row>
    <row r="12" spans="2:10" ht="17.25" customHeight="1" x14ac:dyDescent="0.2">
      <c r="B12" s="60" t="s">
        <v>9</v>
      </c>
      <c r="C12" s="61">
        <v>11.572145792200001</v>
      </c>
      <c r="D12" s="61">
        <v>17.206674582800002</v>
      </c>
      <c r="E12" s="62">
        <v>3134</v>
      </c>
      <c r="F12" s="62">
        <v>4271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83.549219477799994</v>
      </c>
      <c r="D14" s="55">
        <v>73.908526307100004</v>
      </c>
      <c r="E14" s="56">
        <v>22628</v>
      </c>
      <c r="F14" s="56">
        <v>18344</v>
      </c>
      <c r="G14" s="55">
        <v>1.9953989724000001</v>
      </c>
      <c r="H14" s="55">
        <v>1.6882463220999999</v>
      </c>
      <c r="I14" s="38"/>
      <c r="J14" s="45"/>
    </row>
    <row r="15" spans="2:10" ht="18.75" customHeight="1" x14ac:dyDescent="0.2">
      <c r="B15" s="64" t="s">
        <v>12</v>
      </c>
      <c r="C15" s="61">
        <v>20.001672167300001</v>
      </c>
      <c r="D15" s="61">
        <v>10.7464463527</v>
      </c>
      <c r="E15" s="62">
        <v>5417</v>
      </c>
      <c r="F15" s="62">
        <v>2667</v>
      </c>
      <c r="G15" s="61">
        <v>3.2547506845999998</v>
      </c>
      <c r="H15" s="61">
        <v>3.4110061094000002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21.800502025</v>
      </c>
      <c r="D17" s="55">
        <v>19.998141977</v>
      </c>
      <c r="E17" s="56">
        <v>5904</v>
      </c>
      <c r="F17" s="56">
        <v>4964</v>
      </c>
      <c r="G17" s="55">
        <v>2.5739616627999999</v>
      </c>
      <c r="H17" s="55">
        <v>2.2166093405999998</v>
      </c>
      <c r="I17" s="39"/>
    </row>
    <row r="18" spans="2:9" ht="17.25" customHeight="1" x14ac:dyDescent="0.2">
      <c r="B18" s="66" t="s">
        <v>14</v>
      </c>
      <c r="C18" s="58">
        <v>29.590627598299999</v>
      </c>
      <c r="D18" s="58">
        <v>13.6643609644</v>
      </c>
      <c r="E18" s="59">
        <v>8014</v>
      </c>
      <c r="F18" s="59">
        <v>3391</v>
      </c>
      <c r="G18" s="58">
        <v>2.5527970642</v>
      </c>
      <c r="H18" s="58">
        <v>2.4368721061</v>
      </c>
    </row>
    <row r="19" spans="2:9" ht="17.25" customHeight="1" x14ac:dyDescent="0.2">
      <c r="B19" s="66" t="s">
        <v>15</v>
      </c>
      <c r="C19" s="58">
        <v>69.771191950800002</v>
      </c>
      <c r="D19" s="58">
        <v>62.8240582691</v>
      </c>
      <c r="E19" s="59">
        <v>18897</v>
      </c>
      <c r="F19" s="59">
        <v>15593</v>
      </c>
      <c r="G19" s="58">
        <v>2.1351786752000002</v>
      </c>
      <c r="H19" s="58">
        <v>1.7692411224</v>
      </c>
    </row>
    <row r="20" spans="2:9" ht="17.25" customHeight="1" x14ac:dyDescent="0.2">
      <c r="B20" s="66" t="s">
        <v>16</v>
      </c>
      <c r="C20" s="58">
        <v>4.2395631825000004</v>
      </c>
      <c r="D20" s="58">
        <v>8.4319983011000001</v>
      </c>
      <c r="E20" s="59">
        <v>1148</v>
      </c>
      <c r="F20" s="59">
        <v>2093</v>
      </c>
      <c r="G20" s="58">
        <v>3.0285177809000001</v>
      </c>
      <c r="H20" s="58">
        <v>2.8398906967999999</v>
      </c>
    </row>
    <row r="21" spans="2:9" ht="17.25" customHeight="1" x14ac:dyDescent="0.2">
      <c r="B21" s="66" t="s">
        <v>17</v>
      </c>
      <c r="C21" s="58">
        <v>33.704737612999999</v>
      </c>
      <c r="D21" s="58">
        <v>9.3629798310000005</v>
      </c>
      <c r="E21" s="59">
        <v>9129</v>
      </c>
      <c r="F21" s="59">
        <v>2324</v>
      </c>
      <c r="G21" s="58">
        <v>2.3273735357000001</v>
      </c>
      <c r="H21" s="58">
        <v>2.9037863991999999</v>
      </c>
    </row>
    <row r="22" spans="2:9" ht="17.25" customHeight="1" x14ac:dyDescent="0.2">
      <c r="B22" s="64" t="s">
        <v>18</v>
      </c>
      <c r="C22" s="61">
        <v>7.6074043237</v>
      </c>
      <c r="D22" s="61">
        <v>10.4942583648</v>
      </c>
      <c r="E22" s="62">
        <v>2060</v>
      </c>
      <c r="F22" s="62">
        <v>2605</v>
      </c>
      <c r="G22" s="61">
        <v>3.1296234618000001</v>
      </c>
      <c r="H22" s="61">
        <v>2.6043074506999999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15.223774174100001</v>
      </c>
      <c r="D24" s="55">
        <v>13.3361748152</v>
      </c>
      <c r="E24" s="56">
        <v>4123</v>
      </c>
      <c r="F24" s="56">
        <v>3310</v>
      </c>
      <c r="G24" s="55">
        <v>1.9380966484</v>
      </c>
      <c r="H24" s="55">
        <v>1.7030279125000001</v>
      </c>
    </row>
    <row r="25" spans="2:9" ht="17.25" customHeight="1" x14ac:dyDescent="0.2">
      <c r="B25" s="71" t="s">
        <v>21</v>
      </c>
      <c r="C25" s="61">
        <v>46.865863716699998</v>
      </c>
      <c r="D25" s="61">
        <v>52.977545570700002</v>
      </c>
      <c r="E25" s="62">
        <v>12693</v>
      </c>
      <c r="F25" s="62">
        <v>13149</v>
      </c>
      <c r="G25" s="61">
        <v>1.8191732778</v>
      </c>
      <c r="H25" s="61">
        <v>1.4514526236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0.47772700000000001</v>
      </c>
      <c r="D27" s="88">
        <v>0.39477099999999998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42.545118000400002</v>
      </c>
      <c r="D7" s="55">
        <v>31.905642113599999</v>
      </c>
      <c r="E7" s="56">
        <v>7176</v>
      </c>
      <c r="F7" s="56">
        <v>7526</v>
      </c>
      <c r="G7" s="55">
        <v>1.8516284018</v>
      </c>
      <c r="H7" s="55">
        <v>1.6975737511</v>
      </c>
    </row>
    <row r="8" spans="2:10" ht="17.25" customHeight="1" x14ac:dyDescent="0.2">
      <c r="B8" s="57" t="s">
        <v>5</v>
      </c>
      <c r="C8" s="58">
        <v>38.815911229400001</v>
      </c>
      <c r="D8" s="58">
        <v>29.674777609300001</v>
      </c>
      <c r="E8" s="59">
        <v>6547</v>
      </c>
      <c r="F8" s="59">
        <v>7000</v>
      </c>
      <c r="G8" s="58">
        <v>1.7004128064999999</v>
      </c>
      <c r="H8" s="58">
        <v>1.5697310453</v>
      </c>
    </row>
    <row r="9" spans="2:10" ht="17.25" customHeight="1" x14ac:dyDescent="0.2">
      <c r="B9" s="57" t="s">
        <v>6</v>
      </c>
      <c r="C9" s="58">
        <v>3.7292067708999999</v>
      </c>
      <c r="D9" s="58">
        <v>2.2308645041999999</v>
      </c>
      <c r="E9" s="59">
        <v>629</v>
      </c>
      <c r="F9" s="59">
        <v>526</v>
      </c>
      <c r="G9" s="58">
        <v>3.4224413702000001</v>
      </c>
      <c r="H9" s="58">
        <v>3.3956347457999998</v>
      </c>
    </row>
    <row r="10" spans="2:10" ht="17.25" customHeight="1" x14ac:dyDescent="0.2">
      <c r="B10" s="57" t="s">
        <v>7</v>
      </c>
      <c r="C10" s="58">
        <v>23.319194326800002</v>
      </c>
      <c r="D10" s="58">
        <v>21.797459545599999</v>
      </c>
      <c r="E10" s="59">
        <v>3933</v>
      </c>
      <c r="F10" s="59">
        <v>5142</v>
      </c>
      <c r="G10" s="58">
        <v>1.9315469739</v>
      </c>
      <c r="H10" s="58">
        <v>1.6530195548</v>
      </c>
    </row>
    <row r="11" spans="2:10" ht="17.25" customHeight="1" x14ac:dyDescent="0.2">
      <c r="B11" s="57" t="s">
        <v>8</v>
      </c>
      <c r="C11" s="58">
        <v>16.318336946500001</v>
      </c>
      <c r="D11" s="58">
        <v>18.7278006234</v>
      </c>
      <c r="E11" s="59">
        <v>2752</v>
      </c>
      <c r="F11" s="59">
        <v>4418</v>
      </c>
      <c r="G11" s="58"/>
      <c r="H11" s="59"/>
    </row>
    <row r="12" spans="2:10" ht="17.25" customHeight="1" x14ac:dyDescent="0.2">
      <c r="B12" s="60" t="s">
        <v>9</v>
      </c>
      <c r="C12" s="61">
        <v>17.817350726400001</v>
      </c>
      <c r="D12" s="61">
        <v>27.5690977175</v>
      </c>
      <c r="E12" s="62">
        <v>3005</v>
      </c>
      <c r="F12" s="62">
        <v>6503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65.864312327199997</v>
      </c>
      <c r="D14" s="55">
        <v>53.703101659200001</v>
      </c>
      <c r="E14" s="56">
        <v>11109</v>
      </c>
      <c r="F14" s="56">
        <v>12668</v>
      </c>
      <c r="G14" s="55">
        <v>1.8800346868</v>
      </c>
      <c r="H14" s="55">
        <v>1.6797514108</v>
      </c>
      <c r="I14" s="38"/>
      <c r="J14" s="45"/>
    </row>
    <row r="15" spans="2:10" ht="18.75" customHeight="1" x14ac:dyDescent="0.2">
      <c r="B15" s="64" t="s">
        <v>12</v>
      </c>
      <c r="C15" s="61">
        <v>13.4418571913</v>
      </c>
      <c r="D15" s="61">
        <v>9.2770666002999995</v>
      </c>
      <c r="E15" s="62">
        <v>2267</v>
      </c>
      <c r="F15" s="62">
        <v>2188</v>
      </c>
      <c r="G15" s="61">
        <v>3.3650356296999999</v>
      </c>
      <c r="H15" s="61">
        <v>3.2831536462000002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22.594651765599998</v>
      </c>
      <c r="D17" s="55">
        <v>20.092431965900001</v>
      </c>
      <c r="E17" s="56">
        <v>3811</v>
      </c>
      <c r="F17" s="56">
        <v>4740</v>
      </c>
      <c r="G17" s="55">
        <v>2.1713824381000002</v>
      </c>
      <c r="H17" s="55">
        <v>1.9053234845</v>
      </c>
      <c r="I17" s="39"/>
    </row>
    <row r="18" spans="2:9" ht="17.25" customHeight="1" x14ac:dyDescent="0.2">
      <c r="B18" s="66" t="s">
        <v>14</v>
      </c>
      <c r="C18" s="58">
        <v>28.322410175400002</v>
      </c>
      <c r="D18" s="58">
        <v>11.100359022599999</v>
      </c>
      <c r="E18" s="59">
        <v>4777</v>
      </c>
      <c r="F18" s="59">
        <v>2618</v>
      </c>
      <c r="G18" s="58">
        <v>2.4319675789000001</v>
      </c>
      <c r="H18" s="58">
        <v>2.6249127671000001</v>
      </c>
    </row>
    <row r="19" spans="2:9" ht="17.25" customHeight="1" x14ac:dyDescent="0.2">
      <c r="B19" s="66" t="s">
        <v>15</v>
      </c>
      <c r="C19" s="58">
        <v>48.333852960900003</v>
      </c>
      <c r="D19" s="58">
        <v>32.743513129</v>
      </c>
      <c r="E19" s="59">
        <v>8152</v>
      </c>
      <c r="F19" s="59">
        <v>7724</v>
      </c>
      <c r="G19" s="58">
        <v>2.1306090446999999</v>
      </c>
      <c r="H19" s="58">
        <v>1.9713804339000001</v>
      </c>
    </row>
    <row r="20" spans="2:9" ht="17.25" customHeight="1" x14ac:dyDescent="0.2">
      <c r="B20" s="66" t="s">
        <v>16</v>
      </c>
      <c r="C20" s="58">
        <v>6.0567290198999997</v>
      </c>
      <c r="D20" s="58">
        <v>4.7469909964000001</v>
      </c>
      <c r="E20" s="59">
        <v>1022</v>
      </c>
      <c r="F20" s="59">
        <v>1120</v>
      </c>
      <c r="G20" s="58">
        <v>2.9113527340999998</v>
      </c>
      <c r="H20" s="58">
        <v>2.5618946102</v>
      </c>
    </row>
    <row r="21" spans="2:9" ht="17.25" customHeight="1" x14ac:dyDescent="0.2">
      <c r="B21" s="66" t="s">
        <v>17</v>
      </c>
      <c r="C21" s="58">
        <v>7.1046738986999998</v>
      </c>
      <c r="D21" s="58">
        <v>11.15598864</v>
      </c>
      <c r="E21" s="59">
        <v>1198</v>
      </c>
      <c r="F21" s="59">
        <v>2632</v>
      </c>
      <c r="G21" s="58">
        <v>3.0440741769000002</v>
      </c>
      <c r="H21" s="58">
        <v>2.5190654833999999</v>
      </c>
    </row>
    <row r="22" spans="2:9" ht="17.25" customHeight="1" x14ac:dyDescent="0.2">
      <c r="B22" s="64" t="s">
        <v>18</v>
      </c>
      <c r="C22" s="61">
        <v>11.414873973700001</v>
      </c>
      <c r="D22" s="61">
        <v>10.3685770214</v>
      </c>
      <c r="E22" s="62">
        <v>1925</v>
      </c>
      <c r="F22" s="62">
        <v>2446</v>
      </c>
      <c r="G22" s="61">
        <v>2.4996530628000002</v>
      </c>
      <c r="H22" s="61">
        <v>2.0480348460000002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22.5986001192</v>
      </c>
      <c r="D24" s="55">
        <v>10.940396589900001</v>
      </c>
      <c r="E24" s="56">
        <v>3811</v>
      </c>
      <c r="F24" s="56">
        <v>2581</v>
      </c>
      <c r="G24" s="55">
        <v>1.5150974988999999</v>
      </c>
      <c r="H24" s="55">
        <v>1.4768604912000001</v>
      </c>
    </row>
    <row r="25" spans="2:9" ht="17.25" customHeight="1" x14ac:dyDescent="0.2">
      <c r="B25" s="71" t="s">
        <v>21</v>
      </c>
      <c r="C25" s="61">
        <v>58.863454946799997</v>
      </c>
      <c r="D25" s="61">
        <v>50.633442736900001</v>
      </c>
      <c r="E25" s="62">
        <v>9928</v>
      </c>
      <c r="F25" s="62">
        <v>11944</v>
      </c>
      <c r="G25" s="61">
        <v>1.3384056726</v>
      </c>
      <c r="H25" s="61">
        <v>1.0697891267999999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0.49711300000000003</v>
      </c>
      <c r="D27" s="88">
        <v>0.36641899999999999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69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56.427497314699998</v>
      </c>
      <c r="D7" s="55">
        <v>44.0859169732</v>
      </c>
      <c r="E7" s="56">
        <v>1628</v>
      </c>
      <c r="F7" s="56">
        <v>1871</v>
      </c>
      <c r="G7" s="55">
        <v>2.2019489667999999</v>
      </c>
      <c r="H7" s="55">
        <v>1.9363871059</v>
      </c>
    </row>
    <row r="8" spans="2:10" ht="17.25" customHeight="1" x14ac:dyDescent="0.2">
      <c r="B8" s="57" t="s">
        <v>5</v>
      </c>
      <c r="C8" s="58">
        <v>45.432509846000002</v>
      </c>
      <c r="D8" s="58">
        <v>38.455859169699998</v>
      </c>
      <c r="E8" s="59">
        <v>1311</v>
      </c>
      <c r="F8" s="59">
        <v>1632</v>
      </c>
      <c r="G8" s="58">
        <v>1.8831260074</v>
      </c>
      <c r="H8" s="58">
        <v>1.7343936015000001</v>
      </c>
    </row>
    <row r="9" spans="2:10" ht="17.25" customHeight="1" x14ac:dyDescent="0.2">
      <c r="B9" s="57" t="s">
        <v>6</v>
      </c>
      <c r="C9" s="58">
        <v>10.9949874687</v>
      </c>
      <c r="D9" s="58">
        <v>5.6300578034999997</v>
      </c>
      <c r="E9" s="59">
        <v>317</v>
      </c>
      <c r="F9" s="59">
        <v>239</v>
      </c>
      <c r="G9" s="58">
        <v>3.5164839816</v>
      </c>
      <c r="H9" s="58">
        <v>3.3146399772000001</v>
      </c>
    </row>
    <row r="10" spans="2:10" ht="17.25" customHeight="1" x14ac:dyDescent="0.2">
      <c r="B10" s="57" t="s">
        <v>7</v>
      </c>
      <c r="C10" s="58">
        <v>37.414249910499997</v>
      </c>
      <c r="D10" s="58">
        <v>46.087493431399999</v>
      </c>
      <c r="E10" s="59">
        <v>1079</v>
      </c>
      <c r="F10" s="59">
        <v>1956</v>
      </c>
      <c r="G10" s="58">
        <v>1.9064040992</v>
      </c>
      <c r="H10" s="58">
        <v>1.5974049172</v>
      </c>
    </row>
    <row r="11" spans="2:10" ht="17.25" customHeight="1" x14ac:dyDescent="0.2">
      <c r="B11" s="57" t="s">
        <v>8</v>
      </c>
      <c r="C11" s="58">
        <v>1.3372717508</v>
      </c>
      <c r="D11" s="58">
        <v>1.5225959012000001</v>
      </c>
      <c r="E11" s="59">
        <v>39</v>
      </c>
      <c r="F11" s="59">
        <v>65</v>
      </c>
      <c r="G11" s="58"/>
      <c r="H11" s="59"/>
    </row>
    <row r="12" spans="2:10" ht="17.25" customHeight="1" x14ac:dyDescent="0.2">
      <c r="B12" s="60" t="s">
        <v>9</v>
      </c>
      <c r="C12" s="61">
        <v>4.8209810239999999</v>
      </c>
      <c r="D12" s="61">
        <v>8.3039936942000008</v>
      </c>
      <c r="E12" s="62">
        <v>139</v>
      </c>
      <c r="F12" s="62">
        <v>353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93.841747225199995</v>
      </c>
      <c r="D14" s="55">
        <v>90.173410404600006</v>
      </c>
      <c r="E14" s="56">
        <v>2707</v>
      </c>
      <c r="F14" s="56">
        <v>3828</v>
      </c>
      <c r="G14" s="55">
        <v>2.0843189621999998</v>
      </c>
      <c r="H14" s="55">
        <v>1.7631118881000001</v>
      </c>
      <c r="I14" s="38"/>
      <c r="J14" s="45"/>
    </row>
    <row r="15" spans="2:10" ht="18.75" customHeight="1" x14ac:dyDescent="0.2">
      <c r="B15" s="64" t="s">
        <v>12</v>
      </c>
      <c r="C15" s="61">
        <v>27.533118510600001</v>
      </c>
      <c r="D15" s="61">
        <v>17.1045717288</v>
      </c>
      <c r="E15" s="62">
        <v>794</v>
      </c>
      <c r="F15" s="62">
        <v>726</v>
      </c>
      <c r="G15" s="61">
        <v>3.4863459038000002</v>
      </c>
      <c r="H15" s="61">
        <v>3.2795698925000001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34.156820623000002</v>
      </c>
      <c r="D17" s="55">
        <v>26.379400945899999</v>
      </c>
      <c r="E17" s="56">
        <v>985</v>
      </c>
      <c r="F17" s="56">
        <v>1120</v>
      </c>
      <c r="G17" s="55">
        <v>2.6037735848999999</v>
      </c>
      <c r="H17" s="55">
        <v>2.2768924303000002</v>
      </c>
      <c r="I17" s="39"/>
    </row>
    <row r="18" spans="2:9" ht="17.25" customHeight="1" x14ac:dyDescent="0.2">
      <c r="B18" s="66" t="s">
        <v>14</v>
      </c>
      <c r="C18" s="58">
        <v>22.986036519900001</v>
      </c>
      <c r="D18" s="58">
        <v>9.8528638991000008</v>
      </c>
      <c r="E18" s="59">
        <v>663</v>
      </c>
      <c r="F18" s="59">
        <v>418</v>
      </c>
      <c r="G18" s="58">
        <v>2.8239875389</v>
      </c>
      <c r="H18" s="58">
        <v>2.504</v>
      </c>
    </row>
    <row r="19" spans="2:9" ht="17.25" customHeight="1" x14ac:dyDescent="0.2">
      <c r="B19" s="66" t="s">
        <v>15</v>
      </c>
      <c r="C19" s="58">
        <v>81.596849266000007</v>
      </c>
      <c r="D19" s="58">
        <v>75.354703100400002</v>
      </c>
      <c r="E19" s="59">
        <v>2354</v>
      </c>
      <c r="F19" s="59">
        <v>3199</v>
      </c>
      <c r="G19" s="58">
        <v>2.1566476524999998</v>
      </c>
      <c r="H19" s="58">
        <v>1.8071827057000001</v>
      </c>
    </row>
    <row r="20" spans="2:9" ht="17.25" customHeight="1" x14ac:dyDescent="0.2">
      <c r="B20" s="66" t="s">
        <v>16</v>
      </c>
      <c r="C20" s="58">
        <v>18.4389545292</v>
      </c>
      <c r="D20" s="58">
        <v>7.1203363111</v>
      </c>
      <c r="E20" s="59">
        <v>532</v>
      </c>
      <c r="F20" s="59">
        <v>302</v>
      </c>
      <c r="G20" s="58">
        <v>3.3786407767000002</v>
      </c>
      <c r="H20" s="58">
        <v>3.0036900369000001</v>
      </c>
    </row>
    <row r="21" spans="2:9" ht="17.25" customHeight="1" x14ac:dyDescent="0.2">
      <c r="B21" s="66" t="s">
        <v>17</v>
      </c>
      <c r="C21" s="58">
        <v>29.3233082707</v>
      </c>
      <c r="D21" s="58">
        <v>27.482921702599999</v>
      </c>
      <c r="E21" s="59">
        <v>846</v>
      </c>
      <c r="F21" s="59">
        <v>1167</v>
      </c>
      <c r="G21" s="58">
        <v>3.0879120878999999</v>
      </c>
      <c r="H21" s="58">
        <v>2.6586998087999998</v>
      </c>
    </row>
    <row r="22" spans="2:9" ht="17.25" customHeight="1" x14ac:dyDescent="0.2">
      <c r="B22" s="64" t="s">
        <v>18</v>
      </c>
      <c r="C22" s="61">
        <v>9.0941639813999995</v>
      </c>
      <c r="D22" s="61">
        <v>12.795585917</v>
      </c>
      <c r="E22" s="62">
        <v>262</v>
      </c>
      <c r="F22" s="62">
        <v>543</v>
      </c>
      <c r="G22" s="61">
        <v>3.4881889764</v>
      </c>
      <c r="H22" s="61">
        <v>2.7802874743000001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30.230218403199999</v>
      </c>
      <c r="D24" s="55">
        <v>19.907777193899999</v>
      </c>
      <c r="E24" s="56">
        <v>872</v>
      </c>
      <c r="F24" s="56">
        <v>845</v>
      </c>
      <c r="G24" s="55">
        <v>2.2322454970000001</v>
      </c>
      <c r="H24" s="55">
        <v>1.9932965993</v>
      </c>
    </row>
    <row r="25" spans="2:9" ht="17.25" customHeight="1" x14ac:dyDescent="0.2">
      <c r="B25" s="71" t="s">
        <v>21</v>
      </c>
      <c r="C25" s="61">
        <v>57.764769065499998</v>
      </c>
      <c r="D25" s="61">
        <v>45.608512874399999</v>
      </c>
      <c r="E25" s="62">
        <v>1667</v>
      </c>
      <c r="F25" s="62">
        <v>1936</v>
      </c>
      <c r="G25" s="61">
        <v>2.1509829073</v>
      </c>
      <c r="H25" s="61">
        <v>1.8717590475000001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0.61361600000000005</v>
      </c>
      <c r="D27" s="88">
        <v>0.44467299999999998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25.7952072874</v>
      </c>
      <c r="D7" s="55">
        <v>25.3580799693</v>
      </c>
      <c r="E7" s="56">
        <v>382864</v>
      </c>
      <c r="F7" s="56">
        <v>370890</v>
      </c>
      <c r="G7" s="55">
        <v>1.9569921475000001</v>
      </c>
      <c r="H7" s="55">
        <v>1.7946692265999999</v>
      </c>
    </row>
    <row r="8" spans="2:10" ht="17.25" customHeight="1" x14ac:dyDescent="0.2">
      <c r="B8" s="57" t="s">
        <v>5</v>
      </c>
      <c r="C8" s="58">
        <v>23.6060726141</v>
      </c>
      <c r="D8" s="58">
        <v>23.979427810800001</v>
      </c>
      <c r="E8" s="59">
        <v>350371</v>
      </c>
      <c r="F8" s="59">
        <v>350726</v>
      </c>
      <c r="G8" s="58">
        <v>1.8276629162</v>
      </c>
      <c r="H8" s="58">
        <v>1.7043946126</v>
      </c>
    </row>
    <row r="9" spans="2:10" ht="17.25" customHeight="1" x14ac:dyDescent="0.2">
      <c r="B9" s="57" t="s">
        <v>6</v>
      </c>
      <c r="C9" s="58">
        <v>2.1891346732999999</v>
      </c>
      <c r="D9" s="58">
        <v>1.3786521585</v>
      </c>
      <c r="E9" s="59">
        <v>32492</v>
      </c>
      <c r="F9" s="59">
        <v>20164</v>
      </c>
      <c r="G9" s="58">
        <v>3.3516357998999999</v>
      </c>
      <c r="H9" s="58">
        <v>3.3635069756</v>
      </c>
    </row>
    <row r="10" spans="2:10" ht="17.25" customHeight="1" x14ac:dyDescent="0.2">
      <c r="B10" s="57" t="s">
        <v>7</v>
      </c>
      <c r="C10" s="58">
        <v>33.062741309700002</v>
      </c>
      <c r="D10" s="58">
        <v>26.4359752288</v>
      </c>
      <c r="E10" s="59">
        <v>490731</v>
      </c>
      <c r="F10" s="59">
        <v>386655</v>
      </c>
      <c r="G10" s="58">
        <v>1.7955359594</v>
      </c>
      <c r="H10" s="58">
        <v>1.6384481835</v>
      </c>
    </row>
    <row r="11" spans="2:10" ht="17.25" customHeight="1" x14ac:dyDescent="0.2">
      <c r="B11" s="57" t="s">
        <v>8</v>
      </c>
      <c r="C11" s="58">
        <v>7.6657712351000002</v>
      </c>
      <c r="D11" s="58">
        <v>9.9689574603000004</v>
      </c>
      <c r="E11" s="59">
        <v>113779</v>
      </c>
      <c r="F11" s="59">
        <v>145807</v>
      </c>
      <c r="G11" s="58"/>
      <c r="H11" s="59"/>
    </row>
    <row r="12" spans="2:10" ht="17.25" customHeight="1" x14ac:dyDescent="0.2">
      <c r="B12" s="60" t="s">
        <v>9</v>
      </c>
      <c r="C12" s="61">
        <v>33.476280167799999</v>
      </c>
      <c r="D12" s="61">
        <v>38.236987341499997</v>
      </c>
      <c r="E12" s="62">
        <v>496869</v>
      </c>
      <c r="F12" s="62">
        <v>559258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58.857948597099998</v>
      </c>
      <c r="D14" s="55">
        <v>51.794055198099997</v>
      </c>
      <c r="E14" s="56">
        <v>873595</v>
      </c>
      <c r="F14" s="56">
        <v>757546</v>
      </c>
      <c r="G14" s="55">
        <v>1.8663030885</v>
      </c>
      <c r="H14" s="55">
        <v>1.7149598988000001</v>
      </c>
      <c r="I14" s="38"/>
      <c r="J14" s="45"/>
    </row>
    <row r="15" spans="2:10" ht="18.75" customHeight="1" x14ac:dyDescent="0.2">
      <c r="B15" s="64" t="s">
        <v>12</v>
      </c>
      <c r="C15" s="61">
        <v>10.280090918699999</v>
      </c>
      <c r="D15" s="61">
        <v>6.9025402057000003</v>
      </c>
      <c r="E15" s="62">
        <v>152582</v>
      </c>
      <c r="F15" s="62">
        <v>100957</v>
      </c>
      <c r="G15" s="61">
        <v>3.2894746767999998</v>
      </c>
      <c r="H15" s="61">
        <v>3.2663701615999998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13.2822952687</v>
      </c>
      <c r="D17" s="55">
        <v>11.7519697661</v>
      </c>
      <c r="E17" s="56">
        <v>197142</v>
      </c>
      <c r="F17" s="56">
        <v>171886</v>
      </c>
      <c r="G17" s="55">
        <v>2.2066682262000001</v>
      </c>
      <c r="H17" s="55">
        <v>2.0831416406000001</v>
      </c>
      <c r="I17" s="39"/>
    </row>
    <row r="18" spans="2:9" ht="17.25" customHeight="1" x14ac:dyDescent="0.2">
      <c r="B18" s="66" t="s">
        <v>14</v>
      </c>
      <c r="C18" s="58">
        <v>32.408139695400003</v>
      </c>
      <c r="D18" s="58">
        <v>20.0754832175</v>
      </c>
      <c r="E18" s="59">
        <v>481016</v>
      </c>
      <c r="F18" s="59">
        <v>293626</v>
      </c>
      <c r="G18" s="58">
        <v>2.3353048670000001</v>
      </c>
      <c r="H18" s="58">
        <v>2.3039747564000002</v>
      </c>
    </row>
    <row r="19" spans="2:9" ht="17.25" customHeight="1" x14ac:dyDescent="0.2">
      <c r="B19" s="66" t="s">
        <v>15</v>
      </c>
      <c r="C19" s="58">
        <v>44.553560857900003</v>
      </c>
      <c r="D19" s="58">
        <v>39.093333349200002</v>
      </c>
      <c r="E19" s="59">
        <v>661283</v>
      </c>
      <c r="F19" s="59">
        <v>571783</v>
      </c>
      <c r="G19" s="58">
        <v>2.0794422506000001</v>
      </c>
      <c r="H19" s="58">
        <v>1.8824442083999999</v>
      </c>
    </row>
    <row r="20" spans="2:9" ht="17.25" customHeight="1" x14ac:dyDescent="0.2">
      <c r="B20" s="66" t="s">
        <v>16</v>
      </c>
      <c r="C20" s="58">
        <v>3.0049673662999998</v>
      </c>
      <c r="D20" s="58">
        <v>3.2678820197</v>
      </c>
      <c r="E20" s="59">
        <v>44601</v>
      </c>
      <c r="F20" s="59">
        <v>47796</v>
      </c>
      <c r="G20" s="58">
        <v>2.9236123741000002</v>
      </c>
      <c r="H20" s="58">
        <v>2.6733213351999998</v>
      </c>
    </row>
    <row r="21" spans="2:9" ht="17.25" customHeight="1" x14ac:dyDescent="0.2">
      <c r="B21" s="66" t="s">
        <v>17</v>
      </c>
      <c r="C21" s="58">
        <v>0.70740956830000001</v>
      </c>
      <c r="D21" s="58">
        <v>1.2148215964</v>
      </c>
      <c r="E21" s="59">
        <v>10500</v>
      </c>
      <c r="F21" s="59">
        <v>17768</v>
      </c>
      <c r="G21" s="58">
        <v>2.4395358236</v>
      </c>
      <c r="H21" s="58">
        <v>3.3376453328000002</v>
      </c>
    </row>
    <row r="22" spans="2:9" ht="17.25" customHeight="1" x14ac:dyDescent="0.2">
      <c r="B22" s="64" t="s">
        <v>18</v>
      </c>
      <c r="C22" s="61">
        <v>15.890398494799999</v>
      </c>
      <c r="D22" s="61">
        <v>13.4212377136</v>
      </c>
      <c r="E22" s="62">
        <v>235852</v>
      </c>
      <c r="F22" s="62">
        <v>196300</v>
      </c>
      <c r="G22" s="61">
        <v>2.3253014644999999</v>
      </c>
      <c r="H22" s="61">
        <v>2.0680955124999998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9.3263599476000003</v>
      </c>
      <c r="D24" s="55">
        <v>6.8970672460999998</v>
      </c>
      <c r="E24" s="56">
        <v>138426</v>
      </c>
      <c r="F24" s="56">
        <v>100877</v>
      </c>
      <c r="G24" s="55">
        <v>1.7933514526000001</v>
      </c>
      <c r="H24" s="55">
        <v>1.6340839766999999</v>
      </c>
    </row>
    <row r="25" spans="2:9" ht="17.25" customHeight="1" x14ac:dyDescent="0.2">
      <c r="B25" s="71" t="s">
        <v>21</v>
      </c>
      <c r="C25" s="61">
        <v>33.460978522600001</v>
      </c>
      <c r="D25" s="61">
        <v>35.327037429599997</v>
      </c>
      <c r="E25" s="62">
        <v>496642</v>
      </c>
      <c r="F25" s="62">
        <v>516697</v>
      </c>
      <c r="G25" s="61">
        <v>1.5086337778000001</v>
      </c>
      <c r="H25" s="61">
        <v>1.2882508725999999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0.45591399999999999</v>
      </c>
      <c r="D27" s="88">
        <v>0.409111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66.225236524099998</v>
      </c>
      <c r="D7" s="55">
        <v>74.035769485499998</v>
      </c>
      <c r="E7" s="56">
        <v>5570</v>
      </c>
      <c r="F7" s="56">
        <v>7324</v>
      </c>
      <c r="G7" s="55">
        <v>2.4362262418</v>
      </c>
      <c r="H7" s="55">
        <v>2.0669328801</v>
      </c>
    </row>
    <row r="8" spans="2:10" ht="17.25" customHeight="1" x14ac:dyDescent="0.2">
      <c r="B8" s="57" t="s">
        <v>5</v>
      </c>
      <c r="C8" s="58">
        <v>49.2235299926</v>
      </c>
      <c r="D8" s="58">
        <v>58.757341576499996</v>
      </c>
      <c r="E8" s="59">
        <v>4140</v>
      </c>
      <c r="F8" s="59">
        <v>5813</v>
      </c>
      <c r="G8" s="58">
        <v>2.0491093630999999</v>
      </c>
      <c r="H8" s="58">
        <v>1.7359015888</v>
      </c>
    </row>
    <row r="9" spans="2:10" ht="17.25" customHeight="1" x14ac:dyDescent="0.2">
      <c r="B9" s="57" t="s">
        <v>6</v>
      </c>
      <c r="C9" s="58">
        <v>17.001706531500002</v>
      </c>
      <c r="D9" s="58">
        <v>15.278427908999999</v>
      </c>
      <c r="E9" s="59">
        <v>1430</v>
      </c>
      <c r="F9" s="59">
        <v>1511</v>
      </c>
      <c r="G9" s="58">
        <v>3.5537471179</v>
      </c>
      <c r="H9" s="58">
        <v>3.3390234986</v>
      </c>
    </row>
    <row r="10" spans="2:10" ht="17.25" customHeight="1" x14ac:dyDescent="0.2">
      <c r="B10" s="57" t="s">
        <v>7</v>
      </c>
      <c r="C10" s="58">
        <v>28.190084947999999</v>
      </c>
      <c r="D10" s="58">
        <v>21.515124751599998</v>
      </c>
      <c r="E10" s="59">
        <v>2371</v>
      </c>
      <c r="F10" s="59">
        <v>2128</v>
      </c>
      <c r="G10" s="58">
        <v>2.2290112450000001</v>
      </c>
      <c r="H10" s="58">
        <v>1.8225643729000001</v>
      </c>
    </row>
    <row r="11" spans="2:10" ht="17.25" customHeight="1" x14ac:dyDescent="0.2">
      <c r="B11" s="57" t="s">
        <v>8</v>
      </c>
      <c r="C11" s="58">
        <v>1.7174318909999999</v>
      </c>
      <c r="D11" s="58">
        <v>1.7665047471999999</v>
      </c>
      <c r="E11" s="59">
        <v>144</v>
      </c>
      <c r="F11" s="59">
        <v>175</v>
      </c>
      <c r="G11" s="58"/>
      <c r="H11" s="59"/>
    </row>
    <row r="12" spans="2:10" ht="17.25" customHeight="1" x14ac:dyDescent="0.2">
      <c r="B12" s="60" t="s">
        <v>9</v>
      </c>
      <c r="C12" s="61">
        <v>3.8672466368</v>
      </c>
      <c r="D12" s="61">
        <v>2.6826010157</v>
      </c>
      <c r="E12" s="62">
        <v>325</v>
      </c>
      <c r="F12" s="62">
        <v>265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94.415321472200006</v>
      </c>
      <c r="D14" s="55">
        <v>95.550894237099996</v>
      </c>
      <c r="E14" s="56">
        <v>7940</v>
      </c>
      <c r="F14" s="56">
        <v>9453</v>
      </c>
      <c r="G14" s="55">
        <v>2.3742308027000001</v>
      </c>
      <c r="H14" s="55">
        <v>2.0119006355</v>
      </c>
      <c r="I14" s="38"/>
      <c r="J14" s="45"/>
    </row>
    <row r="15" spans="2:10" ht="18.75" customHeight="1" x14ac:dyDescent="0.2">
      <c r="B15" s="64" t="s">
        <v>12</v>
      </c>
      <c r="C15" s="61">
        <v>38.956698298900001</v>
      </c>
      <c r="D15" s="61">
        <v>27.7213512917</v>
      </c>
      <c r="E15" s="62">
        <v>3276</v>
      </c>
      <c r="F15" s="62">
        <v>2742</v>
      </c>
      <c r="G15" s="61">
        <v>3.5239314653</v>
      </c>
      <c r="H15" s="61">
        <v>3.3329350856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33.994854367199999</v>
      </c>
      <c r="D17" s="55">
        <v>28.615588430100001</v>
      </c>
      <c r="E17" s="56">
        <v>2859</v>
      </c>
      <c r="F17" s="56">
        <v>2831</v>
      </c>
      <c r="G17" s="55">
        <v>2.976126963</v>
      </c>
      <c r="H17" s="55">
        <v>2.5682870370000002</v>
      </c>
      <c r="I17" s="39"/>
    </row>
    <row r="18" spans="2:9" ht="17.25" customHeight="1" x14ac:dyDescent="0.2">
      <c r="B18" s="66" t="s">
        <v>14</v>
      </c>
      <c r="C18" s="58">
        <v>25.104178061399999</v>
      </c>
      <c r="D18" s="58">
        <v>8.0591742106000002</v>
      </c>
      <c r="E18" s="59">
        <v>2111</v>
      </c>
      <c r="F18" s="59">
        <v>797</v>
      </c>
      <c r="G18" s="58">
        <v>3.0678697073999999</v>
      </c>
      <c r="H18" s="58">
        <v>2.9452054794999998</v>
      </c>
    </row>
    <row r="19" spans="2:9" ht="17.25" customHeight="1" x14ac:dyDescent="0.2">
      <c r="B19" s="66" t="s">
        <v>15</v>
      </c>
      <c r="C19" s="58">
        <v>83.705080948399996</v>
      </c>
      <c r="D19" s="58">
        <v>83.782291896700002</v>
      </c>
      <c r="E19" s="59">
        <v>7040</v>
      </c>
      <c r="F19" s="59">
        <v>8289</v>
      </c>
      <c r="G19" s="58">
        <v>2.4681739488000001</v>
      </c>
      <c r="H19" s="58">
        <v>2.0591645803</v>
      </c>
    </row>
    <row r="20" spans="2:9" ht="17.25" customHeight="1" x14ac:dyDescent="0.2">
      <c r="B20" s="66" t="s">
        <v>16</v>
      </c>
      <c r="C20" s="58">
        <v>14.868997757000001</v>
      </c>
      <c r="D20" s="58">
        <v>12.9498785604</v>
      </c>
      <c r="E20" s="59">
        <v>1250</v>
      </c>
      <c r="F20" s="59">
        <v>1281</v>
      </c>
      <c r="G20" s="58">
        <v>3.7470484174999998</v>
      </c>
      <c r="H20" s="58">
        <v>3.2335890878</v>
      </c>
    </row>
    <row r="21" spans="2:9" ht="17.25" customHeight="1" x14ac:dyDescent="0.2">
      <c r="B21" s="66" t="s">
        <v>17</v>
      </c>
      <c r="C21" s="58">
        <v>41.332662442</v>
      </c>
      <c r="D21" s="58">
        <v>31.430779421499999</v>
      </c>
      <c r="E21" s="59">
        <v>3476</v>
      </c>
      <c r="F21" s="59">
        <v>3109</v>
      </c>
      <c r="G21" s="58">
        <v>3.0799970469</v>
      </c>
      <c r="H21" s="58">
        <v>2.8991921321</v>
      </c>
    </row>
    <row r="22" spans="2:9" ht="17.25" customHeight="1" x14ac:dyDescent="0.2">
      <c r="B22" s="64" t="s">
        <v>18</v>
      </c>
      <c r="C22" s="61">
        <v>25.157990914100001</v>
      </c>
      <c r="D22" s="61">
        <v>27.4011923162</v>
      </c>
      <c r="E22" s="62">
        <v>2116</v>
      </c>
      <c r="F22" s="62">
        <v>2711</v>
      </c>
      <c r="G22" s="61">
        <v>3.3876150567000001</v>
      </c>
      <c r="H22" s="61">
        <v>2.8839645447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35.888474660900002</v>
      </c>
      <c r="D24" s="55">
        <v>45.1987193641</v>
      </c>
      <c r="E24" s="56">
        <v>3018</v>
      </c>
      <c r="F24" s="56">
        <v>4472</v>
      </c>
      <c r="G24" s="55">
        <v>2.5186231996999999</v>
      </c>
      <c r="H24" s="55">
        <v>2.1065668079000002</v>
      </c>
    </row>
    <row r="25" spans="2:9" ht="17.25" customHeight="1" x14ac:dyDescent="0.2">
      <c r="B25" s="71" t="s">
        <v>21</v>
      </c>
      <c r="C25" s="61">
        <v>67.942668415100002</v>
      </c>
      <c r="D25" s="61">
        <v>75.8022742327</v>
      </c>
      <c r="E25" s="62">
        <v>5714</v>
      </c>
      <c r="F25" s="62">
        <v>7499</v>
      </c>
      <c r="G25" s="61">
        <v>2.3747161325000001</v>
      </c>
      <c r="H25" s="61">
        <v>2.0187749738999998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0.57880900000000002</v>
      </c>
      <c r="D27" s="88">
        <v>0.44286900000000001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52.197251908399998</v>
      </c>
      <c r="D7" s="55">
        <v>48.657793910099997</v>
      </c>
      <c r="E7" s="56">
        <v>3553</v>
      </c>
      <c r="F7" s="56">
        <v>2781</v>
      </c>
      <c r="G7" s="55">
        <v>1.9909937069999999</v>
      </c>
      <c r="H7" s="55">
        <v>1.6963333342</v>
      </c>
    </row>
    <row r="8" spans="2:10" ht="17.25" customHeight="1" x14ac:dyDescent="0.2">
      <c r="B8" s="57" t="s">
        <v>5</v>
      </c>
      <c r="C8" s="58">
        <v>45.419847328199999</v>
      </c>
      <c r="D8" s="58">
        <v>45.5438596491</v>
      </c>
      <c r="E8" s="59">
        <v>3091</v>
      </c>
      <c r="F8" s="59">
        <v>2603</v>
      </c>
      <c r="G8" s="58">
        <v>1.8123117913</v>
      </c>
      <c r="H8" s="58">
        <v>1.5746802772999999</v>
      </c>
    </row>
    <row r="9" spans="2:10" ht="17.25" customHeight="1" x14ac:dyDescent="0.2">
      <c r="B9" s="57" t="s">
        <v>6</v>
      </c>
      <c r="C9" s="58">
        <v>6.7774045801999998</v>
      </c>
      <c r="D9" s="58">
        <v>3.1139342608999998</v>
      </c>
      <c r="E9" s="59">
        <v>461</v>
      </c>
      <c r="F9" s="59">
        <v>178</v>
      </c>
      <c r="G9" s="58">
        <v>3.1871026060999998</v>
      </c>
      <c r="H9" s="58">
        <v>3.4679798164000002</v>
      </c>
    </row>
    <row r="10" spans="2:10" ht="17.25" customHeight="1" x14ac:dyDescent="0.2">
      <c r="B10" s="57" t="s">
        <v>7</v>
      </c>
      <c r="C10" s="58">
        <v>38.550839694700002</v>
      </c>
      <c r="D10" s="58">
        <v>40.9167170801</v>
      </c>
      <c r="E10" s="59">
        <v>2624</v>
      </c>
      <c r="F10" s="59">
        <v>2339</v>
      </c>
      <c r="G10" s="58">
        <v>1.9243799549</v>
      </c>
      <c r="H10" s="58">
        <v>1.5947613759000001</v>
      </c>
    </row>
    <row r="11" spans="2:10" ht="17.25" customHeight="1" x14ac:dyDescent="0.2">
      <c r="B11" s="57" t="s">
        <v>8</v>
      </c>
      <c r="C11" s="58">
        <v>2.8042748091999998</v>
      </c>
      <c r="D11" s="58">
        <v>2.9288162936000002</v>
      </c>
      <c r="E11" s="59">
        <v>191</v>
      </c>
      <c r="F11" s="59">
        <v>167</v>
      </c>
      <c r="G11" s="58"/>
      <c r="H11" s="59"/>
    </row>
    <row r="12" spans="2:10" ht="17.25" customHeight="1" x14ac:dyDescent="0.2">
      <c r="B12" s="60" t="s">
        <v>9</v>
      </c>
      <c r="C12" s="61">
        <v>6.4476335878000004</v>
      </c>
      <c r="D12" s="61">
        <v>7.4966727163</v>
      </c>
      <c r="E12" s="62">
        <v>439</v>
      </c>
      <c r="F12" s="62">
        <v>429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90.748091603099994</v>
      </c>
      <c r="D14" s="55">
        <v>89.574510990099995</v>
      </c>
      <c r="E14" s="56">
        <v>6176</v>
      </c>
      <c r="F14" s="56">
        <v>5120</v>
      </c>
      <c r="G14" s="55">
        <v>1.9626514131999999</v>
      </c>
      <c r="H14" s="55">
        <v>1.6499324629000001</v>
      </c>
      <c r="I14" s="38"/>
      <c r="J14" s="45"/>
    </row>
    <row r="15" spans="2:10" ht="18.75" customHeight="1" x14ac:dyDescent="0.2">
      <c r="B15" s="64" t="s">
        <v>12</v>
      </c>
      <c r="C15" s="61">
        <v>21.312977099200001</v>
      </c>
      <c r="D15" s="61">
        <v>10.344827586199999</v>
      </c>
      <c r="E15" s="62">
        <v>1451</v>
      </c>
      <c r="F15" s="62">
        <v>591</v>
      </c>
      <c r="G15" s="61">
        <v>3.1618911175000002</v>
      </c>
      <c r="H15" s="61">
        <v>3.3664717349000002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33.374045801500003</v>
      </c>
      <c r="D17" s="55">
        <v>27.666868320199999</v>
      </c>
      <c r="E17" s="56">
        <v>2271</v>
      </c>
      <c r="F17" s="56">
        <v>1581</v>
      </c>
      <c r="G17" s="55">
        <v>2.4162854529</v>
      </c>
      <c r="H17" s="55">
        <v>2.0911078716999998</v>
      </c>
      <c r="I17" s="39"/>
    </row>
    <row r="18" spans="2:9" ht="17.25" customHeight="1" x14ac:dyDescent="0.2">
      <c r="B18" s="66" t="s">
        <v>14</v>
      </c>
      <c r="C18" s="58">
        <v>43.114503816800003</v>
      </c>
      <c r="D18" s="58">
        <v>16.878402903800001</v>
      </c>
      <c r="E18" s="59">
        <v>2934</v>
      </c>
      <c r="F18" s="59">
        <v>965</v>
      </c>
      <c r="G18" s="58">
        <v>2.433427762</v>
      </c>
      <c r="H18" s="58">
        <v>2.2640382317999999</v>
      </c>
    </row>
    <row r="19" spans="2:9" ht="17.25" customHeight="1" x14ac:dyDescent="0.2">
      <c r="B19" s="66" t="s">
        <v>15</v>
      </c>
      <c r="C19" s="58">
        <v>80.152671755699998</v>
      </c>
      <c r="D19" s="58">
        <v>75.075620084700006</v>
      </c>
      <c r="E19" s="59">
        <v>5455</v>
      </c>
      <c r="F19" s="59">
        <v>4291</v>
      </c>
      <c r="G19" s="58">
        <v>2.0156190476</v>
      </c>
      <c r="H19" s="58">
        <v>1.6798280956</v>
      </c>
    </row>
    <row r="20" spans="2:9" ht="17.25" customHeight="1" x14ac:dyDescent="0.2">
      <c r="B20" s="66" t="s">
        <v>16</v>
      </c>
      <c r="C20" s="58">
        <v>6.1068702290000001</v>
      </c>
      <c r="D20" s="58">
        <v>6.1705989110999999</v>
      </c>
      <c r="E20" s="59">
        <v>416</v>
      </c>
      <c r="F20" s="59">
        <v>353</v>
      </c>
      <c r="G20" s="58">
        <v>2.9350000000000001</v>
      </c>
      <c r="H20" s="58">
        <v>2.8692810458000002</v>
      </c>
    </row>
    <row r="21" spans="2:9" ht="17.25" customHeight="1" x14ac:dyDescent="0.2">
      <c r="B21" s="66" t="s">
        <v>17</v>
      </c>
      <c r="C21" s="58">
        <v>9.8625954197999999</v>
      </c>
      <c r="D21" s="58">
        <v>8.6509376890999992</v>
      </c>
      <c r="E21" s="59">
        <v>671</v>
      </c>
      <c r="F21" s="59">
        <v>494</v>
      </c>
      <c r="G21" s="58">
        <v>2.8823529412000002</v>
      </c>
      <c r="H21" s="58">
        <v>2.9580419579999999</v>
      </c>
    </row>
    <row r="22" spans="2:9" ht="17.25" customHeight="1" x14ac:dyDescent="0.2">
      <c r="B22" s="64" t="s">
        <v>18</v>
      </c>
      <c r="C22" s="61">
        <v>5.4961832061000004</v>
      </c>
      <c r="D22" s="61">
        <v>13.3494656181</v>
      </c>
      <c r="E22" s="62">
        <v>374</v>
      </c>
      <c r="F22" s="62">
        <v>763</v>
      </c>
      <c r="G22" s="61">
        <v>2.9277777777999998</v>
      </c>
      <c r="H22" s="61">
        <v>2.6978851964000001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26.4961832061</v>
      </c>
      <c r="D24" s="55">
        <v>19.448679169199998</v>
      </c>
      <c r="E24" s="56">
        <v>1803</v>
      </c>
      <c r="F24" s="56">
        <v>1112</v>
      </c>
      <c r="G24" s="55">
        <v>1.9634023379000001</v>
      </c>
      <c r="H24" s="55">
        <v>1.7261864500999999</v>
      </c>
    </row>
    <row r="25" spans="2:9" ht="17.25" customHeight="1" x14ac:dyDescent="0.2">
      <c r="B25" s="71" t="s">
        <v>21</v>
      </c>
      <c r="C25" s="61">
        <v>55.001526717600001</v>
      </c>
      <c r="D25" s="61">
        <v>51.586610203699998</v>
      </c>
      <c r="E25" s="62">
        <v>3743</v>
      </c>
      <c r="F25" s="62">
        <v>2949</v>
      </c>
      <c r="G25" s="61">
        <v>1.8895455071</v>
      </c>
      <c r="H25" s="61">
        <v>1.600068365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0.54795499999999997</v>
      </c>
      <c r="D27" s="88">
        <v>0.408414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61.710822073499997</v>
      </c>
      <c r="D7" s="55">
        <v>65.785359477100002</v>
      </c>
      <c r="E7" s="56">
        <v>5415</v>
      </c>
      <c r="F7" s="56">
        <v>5865</v>
      </c>
      <c r="G7" s="55">
        <v>2.3027550394</v>
      </c>
      <c r="H7" s="55">
        <v>2.0851417543999999</v>
      </c>
    </row>
    <row r="8" spans="2:10" ht="17.25" customHeight="1" x14ac:dyDescent="0.2">
      <c r="B8" s="57" t="s">
        <v>5</v>
      </c>
      <c r="C8" s="58">
        <v>47.422654375599997</v>
      </c>
      <c r="D8" s="58">
        <v>52.744183006500002</v>
      </c>
      <c r="E8" s="59">
        <v>4161</v>
      </c>
      <c r="F8" s="59">
        <v>4702</v>
      </c>
      <c r="G8" s="58">
        <v>1.9278954311000001</v>
      </c>
      <c r="H8" s="58">
        <v>1.7182525853999999</v>
      </c>
    </row>
    <row r="9" spans="2:10" ht="17.25" customHeight="1" x14ac:dyDescent="0.2">
      <c r="B9" s="57" t="s">
        <v>6</v>
      </c>
      <c r="C9" s="58">
        <v>14.288167697900001</v>
      </c>
      <c r="D9" s="58">
        <v>13.0411764706</v>
      </c>
      <c r="E9" s="59">
        <v>1254</v>
      </c>
      <c r="F9" s="59">
        <v>1163</v>
      </c>
      <c r="G9" s="58">
        <v>3.5435002290000002</v>
      </c>
      <c r="H9" s="58">
        <v>3.5676600873000002</v>
      </c>
    </row>
    <row r="10" spans="2:10" ht="17.25" customHeight="1" x14ac:dyDescent="0.2">
      <c r="B10" s="57" t="s">
        <v>7</v>
      </c>
      <c r="C10" s="58">
        <v>30.712463694899999</v>
      </c>
      <c r="D10" s="58">
        <v>25.234248365999999</v>
      </c>
      <c r="E10" s="59">
        <v>2695</v>
      </c>
      <c r="F10" s="59">
        <v>2250</v>
      </c>
      <c r="G10" s="58">
        <v>1.9814654002000001</v>
      </c>
      <c r="H10" s="58">
        <v>1.7886972752999999</v>
      </c>
    </row>
    <row r="11" spans="2:10" ht="17.25" customHeight="1" x14ac:dyDescent="0.2">
      <c r="B11" s="57" t="s">
        <v>8</v>
      </c>
      <c r="C11" s="58">
        <v>2.2961232479000002</v>
      </c>
      <c r="D11" s="58">
        <v>2.9105882353000001</v>
      </c>
      <c r="E11" s="59">
        <v>201</v>
      </c>
      <c r="F11" s="59">
        <v>259</v>
      </c>
      <c r="G11" s="58"/>
      <c r="H11" s="59"/>
    </row>
    <row r="12" spans="2:10" ht="17.25" customHeight="1" x14ac:dyDescent="0.2">
      <c r="B12" s="60" t="s">
        <v>9</v>
      </c>
      <c r="C12" s="61">
        <v>5.2805909836999998</v>
      </c>
      <c r="D12" s="61">
        <v>6.0698039216000002</v>
      </c>
      <c r="E12" s="62">
        <v>463</v>
      </c>
      <c r="F12" s="62">
        <v>541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92.423285768400007</v>
      </c>
      <c r="D14" s="55">
        <v>91.019607843100005</v>
      </c>
      <c r="E14" s="56">
        <v>8109</v>
      </c>
      <c r="F14" s="56">
        <v>8114</v>
      </c>
      <c r="G14" s="55">
        <v>2.1959284055000001</v>
      </c>
      <c r="H14" s="55">
        <v>2.0030159414000002</v>
      </c>
      <c r="I14" s="38"/>
      <c r="J14" s="45"/>
    </row>
    <row r="15" spans="2:10" ht="18.75" customHeight="1" x14ac:dyDescent="0.2">
      <c r="B15" s="64" t="s">
        <v>12</v>
      </c>
      <c r="C15" s="61">
        <v>30.003788357099999</v>
      </c>
      <c r="D15" s="61">
        <v>24.732026143799999</v>
      </c>
      <c r="E15" s="62">
        <v>2633</v>
      </c>
      <c r="F15" s="62">
        <v>2205</v>
      </c>
      <c r="G15" s="61">
        <v>3.4688552188999999</v>
      </c>
      <c r="H15" s="61">
        <v>3.5073995772000002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31.291829776499998</v>
      </c>
      <c r="D17" s="55">
        <v>31.150326797400002</v>
      </c>
      <c r="E17" s="56">
        <v>2746</v>
      </c>
      <c r="F17" s="56">
        <v>2777</v>
      </c>
      <c r="G17" s="55">
        <v>2.8171912833000001</v>
      </c>
      <c r="H17" s="55">
        <v>2.6365925304000002</v>
      </c>
      <c r="I17" s="39"/>
    </row>
    <row r="18" spans="2:9" ht="17.25" customHeight="1" x14ac:dyDescent="0.2">
      <c r="B18" s="66" t="s">
        <v>14</v>
      </c>
      <c r="C18" s="58">
        <v>28.4505619396</v>
      </c>
      <c r="D18" s="58">
        <v>8.0522875816999999</v>
      </c>
      <c r="E18" s="59">
        <v>2496</v>
      </c>
      <c r="F18" s="59">
        <v>718</v>
      </c>
      <c r="G18" s="58">
        <v>2.7967154905</v>
      </c>
      <c r="H18" s="58">
        <v>2.7808441558000001</v>
      </c>
    </row>
    <row r="19" spans="2:9" ht="17.25" customHeight="1" x14ac:dyDescent="0.2">
      <c r="B19" s="66" t="s">
        <v>15</v>
      </c>
      <c r="C19" s="58">
        <v>85.187523677200005</v>
      </c>
      <c r="D19" s="58">
        <v>79.607843137299994</v>
      </c>
      <c r="E19" s="59">
        <v>7474</v>
      </c>
      <c r="F19" s="59">
        <v>7097</v>
      </c>
      <c r="G19" s="58">
        <v>2.2297657870999998</v>
      </c>
      <c r="H19" s="58">
        <v>2.0564860427</v>
      </c>
    </row>
    <row r="20" spans="2:9" ht="17.25" customHeight="1" x14ac:dyDescent="0.2">
      <c r="B20" s="66" t="s">
        <v>16</v>
      </c>
      <c r="C20" s="58">
        <v>13.0950877636</v>
      </c>
      <c r="D20" s="58">
        <v>12.915032679699999</v>
      </c>
      <c r="E20" s="59">
        <v>1149</v>
      </c>
      <c r="F20" s="59">
        <v>1151</v>
      </c>
      <c r="G20" s="58">
        <v>3.6046287367000001</v>
      </c>
      <c r="H20" s="58">
        <v>3.5607287449</v>
      </c>
    </row>
    <row r="21" spans="2:9" ht="17.25" customHeight="1" x14ac:dyDescent="0.2">
      <c r="B21" s="66" t="s">
        <v>17</v>
      </c>
      <c r="C21" s="58">
        <v>21.8083091299</v>
      </c>
      <c r="D21" s="58">
        <v>24.5098039216</v>
      </c>
      <c r="E21" s="59">
        <v>1913</v>
      </c>
      <c r="F21" s="59">
        <v>2185</v>
      </c>
      <c r="G21" s="58">
        <v>3.2159814708000001</v>
      </c>
      <c r="H21" s="58">
        <v>3.1280000000000001</v>
      </c>
    </row>
    <row r="22" spans="2:9" ht="17.25" customHeight="1" x14ac:dyDescent="0.2">
      <c r="B22" s="64" t="s">
        <v>18</v>
      </c>
      <c r="C22" s="61">
        <v>23.1216062634</v>
      </c>
      <c r="D22" s="61">
        <v>26.078431372499999</v>
      </c>
      <c r="E22" s="62">
        <v>2029</v>
      </c>
      <c r="F22" s="62">
        <v>2325</v>
      </c>
      <c r="G22" s="61">
        <v>3.1622064446000002</v>
      </c>
      <c r="H22" s="61">
        <v>3.0185463658999998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35.557519888900003</v>
      </c>
      <c r="D24" s="55">
        <v>37.761830065399998</v>
      </c>
      <c r="E24" s="56">
        <v>3120</v>
      </c>
      <c r="F24" s="56">
        <v>3366</v>
      </c>
      <c r="G24" s="55">
        <v>2.3614780661000001</v>
      </c>
      <c r="H24" s="55">
        <v>2.1713459608000001</v>
      </c>
    </row>
    <row r="25" spans="2:9" ht="17.25" customHeight="1" x14ac:dyDescent="0.2">
      <c r="B25" s="71" t="s">
        <v>21</v>
      </c>
      <c r="C25" s="61">
        <v>64.006945321399996</v>
      </c>
      <c r="D25" s="61">
        <v>68.695947712399999</v>
      </c>
      <c r="E25" s="62">
        <v>5616</v>
      </c>
      <c r="F25" s="62">
        <v>6124</v>
      </c>
      <c r="G25" s="61">
        <v>2.2202411248999998</v>
      </c>
      <c r="H25" s="61">
        <v>1.9968341853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0.58378300000000005</v>
      </c>
      <c r="D27" s="88">
        <v>0.45685199999999998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42.329131930800003</v>
      </c>
      <c r="D7" s="55">
        <v>36.519839211300003</v>
      </c>
      <c r="E7" s="56">
        <v>11359</v>
      </c>
      <c r="F7" s="56">
        <v>8771</v>
      </c>
      <c r="G7" s="55">
        <v>2.7199577162000002</v>
      </c>
      <c r="H7" s="55">
        <v>2.1608308436999999</v>
      </c>
    </row>
    <row r="8" spans="2:10" ht="17.25" customHeight="1" x14ac:dyDescent="0.2">
      <c r="B8" s="57" t="s">
        <v>5</v>
      </c>
      <c r="C8" s="58">
        <v>34.832729817000001</v>
      </c>
      <c r="D8" s="58">
        <v>32.080231615199999</v>
      </c>
      <c r="E8" s="59">
        <v>9347</v>
      </c>
      <c r="F8" s="59">
        <v>7705</v>
      </c>
      <c r="G8" s="58">
        <v>2.5013407343999998</v>
      </c>
      <c r="H8" s="58">
        <v>1.9728017900000001</v>
      </c>
    </row>
    <row r="9" spans="2:10" ht="17.25" customHeight="1" x14ac:dyDescent="0.2">
      <c r="B9" s="57" t="s">
        <v>6</v>
      </c>
      <c r="C9" s="58">
        <v>7.4964021138000003</v>
      </c>
      <c r="D9" s="58">
        <v>4.4396075961000001</v>
      </c>
      <c r="E9" s="59">
        <v>2012</v>
      </c>
      <c r="F9" s="59">
        <v>1066</v>
      </c>
      <c r="G9" s="58">
        <v>3.7292028884000001</v>
      </c>
      <c r="H9" s="58">
        <v>3.5160226348000001</v>
      </c>
    </row>
    <row r="10" spans="2:10" ht="17.25" customHeight="1" x14ac:dyDescent="0.2">
      <c r="B10" s="57" t="s">
        <v>7</v>
      </c>
      <c r="C10" s="58">
        <v>48.155939610600001</v>
      </c>
      <c r="D10" s="58">
        <v>49.366605788000001</v>
      </c>
      <c r="E10" s="59">
        <v>12923</v>
      </c>
      <c r="F10" s="59">
        <v>11856</v>
      </c>
      <c r="G10" s="58">
        <v>2.4152386886000001</v>
      </c>
      <c r="H10" s="58">
        <v>1.9884663893000001</v>
      </c>
    </row>
    <row r="11" spans="2:10" ht="17.25" customHeight="1" x14ac:dyDescent="0.2">
      <c r="B11" s="57" t="s">
        <v>8</v>
      </c>
      <c r="C11" s="58">
        <v>1.3420809038999999</v>
      </c>
      <c r="D11" s="58">
        <v>2.6083147507</v>
      </c>
      <c r="E11" s="59">
        <v>360</v>
      </c>
      <c r="F11" s="59">
        <v>626</v>
      </c>
      <c r="G11" s="58"/>
      <c r="H11" s="59"/>
    </row>
    <row r="12" spans="2:10" ht="17.25" customHeight="1" x14ac:dyDescent="0.2">
      <c r="B12" s="60" t="s">
        <v>9</v>
      </c>
      <c r="C12" s="61">
        <v>8.1728475547000006</v>
      </c>
      <c r="D12" s="61">
        <v>11.50524025</v>
      </c>
      <c r="E12" s="62">
        <v>2193</v>
      </c>
      <c r="F12" s="62">
        <v>2763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90.485071541400004</v>
      </c>
      <c r="D14" s="55">
        <v>85.886444999199995</v>
      </c>
      <c r="E14" s="56">
        <v>24282</v>
      </c>
      <c r="F14" s="56">
        <v>20627</v>
      </c>
      <c r="G14" s="55">
        <v>2.5578553616000002</v>
      </c>
      <c r="H14" s="55">
        <v>2.0620252309999998</v>
      </c>
      <c r="I14" s="38"/>
      <c r="J14" s="45"/>
    </row>
    <row r="15" spans="2:10" ht="18.75" customHeight="1" x14ac:dyDescent="0.2">
      <c r="B15" s="64" t="s">
        <v>12</v>
      </c>
      <c r="C15" s="61">
        <v>40.613008639299998</v>
      </c>
      <c r="D15" s="61">
        <v>25.2585955632</v>
      </c>
      <c r="E15" s="62">
        <v>10899</v>
      </c>
      <c r="F15" s="62">
        <v>6066</v>
      </c>
      <c r="G15" s="61">
        <v>3.7311394764000001</v>
      </c>
      <c r="H15" s="61">
        <v>3.4667972083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33.341114164399997</v>
      </c>
      <c r="D17" s="55">
        <v>27.7160262214</v>
      </c>
      <c r="E17" s="56">
        <v>8947</v>
      </c>
      <c r="F17" s="56">
        <v>6657</v>
      </c>
      <c r="G17" s="55">
        <v>3.3338637086</v>
      </c>
      <c r="H17" s="55">
        <v>2.6589445764000001</v>
      </c>
      <c r="I17" s="39"/>
    </row>
    <row r="18" spans="2:9" ht="17.25" customHeight="1" x14ac:dyDescent="0.2">
      <c r="B18" s="66" t="s">
        <v>14</v>
      </c>
      <c r="C18" s="58">
        <v>29.102451098</v>
      </c>
      <c r="D18" s="58">
        <v>9.9617619519999998</v>
      </c>
      <c r="E18" s="59">
        <v>7810</v>
      </c>
      <c r="F18" s="59">
        <v>2393</v>
      </c>
      <c r="G18" s="58">
        <v>3.0850272931</v>
      </c>
      <c r="H18" s="58">
        <v>3.0253483784999999</v>
      </c>
    </row>
    <row r="19" spans="2:9" ht="17.25" customHeight="1" x14ac:dyDescent="0.2">
      <c r="B19" s="66" t="s">
        <v>15</v>
      </c>
      <c r="C19" s="58">
        <v>83.287434837700005</v>
      </c>
      <c r="D19" s="58">
        <v>74.062475449999994</v>
      </c>
      <c r="E19" s="59">
        <v>22350</v>
      </c>
      <c r="F19" s="59">
        <v>17788</v>
      </c>
      <c r="G19" s="58">
        <v>2.6409231526000001</v>
      </c>
      <c r="H19" s="58">
        <v>2.1399421905999998</v>
      </c>
    </row>
    <row r="20" spans="2:9" ht="17.25" customHeight="1" x14ac:dyDescent="0.2">
      <c r="B20" s="66" t="s">
        <v>16</v>
      </c>
      <c r="C20" s="58">
        <v>16.468564762100002</v>
      </c>
      <c r="D20" s="58">
        <v>12.2383961724</v>
      </c>
      <c r="E20" s="59">
        <v>4419</v>
      </c>
      <c r="F20" s="59">
        <v>2939</v>
      </c>
      <c r="G20" s="58">
        <v>4.0936888900000001</v>
      </c>
      <c r="H20" s="58">
        <v>3.3563606774000001</v>
      </c>
    </row>
    <row r="21" spans="2:9" ht="17.25" customHeight="1" x14ac:dyDescent="0.2">
      <c r="B21" s="66" t="s">
        <v>17</v>
      </c>
      <c r="C21" s="58">
        <v>30.4744080774</v>
      </c>
      <c r="D21" s="58">
        <v>28.9223345487</v>
      </c>
      <c r="E21" s="59">
        <v>8178</v>
      </c>
      <c r="F21" s="59">
        <v>6946</v>
      </c>
      <c r="G21" s="58">
        <v>3.6957381058999998</v>
      </c>
      <c r="H21" s="58">
        <v>3.0266835170999999</v>
      </c>
    </row>
    <row r="22" spans="2:9" ht="17.25" customHeight="1" x14ac:dyDescent="0.2">
      <c r="B22" s="64" t="s">
        <v>18</v>
      </c>
      <c r="C22" s="61">
        <v>38.773752443600003</v>
      </c>
      <c r="D22" s="61">
        <v>24.1990222487</v>
      </c>
      <c r="E22" s="62">
        <v>10405</v>
      </c>
      <c r="F22" s="62">
        <v>5812</v>
      </c>
      <c r="G22" s="61">
        <v>3.4830936374000001</v>
      </c>
      <c r="H22" s="61">
        <v>2.9932989982999998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14.1856626739</v>
      </c>
      <c r="D24" s="55">
        <v>11.133402605300001</v>
      </c>
      <c r="E24" s="56">
        <v>3807</v>
      </c>
      <c r="F24" s="56">
        <v>2674</v>
      </c>
      <c r="G24" s="55">
        <v>2.7245689167</v>
      </c>
      <c r="H24" s="55">
        <v>2.2653789451000002</v>
      </c>
    </row>
    <row r="25" spans="2:9" ht="17.25" customHeight="1" x14ac:dyDescent="0.2">
      <c r="B25" s="71" t="s">
        <v>21</v>
      </c>
      <c r="C25" s="61">
        <v>43.6712128347</v>
      </c>
      <c r="D25" s="61">
        <v>39.128153961999999</v>
      </c>
      <c r="E25" s="62">
        <v>11719</v>
      </c>
      <c r="F25" s="62">
        <v>9397</v>
      </c>
      <c r="G25" s="61">
        <v>2.6364124963000002</v>
      </c>
      <c r="H25" s="61">
        <v>2.0167479074000001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0.52761800000000003</v>
      </c>
      <c r="D27" s="88">
        <v>0.40904800000000002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37.298009240900001</v>
      </c>
      <c r="D7" s="55">
        <v>28.240242803200001</v>
      </c>
      <c r="E7" s="56">
        <v>15423</v>
      </c>
      <c r="F7" s="56">
        <v>15133</v>
      </c>
      <c r="G7" s="55">
        <v>2.3921299541000001</v>
      </c>
      <c r="H7" s="55">
        <v>1.826265413</v>
      </c>
    </row>
    <row r="8" spans="2:10" ht="17.25" customHeight="1" x14ac:dyDescent="0.2">
      <c r="B8" s="57" t="s">
        <v>5</v>
      </c>
      <c r="C8" s="58">
        <v>32.358324558200003</v>
      </c>
      <c r="D8" s="58">
        <v>26.539889542699999</v>
      </c>
      <c r="E8" s="59">
        <v>13380</v>
      </c>
      <c r="F8" s="59">
        <v>14222</v>
      </c>
      <c r="G8" s="58">
        <v>2.1924360745999998</v>
      </c>
      <c r="H8" s="58">
        <v>1.7343825858999999</v>
      </c>
    </row>
    <row r="9" spans="2:10" ht="17.25" customHeight="1" x14ac:dyDescent="0.2">
      <c r="B9" s="57" t="s">
        <v>6</v>
      </c>
      <c r="C9" s="58">
        <v>4.9396846827000003</v>
      </c>
      <c r="D9" s="58">
        <v>1.7003532605</v>
      </c>
      <c r="E9" s="59">
        <v>2043</v>
      </c>
      <c r="F9" s="59">
        <v>911</v>
      </c>
      <c r="G9" s="58">
        <v>3.6907961165000001</v>
      </c>
      <c r="H9" s="58">
        <v>3.2562184307000002</v>
      </c>
    </row>
    <row r="10" spans="2:10" ht="17.25" customHeight="1" x14ac:dyDescent="0.2">
      <c r="B10" s="57" t="s">
        <v>7</v>
      </c>
      <c r="C10" s="58">
        <v>38.385362718800003</v>
      </c>
      <c r="D10" s="58">
        <v>30.601467618299999</v>
      </c>
      <c r="E10" s="59">
        <v>15872</v>
      </c>
      <c r="F10" s="59">
        <v>16399</v>
      </c>
      <c r="G10" s="58">
        <v>2.2054062687</v>
      </c>
      <c r="H10" s="58">
        <v>1.6725973972999999</v>
      </c>
    </row>
    <row r="11" spans="2:10" ht="17.25" customHeight="1" x14ac:dyDescent="0.2">
      <c r="B11" s="57" t="s">
        <v>8</v>
      </c>
      <c r="C11" s="58">
        <v>6.0447564370000002</v>
      </c>
      <c r="D11" s="58">
        <v>7.9417625776999996</v>
      </c>
      <c r="E11" s="59">
        <v>2500</v>
      </c>
      <c r="F11" s="59">
        <v>4256</v>
      </c>
      <c r="G11" s="58"/>
      <c r="H11" s="59"/>
    </row>
    <row r="12" spans="2:10" ht="17.25" customHeight="1" x14ac:dyDescent="0.2">
      <c r="B12" s="60" t="s">
        <v>9</v>
      </c>
      <c r="C12" s="61">
        <v>18.271871603299999</v>
      </c>
      <c r="D12" s="61">
        <v>33.216527000799999</v>
      </c>
      <c r="E12" s="62">
        <v>7555</v>
      </c>
      <c r="F12" s="62">
        <v>17800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75.683371959699997</v>
      </c>
      <c r="D14" s="55">
        <v>58.841710421499997</v>
      </c>
      <c r="E14" s="56">
        <v>31295</v>
      </c>
      <c r="F14" s="56">
        <v>31532</v>
      </c>
      <c r="G14" s="55">
        <v>2.2979484462999999</v>
      </c>
      <c r="H14" s="55">
        <v>1.7463367998999999</v>
      </c>
      <c r="I14" s="38"/>
      <c r="J14" s="45"/>
    </row>
    <row r="15" spans="2:10" ht="18.75" customHeight="1" x14ac:dyDescent="0.2">
      <c r="B15" s="64" t="s">
        <v>12</v>
      </c>
      <c r="C15" s="61">
        <v>25.987491036200002</v>
      </c>
      <c r="D15" s="61">
        <v>10.0546602962</v>
      </c>
      <c r="E15" s="62">
        <v>10746</v>
      </c>
      <c r="F15" s="62">
        <v>5388</v>
      </c>
      <c r="G15" s="61">
        <v>3.6361720368000001</v>
      </c>
      <c r="H15" s="61">
        <v>3.2084256563000002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20.4920983783</v>
      </c>
      <c r="D17" s="55">
        <v>16.1776555034</v>
      </c>
      <c r="E17" s="56">
        <v>8473</v>
      </c>
      <c r="F17" s="56">
        <v>8669</v>
      </c>
      <c r="G17" s="55">
        <v>2.9790571797999998</v>
      </c>
      <c r="H17" s="55">
        <v>2.1245694130000001</v>
      </c>
      <c r="I17" s="39"/>
    </row>
    <row r="18" spans="2:9" ht="17.25" customHeight="1" x14ac:dyDescent="0.2">
      <c r="B18" s="66" t="s">
        <v>14</v>
      </c>
      <c r="C18" s="58">
        <v>42.451070658600003</v>
      </c>
      <c r="D18" s="58">
        <v>18.375372479700001</v>
      </c>
      <c r="E18" s="59">
        <v>17554</v>
      </c>
      <c r="F18" s="59">
        <v>9847</v>
      </c>
      <c r="G18" s="58">
        <v>2.8840276471999999</v>
      </c>
      <c r="H18" s="58">
        <v>2.4721466085000001</v>
      </c>
    </row>
    <row r="19" spans="2:9" ht="17.25" customHeight="1" x14ac:dyDescent="0.2">
      <c r="B19" s="66" t="s">
        <v>15</v>
      </c>
      <c r="C19" s="58">
        <v>55.090799312800002</v>
      </c>
      <c r="D19" s="58">
        <v>41.529783081600002</v>
      </c>
      <c r="E19" s="59">
        <v>22780</v>
      </c>
      <c r="F19" s="59">
        <v>22255</v>
      </c>
      <c r="G19" s="58">
        <v>2.6387427246000001</v>
      </c>
      <c r="H19" s="58">
        <v>1.9392845973999999</v>
      </c>
    </row>
    <row r="20" spans="2:9" ht="17.25" customHeight="1" x14ac:dyDescent="0.2">
      <c r="B20" s="66" t="s">
        <v>16</v>
      </c>
      <c r="C20" s="58">
        <v>9.5945217428999996</v>
      </c>
      <c r="D20" s="58">
        <v>10.0770694151</v>
      </c>
      <c r="E20" s="59">
        <v>3967</v>
      </c>
      <c r="F20" s="59">
        <v>5400</v>
      </c>
      <c r="G20" s="58">
        <v>3.5165973971</v>
      </c>
      <c r="H20" s="58">
        <v>2.1643769255</v>
      </c>
    </row>
    <row r="21" spans="2:9" ht="17.25" customHeight="1" x14ac:dyDescent="0.2">
      <c r="B21" s="66" t="s">
        <v>17</v>
      </c>
      <c r="C21" s="58">
        <v>14.3174984439</v>
      </c>
      <c r="D21" s="58">
        <v>3.1729221161000001</v>
      </c>
      <c r="E21" s="59">
        <v>5920</v>
      </c>
      <c r="F21" s="59">
        <v>1700</v>
      </c>
      <c r="G21" s="58">
        <v>3.135749772</v>
      </c>
      <c r="H21" s="58">
        <v>2.6857543280999998</v>
      </c>
    </row>
    <row r="22" spans="2:9" ht="17.25" customHeight="1" x14ac:dyDescent="0.2">
      <c r="B22" s="64" t="s">
        <v>18</v>
      </c>
      <c r="C22" s="61">
        <v>31.970498466900001</v>
      </c>
      <c r="D22" s="61">
        <v>13.424641680200001</v>
      </c>
      <c r="E22" s="62">
        <v>13220</v>
      </c>
      <c r="F22" s="62">
        <v>7194</v>
      </c>
      <c r="G22" s="61">
        <v>2.9117197338</v>
      </c>
      <c r="H22" s="61">
        <v>2.1331708518000001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13.5593690626</v>
      </c>
      <c r="D24" s="55">
        <v>6.7218361768000001</v>
      </c>
      <c r="E24" s="56">
        <v>5607</v>
      </c>
      <c r="F24" s="56">
        <v>3602</v>
      </c>
      <c r="G24" s="55">
        <v>2.2428331577999998</v>
      </c>
      <c r="H24" s="55">
        <v>1.7697147088</v>
      </c>
    </row>
    <row r="25" spans="2:9" ht="17.25" customHeight="1" x14ac:dyDescent="0.2">
      <c r="B25" s="71" t="s">
        <v>21</v>
      </c>
      <c r="C25" s="61">
        <v>43.342765677899997</v>
      </c>
      <c r="D25" s="61">
        <v>36.182005380900002</v>
      </c>
      <c r="E25" s="62">
        <v>17922</v>
      </c>
      <c r="F25" s="62">
        <v>19389</v>
      </c>
      <c r="G25" s="61">
        <v>2.0586180995999999</v>
      </c>
      <c r="H25" s="61">
        <v>1.4254343435000001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0.49576599999999998</v>
      </c>
      <c r="D27" s="88">
        <v>0.37229099999999998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55.856543633999998</v>
      </c>
      <c r="D7" s="55">
        <v>45.796085777599998</v>
      </c>
      <c r="E7" s="56">
        <v>11891</v>
      </c>
      <c r="F7" s="56">
        <v>8622</v>
      </c>
      <c r="G7" s="55">
        <v>2.3942136159</v>
      </c>
      <c r="H7" s="55">
        <v>2.1932446537999999</v>
      </c>
    </row>
    <row r="8" spans="2:10" ht="17.25" customHeight="1" x14ac:dyDescent="0.2">
      <c r="B8" s="57" t="s">
        <v>5</v>
      </c>
      <c r="C8" s="58">
        <v>44.9756060319</v>
      </c>
      <c r="D8" s="58">
        <v>39.404315617199998</v>
      </c>
      <c r="E8" s="59">
        <v>9575</v>
      </c>
      <c r="F8" s="59">
        <v>7419</v>
      </c>
      <c r="G8" s="58">
        <v>2.1543328428000001</v>
      </c>
      <c r="H8" s="58">
        <v>1.9955311814000001</v>
      </c>
    </row>
    <row r="9" spans="2:10" ht="17.25" customHeight="1" x14ac:dyDescent="0.2">
      <c r="B9" s="57" t="s">
        <v>6</v>
      </c>
      <c r="C9" s="58">
        <v>10.880937602099999</v>
      </c>
      <c r="D9" s="58">
        <v>6.3917701604000001</v>
      </c>
      <c r="E9" s="59">
        <v>2316</v>
      </c>
      <c r="F9" s="59">
        <v>1203</v>
      </c>
      <c r="G9" s="58">
        <v>3.3824485173999999</v>
      </c>
      <c r="H9" s="58">
        <v>3.4107220329999999</v>
      </c>
    </row>
    <row r="10" spans="2:10" ht="17.25" customHeight="1" x14ac:dyDescent="0.2">
      <c r="B10" s="57" t="s">
        <v>7</v>
      </c>
      <c r="C10" s="58">
        <v>38.761247474100003</v>
      </c>
      <c r="D10" s="58">
        <v>44.495491613299997</v>
      </c>
      <c r="E10" s="59">
        <v>8252</v>
      </c>
      <c r="F10" s="59">
        <v>8377</v>
      </c>
      <c r="G10" s="58">
        <v>2.2506265891999999</v>
      </c>
      <c r="H10" s="58">
        <v>2.0067788488999998</v>
      </c>
    </row>
    <row r="11" spans="2:10" ht="17.25" customHeight="1" x14ac:dyDescent="0.2">
      <c r="B11" s="57" t="s">
        <v>8</v>
      </c>
      <c r="C11" s="58">
        <v>1.7159126082</v>
      </c>
      <c r="D11" s="58">
        <v>2.3931343929</v>
      </c>
      <c r="E11" s="59">
        <v>365</v>
      </c>
      <c r="F11" s="59">
        <v>451</v>
      </c>
      <c r="G11" s="58"/>
      <c r="H11" s="59"/>
    </row>
    <row r="12" spans="2:10" ht="17.25" customHeight="1" x14ac:dyDescent="0.2">
      <c r="B12" s="60" t="s">
        <v>9</v>
      </c>
      <c r="C12" s="61">
        <v>3.6662962836999999</v>
      </c>
      <c r="D12" s="61">
        <v>7.3152882161999999</v>
      </c>
      <c r="E12" s="62">
        <v>781</v>
      </c>
      <c r="F12" s="62">
        <v>1377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94.617791108099993</v>
      </c>
      <c r="D14" s="55">
        <v>90.291577391000004</v>
      </c>
      <c r="E14" s="56">
        <v>20143</v>
      </c>
      <c r="F14" s="56">
        <v>16999</v>
      </c>
      <c r="G14" s="55">
        <v>2.3356526917</v>
      </c>
      <c r="H14" s="55">
        <v>2.1016530285999999</v>
      </c>
      <c r="I14" s="38"/>
      <c r="J14" s="45"/>
    </row>
    <row r="15" spans="2:10" ht="18.75" customHeight="1" x14ac:dyDescent="0.2">
      <c r="B15" s="64" t="s">
        <v>12</v>
      </c>
      <c r="C15" s="61">
        <v>37.217830801399998</v>
      </c>
      <c r="D15" s="61">
        <v>27.308372573700002</v>
      </c>
      <c r="E15" s="62">
        <v>7923</v>
      </c>
      <c r="F15" s="62">
        <v>5141</v>
      </c>
      <c r="G15" s="61">
        <v>3.3629809930999999</v>
      </c>
      <c r="H15" s="61">
        <v>3.3678617132999999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35.1588431009</v>
      </c>
      <c r="D17" s="55">
        <v>35.089333774300002</v>
      </c>
      <c r="E17" s="56">
        <v>7485</v>
      </c>
      <c r="F17" s="56">
        <v>6606</v>
      </c>
      <c r="G17" s="55">
        <v>2.9987772540000002</v>
      </c>
      <c r="H17" s="55">
        <v>2.7020086025999999</v>
      </c>
      <c r="I17" s="39"/>
    </row>
    <row r="18" spans="2:9" ht="17.25" customHeight="1" x14ac:dyDescent="0.2">
      <c r="B18" s="66" t="s">
        <v>14</v>
      </c>
      <c r="C18" s="58">
        <v>31.308973940000001</v>
      </c>
      <c r="D18" s="58">
        <v>18.251810606900001</v>
      </c>
      <c r="E18" s="59">
        <v>6665</v>
      </c>
      <c r="F18" s="59">
        <v>3436</v>
      </c>
      <c r="G18" s="58">
        <v>2.9684320048999999</v>
      </c>
      <c r="H18" s="58">
        <v>2.8282425349000002</v>
      </c>
    </row>
    <row r="19" spans="2:9" ht="17.25" customHeight="1" x14ac:dyDescent="0.2">
      <c r="B19" s="66" t="s">
        <v>15</v>
      </c>
      <c r="C19" s="58">
        <v>82.808867392899998</v>
      </c>
      <c r="D19" s="58">
        <v>80.572710032100005</v>
      </c>
      <c r="E19" s="59">
        <v>17629</v>
      </c>
      <c r="F19" s="59">
        <v>15169</v>
      </c>
      <c r="G19" s="58">
        <v>2.4491011666000002</v>
      </c>
      <c r="H19" s="58">
        <v>2.1628895992000001</v>
      </c>
    </row>
    <row r="20" spans="2:9" ht="17.25" customHeight="1" x14ac:dyDescent="0.2">
      <c r="B20" s="66" t="s">
        <v>16</v>
      </c>
      <c r="C20" s="58">
        <v>5.2834490851</v>
      </c>
      <c r="D20" s="58">
        <v>8.7439237452</v>
      </c>
      <c r="E20" s="59">
        <v>1125</v>
      </c>
      <c r="F20" s="59">
        <v>1646</v>
      </c>
      <c r="G20" s="58">
        <v>3.7586595886</v>
      </c>
      <c r="H20" s="58">
        <v>3.3892836914000002</v>
      </c>
    </row>
    <row r="21" spans="2:9" ht="17.25" customHeight="1" x14ac:dyDescent="0.2">
      <c r="B21" s="66" t="s">
        <v>17</v>
      </c>
      <c r="C21" s="58">
        <v>59.753095269799999</v>
      </c>
      <c r="D21" s="58">
        <v>37.418143129199997</v>
      </c>
      <c r="E21" s="59">
        <v>12721</v>
      </c>
      <c r="F21" s="59">
        <v>7045</v>
      </c>
      <c r="G21" s="58">
        <v>2.6858222993999998</v>
      </c>
      <c r="H21" s="58">
        <v>2.8274359662999999</v>
      </c>
    </row>
    <row r="22" spans="2:9" ht="17.25" customHeight="1" x14ac:dyDescent="0.2">
      <c r="B22" s="64" t="s">
        <v>18</v>
      </c>
      <c r="C22" s="61">
        <v>6.6810696937999996</v>
      </c>
      <c r="D22" s="61">
        <v>9.6856457966999994</v>
      </c>
      <c r="E22" s="62">
        <v>1422</v>
      </c>
      <c r="F22" s="62">
        <v>1824</v>
      </c>
      <c r="G22" s="61">
        <v>3.6683700512000001</v>
      </c>
      <c r="H22" s="61">
        <v>3.1907228431000001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26.381200280800002</v>
      </c>
      <c r="D24" s="55">
        <v>16.547493986300001</v>
      </c>
      <c r="E24" s="56">
        <v>5616</v>
      </c>
      <c r="F24" s="56">
        <v>3115</v>
      </c>
      <c r="G24" s="55">
        <v>2.3706544415000002</v>
      </c>
      <c r="H24" s="55">
        <v>2.2349853558000001</v>
      </c>
    </row>
    <row r="25" spans="2:9" ht="17.25" customHeight="1" x14ac:dyDescent="0.2">
      <c r="B25" s="71" t="s">
        <v>21</v>
      </c>
      <c r="C25" s="61">
        <v>57.572456242199998</v>
      </c>
      <c r="D25" s="61">
        <v>48.189220170500001</v>
      </c>
      <c r="E25" s="62">
        <v>12257</v>
      </c>
      <c r="F25" s="62">
        <v>9073</v>
      </c>
      <c r="G25" s="61">
        <v>2.3228558461</v>
      </c>
      <c r="H25" s="61">
        <v>2.0843048901999999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0.58355000000000001</v>
      </c>
      <c r="D27" s="88">
        <v>0.44219399999999998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48.677923935800003</v>
      </c>
      <c r="D7" s="55">
        <v>42.149369934399999</v>
      </c>
      <c r="E7" s="56">
        <v>16864</v>
      </c>
      <c r="F7" s="56">
        <v>15028</v>
      </c>
      <c r="G7" s="55">
        <v>2.5060146855999998</v>
      </c>
      <c r="H7" s="55">
        <v>2.0008036933</v>
      </c>
    </row>
    <row r="8" spans="2:10" ht="17.25" customHeight="1" x14ac:dyDescent="0.2">
      <c r="B8" s="57" t="s">
        <v>5</v>
      </c>
      <c r="C8" s="58">
        <v>40.044324208900001</v>
      </c>
      <c r="D8" s="58">
        <v>38.491159023999998</v>
      </c>
      <c r="E8" s="59">
        <v>13873</v>
      </c>
      <c r="F8" s="59">
        <v>13723</v>
      </c>
      <c r="G8" s="58">
        <v>2.2889790917999999</v>
      </c>
      <c r="H8" s="58">
        <v>1.8609163648</v>
      </c>
    </row>
    <row r="9" spans="2:10" ht="17.25" customHeight="1" x14ac:dyDescent="0.2">
      <c r="B9" s="57" t="s">
        <v>6</v>
      </c>
      <c r="C9" s="58">
        <v>8.6335997269</v>
      </c>
      <c r="D9" s="58">
        <v>3.6582109102999998</v>
      </c>
      <c r="E9" s="59">
        <v>2991</v>
      </c>
      <c r="F9" s="59">
        <v>1304</v>
      </c>
      <c r="G9" s="58">
        <v>3.508972172</v>
      </c>
      <c r="H9" s="58">
        <v>3.4680789865000001</v>
      </c>
    </row>
    <row r="10" spans="2:10" ht="17.25" customHeight="1" x14ac:dyDescent="0.2">
      <c r="B10" s="57" t="s">
        <v>7</v>
      </c>
      <c r="C10" s="58">
        <v>40.640174037100003</v>
      </c>
      <c r="D10" s="58">
        <v>40.123431740599997</v>
      </c>
      <c r="E10" s="59">
        <v>14080</v>
      </c>
      <c r="F10" s="59">
        <v>14305</v>
      </c>
      <c r="G10" s="58">
        <v>2.3993385467000001</v>
      </c>
      <c r="H10" s="58">
        <v>1.9002500308000001</v>
      </c>
    </row>
    <row r="11" spans="2:10" ht="17.25" customHeight="1" x14ac:dyDescent="0.2">
      <c r="B11" s="57" t="s">
        <v>8</v>
      </c>
      <c r="C11" s="58">
        <v>3.1404060812000001</v>
      </c>
      <c r="D11" s="58">
        <v>5.2160487218</v>
      </c>
      <c r="E11" s="59">
        <v>1088</v>
      </c>
      <c r="F11" s="59">
        <v>1860</v>
      </c>
      <c r="G11" s="58"/>
      <c r="H11" s="59"/>
    </row>
    <row r="12" spans="2:10" ht="17.25" customHeight="1" x14ac:dyDescent="0.2">
      <c r="B12" s="60" t="s">
        <v>9</v>
      </c>
      <c r="C12" s="61">
        <v>7.5414959458000004</v>
      </c>
      <c r="D12" s="61">
        <v>12.5111496032</v>
      </c>
      <c r="E12" s="62">
        <v>2613</v>
      </c>
      <c r="F12" s="62">
        <v>4461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89.318097972900006</v>
      </c>
      <c r="D14" s="55">
        <v>82.272801674999997</v>
      </c>
      <c r="E14" s="56">
        <v>30944</v>
      </c>
      <c r="F14" s="56">
        <v>29333</v>
      </c>
      <c r="G14" s="55">
        <v>2.4576286472</v>
      </c>
      <c r="H14" s="55">
        <v>1.9519932927999999</v>
      </c>
      <c r="I14" s="38"/>
      <c r="J14" s="45"/>
    </row>
    <row r="15" spans="2:10" ht="18.75" customHeight="1" x14ac:dyDescent="0.2">
      <c r="B15" s="64" t="s">
        <v>12</v>
      </c>
      <c r="C15" s="61">
        <v>37.903839751500001</v>
      </c>
      <c r="D15" s="61">
        <v>18.954793754499999</v>
      </c>
      <c r="E15" s="62">
        <v>13132</v>
      </c>
      <c r="F15" s="62">
        <v>6758</v>
      </c>
      <c r="G15" s="61">
        <v>3.4765133448999999</v>
      </c>
      <c r="H15" s="61">
        <v>3.3221110879000002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35.788720618799999</v>
      </c>
      <c r="D17" s="55">
        <v>31.0400131044</v>
      </c>
      <c r="E17" s="56">
        <v>12399</v>
      </c>
      <c r="F17" s="56">
        <v>11067</v>
      </c>
      <c r="G17" s="55">
        <v>3.1031328556000002</v>
      </c>
      <c r="H17" s="55">
        <v>2.4491359179000001</v>
      </c>
      <c r="I17" s="39"/>
    </row>
    <row r="18" spans="2:9" ht="17.25" customHeight="1" x14ac:dyDescent="0.2">
      <c r="B18" s="66" t="s">
        <v>14</v>
      </c>
      <c r="C18" s="58">
        <v>52.942159617800002</v>
      </c>
      <c r="D18" s="58">
        <v>25.715711063099999</v>
      </c>
      <c r="E18" s="59">
        <v>18342</v>
      </c>
      <c r="F18" s="59">
        <v>9168</v>
      </c>
      <c r="G18" s="58">
        <v>2.8798467250000002</v>
      </c>
      <c r="H18" s="58">
        <v>2.576978837</v>
      </c>
    </row>
    <row r="19" spans="2:9" ht="17.25" customHeight="1" x14ac:dyDescent="0.2">
      <c r="B19" s="66" t="s">
        <v>15</v>
      </c>
      <c r="C19" s="58">
        <v>78.587400055800003</v>
      </c>
      <c r="D19" s="58">
        <v>70.351190505899993</v>
      </c>
      <c r="E19" s="59">
        <v>27227</v>
      </c>
      <c r="F19" s="59">
        <v>25082</v>
      </c>
      <c r="G19" s="58">
        <v>2.5962019326000001</v>
      </c>
      <c r="H19" s="58">
        <v>2.0500450191000001</v>
      </c>
    </row>
    <row r="20" spans="2:9" ht="17.25" customHeight="1" x14ac:dyDescent="0.2">
      <c r="B20" s="66" t="s">
        <v>16</v>
      </c>
      <c r="C20" s="58">
        <v>4.2198003443000003</v>
      </c>
      <c r="D20" s="58">
        <v>6.2407635970999999</v>
      </c>
      <c r="E20" s="59">
        <v>1462</v>
      </c>
      <c r="F20" s="59">
        <v>2225</v>
      </c>
      <c r="G20" s="58">
        <v>4.0095562961000004</v>
      </c>
      <c r="H20" s="58">
        <v>3.0104477897000002</v>
      </c>
    </row>
    <row r="21" spans="2:9" ht="17.25" customHeight="1" x14ac:dyDescent="0.2">
      <c r="B21" s="66" t="s">
        <v>17</v>
      </c>
      <c r="C21" s="58">
        <v>30.4444396592</v>
      </c>
      <c r="D21" s="58">
        <v>17.745577489900001</v>
      </c>
      <c r="E21" s="59">
        <v>10547</v>
      </c>
      <c r="F21" s="59">
        <v>6327</v>
      </c>
      <c r="G21" s="58">
        <v>3.1524560191000002</v>
      </c>
      <c r="H21" s="58">
        <v>2.7779368088999998</v>
      </c>
    </row>
    <row r="22" spans="2:9" ht="17.25" customHeight="1" x14ac:dyDescent="0.2">
      <c r="B22" s="64" t="s">
        <v>18</v>
      </c>
      <c r="C22" s="61">
        <v>17.528195994499999</v>
      </c>
      <c r="D22" s="61">
        <v>9.5027012914999993</v>
      </c>
      <c r="E22" s="62">
        <v>6073</v>
      </c>
      <c r="F22" s="62">
        <v>3388</v>
      </c>
      <c r="G22" s="61">
        <v>3.1903900593999999</v>
      </c>
      <c r="H22" s="61">
        <v>2.9211218037000002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19.7813479171</v>
      </c>
      <c r="D24" s="55">
        <v>12.266303560700001</v>
      </c>
      <c r="E24" s="56">
        <v>6853</v>
      </c>
      <c r="F24" s="56">
        <v>4373</v>
      </c>
      <c r="G24" s="55">
        <v>2.4572678677000002</v>
      </c>
      <c r="H24" s="55">
        <v>2.0419325295999999</v>
      </c>
    </row>
    <row r="25" spans="2:9" ht="17.25" customHeight="1" x14ac:dyDescent="0.2">
      <c r="B25" s="71" t="s">
        <v>21</v>
      </c>
      <c r="C25" s="61">
        <v>51.818330017000001</v>
      </c>
      <c r="D25" s="61">
        <v>47.365418656199999</v>
      </c>
      <c r="E25" s="62">
        <v>17952</v>
      </c>
      <c r="F25" s="62">
        <v>16887</v>
      </c>
      <c r="G25" s="61">
        <v>2.3541280991</v>
      </c>
      <c r="H25" s="61">
        <v>1.7805082944999999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0.521011</v>
      </c>
      <c r="D27" s="88">
        <v>0.40254499999999999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2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52.7440961155</v>
      </c>
      <c r="D7" s="55">
        <v>49.224694830099999</v>
      </c>
      <c r="E7" s="56">
        <v>12722</v>
      </c>
      <c r="F7" s="56">
        <v>12066</v>
      </c>
      <c r="G7" s="55">
        <v>2.1242072652999999</v>
      </c>
      <c r="H7" s="55">
        <v>1.8215273952</v>
      </c>
    </row>
    <row r="8" spans="2:10" ht="17.25" customHeight="1" x14ac:dyDescent="0.2">
      <c r="B8" s="57" t="s">
        <v>5</v>
      </c>
      <c r="C8" s="58">
        <v>45.291450140499997</v>
      </c>
      <c r="D8" s="58">
        <v>45.506544161500003</v>
      </c>
      <c r="E8" s="59">
        <v>10925</v>
      </c>
      <c r="F8" s="59">
        <v>11155</v>
      </c>
      <c r="G8" s="58">
        <v>1.9200022341</v>
      </c>
      <c r="H8" s="58">
        <v>1.6920259459</v>
      </c>
    </row>
    <row r="9" spans="2:10" ht="17.25" customHeight="1" x14ac:dyDescent="0.2">
      <c r="B9" s="57" t="s">
        <v>6</v>
      </c>
      <c r="C9" s="58">
        <v>7.4526459749000002</v>
      </c>
      <c r="D9" s="58">
        <v>3.7181506685999999</v>
      </c>
      <c r="E9" s="59">
        <v>1798</v>
      </c>
      <c r="F9" s="59">
        <v>911</v>
      </c>
      <c r="G9" s="58">
        <v>3.3640698019999999</v>
      </c>
      <c r="H9" s="58">
        <v>3.4052745503000001</v>
      </c>
    </row>
    <row r="10" spans="2:10" ht="17.25" customHeight="1" x14ac:dyDescent="0.2">
      <c r="B10" s="57" t="s">
        <v>7</v>
      </c>
      <c r="C10" s="58">
        <v>32.582200680500002</v>
      </c>
      <c r="D10" s="58">
        <v>27.786431175200001</v>
      </c>
      <c r="E10" s="59">
        <v>7859</v>
      </c>
      <c r="F10" s="59">
        <v>6811</v>
      </c>
      <c r="G10" s="58">
        <v>1.9396187619</v>
      </c>
      <c r="H10" s="58">
        <v>1.6669842243999999</v>
      </c>
    </row>
    <row r="11" spans="2:10" ht="17.25" customHeight="1" x14ac:dyDescent="0.2">
      <c r="B11" s="57" t="s">
        <v>8</v>
      </c>
      <c r="C11" s="58">
        <v>4.8436587336999999</v>
      </c>
      <c r="D11" s="58">
        <v>9.4865063360999997</v>
      </c>
      <c r="E11" s="59">
        <v>1168</v>
      </c>
      <c r="F11" s="59">
        <v>2325</v>
      </c>
      <c r="G11" s="58"/>
      <c r="H11" s="59"/>
    </row>
    <row r="12" spans="2:10" ht="17.25" customHeight="1" x14ac:dyDescent="0.2">
      <c r="B12" s="60" t="s">
        <v>9</v>
      </c>
      <c r="C12" s="61">
        <v>9.8300444704000007</v>
      </c>
      <c r="D12" s="61">
        <v>13.502367658600001</v>
      </c>
      <c r="E12" s="62">
        <v>2371</v>
      </c>
      <c r="F12" s="62">
        <v>3310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85.326296795999994</v>
      </c>
      <c r="D14" s="55">
        <v>77.0111260053</v>
      </c>
      <c r="E14" s="56">
        <v>20582</v>
      </c>
      <c r="F14" s="56">
        <v>18878</v>
      </c>
      <c r="G14" s="55">
        <v>2.0537895717999999</v>
      </c>
      <c r="H14" s="55">
        <v>1.7658793477000001</v>
      </c>
      <c r="I14" s="38"/>
      <c r="J14" s="45"/>
    </row>
    <row r="15" spans="2:10" ht="18.75" customHeight="1" x14ac:dyDescent="0.2">
      <c r="B15" s="64" t="s">
        <v>12</v>
      </c>
      <c r="C15" s="61">
        <v>24.410049345400001</v>
      </c>
      <c r="D15" s="61">
        <v>13.704010140099999</v>
      </c>
      <c r="E15" s="62">
        <v>5888</v>
      </c>
      <c r="F15" s="62">
        <v>3359</v>
      </c>
      <c r="G15" s="61">
        <v>3.3337980832</v>
      </c>
      <c r="H15" s="61">
        <v>3.3481999074000002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27.600459848700002</v>
      </c>
      <c r="D17" s="55">
        <v>25.677198169299999</v>
      </c>
      <c r="E17" s="56">
        <v>6658</v>
      </c>
      <c r="F17" s="56">
        <v>6294</v>
      </c>
      <c r="G17" s="55">
        <v>2.6522671909</v>
      </c>
      <c r="H17" s="55">
        <v>2.2730504260000002</v>
      </c>
      <c r="I17" s="39"/>
    </row>
    <row r="18" spans="2:9" ht="17.25" customHeight="1" x14ac:dyDescent="0.2">
      <c r="B18" s="66" t="s">
        <v>14</v>
      </c>
      <c r="C18" s="58">
        <v>27.787443247700001</v>
      </c>
      <c r="D18" s="58">
        <v>14.795578844</v>
      </c>
      <c r="E18" s="59">
        <v>6703</v>
      </c>
      <c r="F18" s="59">
        <v>3627</v>
      </c>
      <c r="G18" s="58">
        <v>2.7157080192</v>
      </c>
      <c r="H18" s="58">
        <v>2.5639584839</v>
      </c>
    </row>
    <row r="19" spans="2:9" ht="17.25" customHeight="1" x14ac:dyDescent="0.2">
      <c r="B19" s="66" t="s">
        <v>15</v>
      </c>
      <c r="C19" s="58">
        <v>68.541056106499994</v>
      </c>
      <c r="D19" s="58">
        <v>62.441996390100002</v>
      </c>
      <c r="E19" s="59">
        <v>16533</v>
      </c>
      <c r="F19" s="59">
        <v>15306</v>
      </c>
      <c r="G19" s="58">
        <v>2.2228664032999998</v>
      </c>
      <c r="H19" s="58">
        <v>1.8741970459999999</v>
      </c>
    </row>
    <row r="20" spans="2:9" ht="17.25" customHeight="1" x14ac:dyDescent="0.2">
      <c r="B20" s="66" t="s">
        <v>16</v>
      </c>
      <c r="C20" s="58">
        <v>6.5230362316999999</v>
      </c>
      <c r="D20" s="58">
        <v>9.4445781993000004</v>
      </c>
      <c r="E20" s="59">
        <v>1573</v>
      </c>
      <c r="F20" s="59">
        <v>2315</v>
      </c>
      <c r="G20" s="58">
        <v>3.2209590945</v>
      </c>
      <c r="H20" s="58">
        <v>2.700242469</v>
      </c>
    </row>
    <row r="21" spans="2:9" ht="17.25" customHeight="1" x14ac:dyDescent="0.2">
      <c r="B21" s="66" t="s">
        <v>17</v>
      </c>
      <c r="C21" s="58">
        <v>7.0684925925000002</v>
      </c>
      <c r="D21" s="58">
        <v>5.9148675318999997</v>
      </c>
      <c r="E21" s="59">
        <v>1705</v>
      </c>
      <c r="F21" s="59">
        <v>1450</v>
      </c>
      <c r="G21" s="58">
        <v>3.0910486319000001</v>
      </c>
      <c r="H21" s="58">
        <v>3.2403913047000001</v>
      </c>
    </row>
    <row r="22" spans="2:9" ht="17.25" customHeight="1" x14ac:dyDescent="0.2">
      <c r="B22" s="64" t="s">
        <v>18</v>
      </c>
      <c r="C22" s="61">
        <v>37.721770529799997</v>
      </c>
      <c r="D22" s="61">
        <v>17.718137820199999</v>
      </c>
      <c r="E22" s="62">
        <v>9099</v>
      </c>
      <c r="F22" s="62">
        <v>4343</v>
      </c>
      <c r="G22" s="61">
        <v>2.5281415383999999</v>
      </c>
      <c r="H22" s="61">
        <v>2.5182419855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21.689895077100001</v>
      </c>
      <c r="D24" s="55">
        <v>14.942314768899999</v>
      </c>
      <c r="E24" s="56">
        <v>5232</v>
      </c>
      <c r="F24" s="56">
        <v>3663</v>
      </c>
      <c r="G24" s="55">
        <v>2.1396267608000001</v>
      </c>
      <c r="H24" s="55">
        <v>1.8053127557999999</v>
      </c>
    </row>
    <row r="25" spans="2:9" ht="17.25" customHeight="1" x14ac:dyDescent="0.2">
      <c r="B25" s="71" t="s">
        <v>21</v>
      </c>
      <c r="C25" s="61">
        <v>57.587754849100001</v>
      </c>
      <c r="D25" s="61">
        <v>58.7112011663</v>
      </c>
      <c r="E25" s="62">
        <v>13891</v>
      </c>
      <c r="F25" s="62">
        <v>14392</v>
      </c>
      <c r="G25" s="61">
        <v>1.9455471896000001</v>
      </c>
      <c r="H25" s="61">
        <v>1.5272611199999999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0.51113799999999998</v>
      </c>
      <c r="D27" s="88">
        <v>0.38582899999999998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43.096188852899999</v>
      </c>
      <c r="D7" s="55">
        <v>33.0483484453</v>
      </c>
      <c r="E7" s="56">
        <v>7971</v>
      </c>
      <c r="F7" s="56">
        <v>6519</v>
      </c>
      <c r="G7" s="55">
        <v>1.7766734741000001</v>
      </c>
      <c r="H7" s="55">
        <v>1.7554926061</v>
      </c>
    </row>
    <row r="8" spans="2:10" ht="17.25" customHeight="1" x14ac:dyDescent="0.2">
      <c r="B8" s="57" t="s">
        <v>5</v>
      </c>
      <c r="C8" s="58">
        <v>39.468357303300003</v>
      </c>
      <c r="D8" s="58">
        <v>30.547074202899999</v>
      </c>
      <c r="E8" s="59">
        <v>7300</v>
      </c>
      <c r="F8" s="59">
        <v>6026</v>
      </c>
      <c r="G8" s="58">
        <v>1.6248899907000001</v>
      </c>
      <c r="H8" s="58">
        <v>1.6243795293000001</v>
      </c>
    </row>
    <row r="9" spans="2:10" ht="17.25" customHeight="1" x14ac:dyDescent="0.2">
      <c r="B9" s="57" t="s">
        <v>6</v>
      </c>
      <c r="C9" s="58">
        <v>3.6278315497000002</v>
      </c>
      <c r="D9" s="58">
        <v>2.5012742424000001</v>
      </c>
      <c r="E9" s="59">
        <v>671</v>
      </c>
      <c r="F9" s="59">
        <v>493</v>
      </c>
      <c r="G9" s="58">
        <v>3.4240126134</v>
      </c>
      <c r="H9" s="58">
        <v>3.3529532927000001</v>
      </c>
    </row>
    <row r="10" spans="2:10" ht="17.25" customHeight="1" x14ac:dyDescent="0.2">
      <c r="B10" s="57" t="s">
        <v>7</v>
      </c>
      <c r="C10" s="58">
        <v>26.5844822482</v>
      </c>
      <c r="D10" s="58">
        <v>26.837943707699999</v>
      </c>
      <c r="E10" s="59">
        <v>4917</v>
      </c>
      <c r="F10" s="59">
        <v>5294</v>
      </c>
      <c r="G10" s="58">
        <v>1.6872379869</v>
      </c>
      <c r="H10" s="58">
        <v>1.6384119992999999</v>
      </c>
    </row>
    <row r="11" spans="2:10" ht="17.25" customHeight="1" x14ac:dyDescent="0.2">
      <c r="B11" s="57" t="s">
        <v>8</v>
      </c>
      <c r="C11" s="58">
        <v>10.3187019957</v>
      </c>
      <c r="D11" s="58">
        <v>13.8570989324</v>
      </c>
      <c r="E11" s="59">
        <v>1908</v>
      </c>
      <c r="F11" s="59">
        <v>2734</v>
      </c>
      <c r="G11" s="58"/>
      <c r="H11" s="59"/>
    </row>
    <row r="12" spans="2:10" ht="17.25" customHeight="1" x14ac:dyDescent="0.2">
      <c r="B12" s="60" t="s">
        <v>9</v>
      </c>
      <c r="C12" s="61">
        <v>20.000626903200001</v>
      </c>
      <c r="D12" s="61">
        <v>26.256608914699999</v>
      </c>
      <c r="E12" s="62">
        <v>3699</v>
      </c>
      <c r="F12" s="62">
        <v>5180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69.680671101100003</v>
      </c>
      <c r="D14" s="55">
        <v>59.886292152899998</v>
      </c>
      <c r="E14" s="56">
        <v>12887</v>
      </c>
      <c r="F14" s="56">
        <v>11814</v>
      </c>
      <c r="G14" s="55">
        <v>1.7424404751</v>
      </c>
      <c r="H14" s="55">
        <v>1.7032051480999999</v>
      </c>
      <c r="I14" s="38"/>
      <c r="J14" s="45"/>
    </row>
    <row r="15" spans="2:10" ht="18.75" customHeight="1" x14ac:dyDescent="0.2">
      <c r="B15" s="64" t="s">
        <v>12</v>
      </c>
      <c r="C15" s="61">
        <v>10.3269532462</v>
      </c>
      <c r="D15" s="61">
        <v>9.4620552775999993</v>
      </c>
      <c r="E15" s="62">
        <v>1910</v>
      </c>
      <c r="F15" s="62">
        <v>1867</v>
      </c>
      <c r="G15" s="61">
        <v>3.3131950201999998</v>
      </c>
      <c r="H15" s="61">
        <v>3.3464808481000001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20.152822069100001</v>
      </c>
      <c r="D17" s="55">
        <v>16.0893506235</v>
      </c>
      <c r="E17" s="56">
        <v>3727</v>
      </c>
      <c r="F17" s="56">
        <v>3174</v>
      </c>
      <c r="G17" s="55">
        <v>1.9915613080000001</v>
      </c>
      <c r="H17" s="55">
        <v>2.1519379255</v>
      </c>
      <c r="I17" s="39"/>
    </row>
    <row r="18" spans="2:9" ht="17.25" customHeight="1" x14ac:dyDescent="0.2">
      <c r="B18" s="66" t="s">
        <v>14</v>
      </c>
      <c r="C18" s="58">
        <v>26.4490548136</v>
      </c>
      <c r="D18" s="58">
        <v>12.6181685089</v>
      </c>
      <c r="E18" s="59">
        <v>4892</v>
      </c>
      <c r="F18" s="59">
        <v>2489</v>
      </c>
      <c r="G18" s="58">
        <v>2.3834244563000002</v>
      </c>
      <c r="H18" s="58">
        <v>2.3930199599000002</v>
      </c>
    </row>
    <row r="19" spans="2:9" ht="17.25" customHeight="1" x14ac:dyDescent="0.2">
      <c r="B19" s="66" t="s">
        <v>15</v>
      </c>
      <c r="C19" s="58">
        <v>54.830619110699999</v>
      </c>
      <c r="D19" s="58">
        <v>46.713060757699999</v>
      </c>
      <c r="E19" s="59">
        <v>10141</v>
      </c>
      <c r="F19" s="59">
        <v>9215</v>
      </c>
      <c r="G19" s="58">
        <v>1.9012138731999999</v>
      </c>
      <c r="H19" s="58">
        <v>1.8282423712</v>
      </c>
    </row>
    <row r="20" spans="2:9" ht="17.25" customHeight="1" x14ac:dyDescent="0.2">
      <c r="B20" s="66" t="s">
        <v>16</v>
      </c>
      <c r="C20" s="58">
        <v>3.9154305339</v>
      </c>
      <c r="D20" s="58">
        <v>5.1050117266999999</v>
      </c>
      <c r="E20" s="59">
        <v>724</v>
      </c>
      <c r="F20" s="59">
        <v>1007</v>
      </c>
      <c r="G20" s="58">
        <v>2.9288982225</v>
      </c>
      <c r="H20" s="58">
        <v>2.6218467856999998</v>
      </c>
    </row>
    <row r="21" spans="2:9" ht="17.25" customHeight="1" x14ac:dyDescent="0.2">
      <c r="B21" s="66" t="s">
        <v>17</v>
      </c>
      <c r="C21" s="58">
        <v>5.0939934672999998</v>
      </c>
      <c r="D21" s="58">
        <v>8.8952363460000008</v>
      </c>
      <c r="E21" s="59">
        <v>942</v>
      </c>
      <c r="F21" s="59">
        <v>1755</v>
      </c>
      <c r="G21" s="58">
        <v>2.4969646095</v>
      </c>
      <c r="H21" s="58">
        <v>2.8136972625999999</v>
      </c>
    </row>
    <row r="22" spans="2:9" ht="17.25" customHeight="1" x14ac:dyDescent="0.2">
      <c r="B22" s="64" t="s">
        <v>18</v>
      </c>
      <c r="C22" s="61">
        <v>10.972501662299999</v>
      </c>
      <c r="D22" s="61">
        <v>12.577813133999999</v>
      </c>
      <c r="E22" s="62">
        <v>2029</v>
      </c>
      <c r="F22" s="62">
        <v>2481</v>
      </c>
      <c r="G22" s="61">
        <v>2.5748271988</v>
      </c>
      <c r="H22" s="61">
        <v>2.4434496957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22.1761145971</v>
      </c>
      <c r="D24" s="55">
        <v>14.050460041399999</v>
      </c>
      <c r="E24" s="56">
        <v>4101</v>
      </c>
      <c r="F24" s="56">
        <v>2772</v>
      </c>
      <c r="G24" s="55">
        <v>1.5859518020000001</v>
      </c>
      <c r="H24" s="55">
        <v>1.5046961678999999</v>
      </c>
    </row>
    <row r="25" spans="2:9" ht="17.25" customHeight="1" x14ac:dyDescent="0.2">
      <c r="B25" s="71" t="s">
        <v>21</v>
      </c>
      <c r="C25" s="61">
        <v>53.414890848600002</v>
      </c>
      <c r="D25" s="61">
        <v>46.905447377599998</v>
      </c>
      <c r="E25" s="62">
        <v>9879</v>
      </c>
      <c r="F25" s="62">
        <v>9253</v>
      </c>
      <c r="G25" s="61">
        <v>1.4334821901000001</v>
      </c>
      <c r="H25" s="61">
        <v>1.2369943517999999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0.52751499999999996</v>
      </c>
      <c r="D27" s="88">
        <v>0.41484900000000002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9">
    <pageSetUpPr fitToPage="1"/>
  </sheetPr>
  <dimension ref="B1:J29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79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48.956577258400003</v>
      </c>
      <c r="D7" s="55">
        <v>44.288327297800002</v>
      </c>
      <c r="E7" s="56">
        <v>9214</v>
      </c>
      <c r="F7" s="56">
        <v>8055</v>
      </c>
      <c r="G7" s="55">
        <v>2.4845586267000002</v>
      </c>
      <c r="H7" s="55">
        <v>2.1480024653999998</v>
      </c>
    </row>
    <row r="8" spans="2:10" ht="17.25" customHeight="1" x14ac:dyDescent="0.2">
      <c r="B8" s="57" t="s">
        <v>5</v>
      </c>
      <c r="C8" s="58">
        <v>40.643666064000001</v>
      </c>
      <c r="D8" s="58">
        <v>38.952715683100003</v>
      </c>
      <c r="E8" s="59">
        <v>7649</v>
      </c>
      <c r="F8" s="59">
        <v>7085</v>
      </c>
      <c r="G8" s="58">
        <v>2.2714298218</v>
      </c>
      <c r="H8" s="58">
        <v>1.9730398632999999</v>
      </c>
    </row>
    <row r="9" spans="2:10" ht="17.25" customHeight="1" x14ac:dyDescent="0.2">
      <c r="B9" s="57" t="s">
        <v>6</v>
      </c>
      <c r="C9" s="58">
        <v>8.3129111943999998</v>
      </c>
      <c r="D9" s="58">
        <v>5.3356116146000003</v>
      </c>
      <c r="E9" s="59">
        <v>1564</v>
      </c>
      <c r="F9" s="59">
        <v>970</v>
      </c>
      <c r="G9" s="58">
        <v>3.521051806</v>
      </c>
      <c r="H9" s="58">
        <v>3.4212232303999999</v>
      </c>
    </row>
    <row r="10" spans="2:10" ht="17.25" customHeight="1" x14ac:dyDescent="0.2">
      <c r="B10" s="57" t="s">
        <v>7</v>
      </c>
      <c r="C10" s="58">
        <v>42.1907965296</v>
      </c>
      <c r="D10" s="58">
        <v>41.417515150500002</v>
      </c>
      <c r="E10" s="59">
        <v>7940</v>
      </c>
      <c r="F10" s="59">
        <v>7533</v>
      </c>
      <c r="G10" s="58">
        <v>2.3582133162000001</v>
      </c>
      <c r="H10" s="58">
        <v>2.1178709370000002</v>
      </c>
    </row>
    <row r="11" spans="2:10" ht="17.25" customHeight="1" x14ac:dyDescent="0.2">
      <c r="B11" s="57" t="s">
        <v>8</v>
      </c>
      <c r="C11" s="58">
        <v>2.6863411194000002</v>
      </c>
      <c r="D11" s="58">
        <v>4.7495462338000003</v>
      </c>
      <c r="E11" s="59">
        <v>506</v>
      </c>
      <c r="F11" s="59">
        <v>864</v>
      </c>
      <c r="G11" s="58"/>
      <c r="H11" s="59"/>
    </row>
    <row r="12" spans="2:10" ht="17.25" customHeight="1" x14ac:dyDescent="0.2">
      <c r="B12" s="60" t="s">
        <v>9</v>
      </c>
      <c r="C12" s="61">
        <v>6.1662850926999999</v>
      </c>
      <c r="D12" s="61">
        <v>9.5446113178999994</v>
      </c>
      <c r="E12" s="62">
        <v>1160</v>
      </c>
      <c r="F12" s="62">
        <v>1736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91.147373787999996</v>
      </c>
      <c r="D14" s="55">
        <v>85.705842448300004</v>
      </c>
      <c r="E14" s="56">
        <v>17154</v>
      </c>
      <c r="F14" s="56">
        <v>15588</v>
      </c>
      <c r="G14" s="55">
        <v>2.4265756259</v>
      </c>
      <c r="H14" s="55">
        <v>2.1336824258</v>
      </c>
      <c r="I14" s="38"/>
      <c r="J14" s="45"/>
    </row>
    <row r="15" spans="2:10" ht="18.75" customHeight="1" x14ac:dyDescent="0.2">
      <c r="B15" s="64" t="s">
        <v>12</v>
      </c>
      <c r="C15" s="61">
        <v>37.666849072399998</v>
      </c>
      <c r="D15" s="61">
        <v>26.744886106199999</v>
      </c>
      <c r="E15" s="62">
        <v>7089</v>
      </c>
      <c r="F15" s="62">
        <v>4864</v>
      </c>
      <c r="G15" s="61">
        <v>3.5061839766</v>
      </c>
      <c r="H15" s="61">
        <v>3.4137942915999999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46.626611179599998</v>
      </c>
      <c r="D17" s="55">
        <v>42.502688005800003</v>
      </c>
      <c r="E17" s="56">
        <v>8775</v>
      </c>
      <c r="F17" s="56">
        <v>7730</v>
      </c>
      <c r="G17" s="55">
        <v>2.8675306085000001</v>
      </c>
      <c r="H17" s="55">
        <v>2.5444127512999999</v>
      </c>
      <c r="I17" s="39"/>
    </row>
    <row r="18" spans="2:9" ht="17.25" customHeight="1" x14ac:dyDescent="0.2">
      <c r="B18" s="66" t="s">
        <v>14</v>
      </c>
      <c r="C18" s="58">
        <v>48.542494442600002</v>
      </c>
      <c r="D18" s="58">
        <v>33.1701407746</v>
      </c>
      <c r="E18" s="59">
        <v>9136</v>
      </c>
      <c r="F18" s="59">
        <v>6033</v>
      </c>
      <c r="G18" s="58">
        <v>2.8880976091999999</v>
      </c>
      <c r="H18" s="58">
        <v>2.7816140444999999</v>
      </c>
    </row>
    <row r="19" spans="2:9" ht="17.25" customHeight="1" x14ac:dyDescent="0.2">
      <c r="B19" s="66" t="s">
        <v>15</v>
      </c>
      <c r="C19" s="58">
        <v>79.024001131899993</v>
      </c>
      <c r="D19" s="58">
        <v>70.089385673899997</v>
      </c>
      <c r="E19" s="59">
        <v>14872</v>
      </c>
      <c r="F19" s="59">
        <v>12748</v>
      </c>
      <c r="G19" s="58">
        <v>2.5591118827999999</v>
      </c>
      <c r="H19" s="58">
        <v>2.2882139411</v>
      </c>
    </row>
    <row r="20" spans="2:9" ht="17.25" customHeight="1" x14ac:dyDescent="0.2">
      <c r="B20" s="66" t="s">
        <v>16</v>
      </c>
      <c r="C20" s="58">
        <v>6.0098136390999999</v>
      </c>
      <c r="D20" s="58">
        <v>6.0301871256000004</v>
      </c>
      <c r="E20" s="59">
        <v>1131</v>
      </c>
      <c r="F20" s="59">
        <v>1097</v>
      </c>
      <c r="G20" s="58">
        <v>3.7744063425999999</v>
      </c>
      <c r="H20" s="58">
        <v>3.4764780225999998</v>
      </c>
    </row>
    <row r="21" spans="2:9" ht="17.25" customHeight="1" x14ac:dyDescent="0.2">
      <c r="B21" s="66" t="s">
        <v>17</v>
      </c>
      <c r="C21" s="58">
        <v>27.4222516556</v>
      </c>
      <c r="D21" s="58">
        <v>18.351443509100001</v>
      </c>
      <c r="E21" s="59">
        <v>5161</v>
      </c>
      <c r="F21" s="59">
        <v>3338</v>
      </c>
      <c r="G21" s="58">
        <v>3.3748499620999999</v>
      </c>
      <c r="H21" s="58">
        <v>3.2591571552</v>
      </c>
    </row>
    <row r="22" spans="2:9" ht="17.25" customHeight="1" x14ac:dyDescent="0.2">
      <c r="B22" s="64" t="s">
        <v>18</v>
      </c>
      <c r="C22" s="61">
        <v>13.550823551500001</v>
      </c>
      <c r="D22" s="61">
        <v>12.7252047323</v>
      </c>
      <c r="E22" s="62">
        <v>2550</v>
      </c>
      <c r="F22" s="62">
        <v>2314</v>
      </c>
      <c r="G22" s="61">
        <v>3.8336665818000002</v>
      </c>
      <c r="H22" s="61">
        <v>3.0170744273999999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19.455204852000001</v>
      </c>
      <c r="D24" s="55">
        <v>15.0609399952</v>
      </c>
      <c r="E24" s="56">
        <v>3661</v>
      </c>
      <c r="F24" s="56">
        <v>2739</v>
      </c>
      <c r="G24" s="55">
        <v>2.4053672505999999</v>
      </c>
      <c r="H24" s="55">
        <v>2.1418720215999998</v>
      </c>
    </row>
    <row r="25" spans="2:9" ht="17.25" customHeight="1" x14ac:dyDescent="0.2">
      <c r="B25" s="71" t="s">
        <v>21</v>
      </c>
      <c r="C25" s="61">
        <v>51.642918377699999</v>
      </c>
      <c r="D25" s="61">
        <v>49.037873531599999</v>
      </c>
      <c r="E25" s="62">
        <v>9719</v>
      </c>
      <c r="F25" s="62">
        <v>8919</v>
      </c>
      <c r="G25" s="61">
        <v>2.3552739349</v>
      </c>
      <c r="H25" s="61">
        <v>1.9400370365999999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0.53646400000000005</v>
      </c>
      <c r="D27" s="88">
        <v>0.40862300000000001</v>
      </c>
      <c r="E27" s="59"/>
      <c r="F27" s="59"/>
      <c r="G27" s="58"/>
      <c r="H27" s="58"/>
    </row>
    <row r="28" spans="2:9" x14ac:dyDescent="0.2">
      <c r="B28" s="44" t="s">
        <v>29</v>
      </c>
    </row>
    <row r="29" spans="2:9" x14ac:dyDescent="0.2">
      <c r="B29" s="44" t="s">
        <v>30</v>
      </c>
    </row>
  </sheetData>
  <mergeCells count="6"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59.171472647400002</v>
      </c>
      <c r="D7" s="55">
        <v>50.124720357900003</v>
      </c>
      <c r="E7" s="56">
        <v>5201</v>
      </c>
      <c r="F7" s="56">
        <v>5042</v>
      </c>
      <c r="G7" s="55">
        <v>3.2815024782000002</v>
      </c>
      <c r="H7" s="55">
        <v>2.3833671392000002</v>
      </c>
    </row>
    <row r="8" spans="2:10" ht="17.25" customHeight="1" x14ac:dyDescent="0.2">
      <c r="B8" s="57" t="s">
        <v>5</v>
      </c>
      <c r="C8" s="58">
        <v>37.204580515000004</v>
      </c>
      <c r="D8" s="58">
        <v>39.658389261700002</v>
      </c>
      <c r="E8" s="59">
        <v>3270</v>
      </c>
      <c r="F8" s="59">
        <v>3989</v>
      </c>
      <c r="G8" s="58">
        <v>2.9696514472</v>
      </c>
      <c r="H8" s="58">
        <v>2.0866528996999998</v>
      </c>
    </row>
    <row r="9" spans="2:10" ht="17.25" customHeight="1" x14ac:dyDescent="0.2">
      <c r="B9" s="57" t="s">
        <v>6</v>
      </c>
      <c r="C9" s="58">
        <v>21.966892132400002</v>
      </c>
      <c r="D9" s="58">
        <v>10.466331096199999</v>
      </c>
      <c r="E9" s="59">
        <v>1931</v>
      </c>
      <c r="F9" s="59">
        <v>1053</v>
      </c>
      <c r="G9" s="58">
        <v>3.8078290128000001</v>
      </c>
      <c r="H9" s="58">
        <v>3.5054466333000001</v>
      </c>
    </row>
    <row r="10" spans="2:10" ht="17.25" customHeight="1" x14ac:dyDescent="0.2">
      <c r="B10" s="57" t="s">
        <v>7</v>
      </c>
      <c r="C10" s="58">
        <v>39.012934614899997</v>
      </c>
      <c r="D10" s="58">
        <v>47.660514541399998</v>
      </c>
      <c r="E10" s="59">
        <v>3429</v>
      </c>
      <c r="F10" s="59">
        <v>4794</v>
      </c>
      <c r="G10" s="58">
        <v>2.9581129131999999</v>
      </c>
      <c r="H10" s="58">
        <v>1.9280934030000001</v>
      </c>
    </row>
    <row r="11" spans="2:10" ht="17.25" customHeight="1" x14ac:dyDescent="0.2">
      <c r="B11" s="57" t="s">
        <v>8</v>
      </c>
      <c r="C11" s="58">
        <v>0.43728491749999998</v>
      </c>
      <c r="D11" s="58">
        <v>0.49563758390000001</v>
      </c>
      <c r="E11" s="59">
        <v>38</v>
      </c>
      <c r="F11" s="59">
        <v>50</v>
      </c>
      <c r="G11" s="58"/>
      <c r="H11" s="59"/>
    </row>
    <row r="12" spans="2:10" ht="17.25" customHeight="1" x14ac:dyDescent="0.2">
      <c r="B12" s="60" t="s">
        <v>9</v>
      </c>
      <c r="C12" s="61">
        <v>1.3783078201000001</v>
      </c>
      <c r="D12" s="61">
        <v>1.7191275168</v>
      </c>
      <c r="E12" s="62">
        <v>121</v>
      </c>
      <c r="F12" s="62">
        <v>173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98.184407262400001</v>
      </c>
      <c r="D14" s="55">
        <v>97.785234899299994</v>
      </c>
      <c r="E14" s="56">
        <v>8629</v>
      </c>
      <c r="F14" s="56">
        <v>9836</v>
      </c>
      <c r="G14" s="55">
        <v>3.1530094271000002</v>
      </c>
      <c r="H14" s="55">
        <v>2.1614047129</v>
      </c>
      <c r="I14" s="38"/>
      <c r="J14" s="45"/>
    </row>
    <row r="15" spans="2:10" ht="18.75" customHeight="1" x14ac:dyDescent="0.2">
      <c r="B15" s="64" t="s">
        <v>12</v>
      </c>
      <c r="C15" s="61">
        <v>68.612792215499994</v>
      </c>
      <c r="D15" s="61">
        <v>32.225950783000002</v>
      </c>
      <c r="E15" s="62">
        <v>6030</v>
      </c>
      <c r="F15" s="62">
        <v>3242</v>
      </c>
      <c r="G15" s="61">
        <v>3.7450709096999999</v>
      </c>
      <c r="H15" s="61">
        <v>3.4269350919999999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40.797436810299999</v>
      </c>
      <c r="D17" s="55">
        <v>39.530201342300003</v>
      </c>
      <c r="E17" s="56">
        <v>3586</v>
      </c>
      <c r="F17" s="56">
        <v>3976</v>
      </c>
      <c r="G17" s="55">
        <v>3.7530541012</v>
      </c>
      <c r="H17" s="55">
        <v>2.7591963779999999</v>
      </c>
      <c r="I17" s="39"/>
    </row>
    <row r="18" spans="2:9" ht="17.25" customHeight="1" x14ac:dyDescent="0.2">
      <c r="B18" s="66" t="s">
        <v>14</v>
      </c>
      <c r="C18" s="58">
        <v>37.866381867800001</v>
      </c>
      <c r="D18" s="58">
        <v>13.4340044743</v>
      </c>
      <c r="E18" s="59">
        <v>3328</v>
      </c>
      <c r="F18" s="59">
        <v>1351</v>
      </c>
      <c r="G18" s="58">
        <v>3.6628016296000001</v>
      </c>
      <c r="H18" s="58">
        <v>3.0233139051000002</v>
      </c>
    </row>
    <row r="19" spans="2:9" ht="17.25" customHeight="1" x14ac:dyDescent="0.2">
      <c r="B19" s="66" t="s">
        <v>15</v>
      </c>
      <c r="C19" s="58">
        <v>91.194968553500004</v>
      </c>
      <c r="D19" s="58">
        <v>89.574944071600001</v>
      </c>
      <c r="E19" s="59">
        <v>8015</v>
      </c>
      <c r="F19" s="59">
        <v>9010</v>
      </c>
      <c r="G19" s="58">
        <v>3.2195185425999999</v>
      </c>
      <c r="H19" s="58">
        <v>2.2040459540000001</v>
      </c>
    </row>
    <row r="20" spans="2:9" ht="17.25" customHeight="1" x14ac:dyDescent="0.2">
      <c r="B20" s="66" t="s">
        <v>16</v>
      </c>
      <c r="C20" s="58">
        <v>25.536964518800001</v>
      </c>
      <c r="D20" s="58">
        <v>18.344519015700001</v>
      </c>
      <c r="E20" s="59">
        <v>2244</v>
      </c>
      <c r="F20" s="59">
        <v>1845</v>
      </c>
      <c r="G20" s="58">
        <v>4.3099442378999999</v>
      </c>
      <c r="H20" s="58">
        <v>3.3048780488</v>
      </c>
    </row>
    <row r="21" spans="2:9" ht="17.25" customHeight="1" x14ac:dyDescent="0.2">
      <c r="B21" s="66" t="s">
        <v>17</v>
      </c>
      <c r="C21" s="58">
        <v>52.438590245599997</v>
      </c>
      <c r="D21" s="58">
        <v>34.3064876957</v>
      </c>
      <c r="E21" s="59">
        <v>4609</v>
      </c>
      <c r="F21" s="59">
        <v>3451</v>
      </c>
      <c r="G21" s="58">
        <v>3.6365693596000002</v>
      </c>
      <c r="H21" s="58">
        <v>3.0140202152</v>
      </c>
    </row>
    <row r="22" spans="2:9" ht="17.25" customHeight="1" x14ac:dyDescent="0.2">
      <c r="B22" s="64" t="s">
        <v>18</v>
      </c>
      <c r="C22" s="61">
        <v>61.742019698599997</v>
      </c>
      <c r="D22" s="61">
        <v>16.163310962000001</v>
      </c>
      <c r="E22" s="62">
        <v>5427</v>
      </c>
      <c r="F22" s="62">
        <v>1626</v>
      </c>
      <c r="G22" s="61">
        <v>3.6248318278</v>
      </c>
      <c r="H22" s="61">
        <v>3.2837370242000001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28.010442624900001</v>
      </c>
      <c r="D24" s="55">
        <v>22.398545861300001</v>
      </c>
      <c r="E24" s="56">
        <v>2462</v>
      </c>
      <c r="F24" s="56">
        <v>2253</v>
      </c>
      <c r="G24" s="55">
        <v>3.3702920498000002</v>
      </c>
      <c r="H24" s="55">
        <v>2.5052689709</v>
      </c>
    </row>
    <row r="25" spans="2:9" ht="17.25" customHeight="1" x14ac:dyDescent="0.2">
      <c r="B25" s="71" t="s">
        <v>21</v>
      </c>
      <c r="C25" s="61">
        <v>59.608757564999998</v>
      </c>
      <c r="D25" s="61">
        <v>50.620357941800002</v>
      </c>
      <c r="E25" s="62">
        <v>5239</v>
      </c>
      <c r="F25" s="62">
        <v>5092</v>
      </c>
      <c r="G25" s="61">
        <v>3.2574217158000001</v>
      </c>
      <c r="H25" s="61">
        <v>2.3600462872999999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0.49437399999999998</v>
      </c>
      <c r="D27" s="88">
        <v>0.41200999999999999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51.503697199299999</v>
      </c>
      <c r="D7" s="55">
        <v>51.6742543557</v>
      </c>
      <c r="E7" s="56">
        <v>21238</v>
      </c>
      <c r="F7" s="56">
        <v>24172</v>
      </c>
      <c r="G7" s="55">
        <v>2.6648750394</v>
      </c>
      <c r="H7" s="55">
        <v>2.2019677387000001</v>
      </c>
    </row>
    <row r="8" spans="2:10" ht="17.25" customHeight="1" x14ac:dyDescent="0.2">
      <c r="B8" s="57" t="s">
        <v>5</v>
      </c>
      <c r="C8" s="58">
        <v>40.918974633300003</v>
      </c>
      <c r="D8" s="58">
        <v>45.350273128700003</v>
      </c>
      <c r="E8" s="59">
        <v>16873</v>
      </c>
      <c r="F8" s="59">
        <v>21213</v>
      </c>
      <c r="G8" s="58">
        <v>2.3890415263000002</v>
      </c>
      <c r="H8" s="58">
        <v>2.0105139806999999</v>
      </c>
    </row>
    <row r="9" spans="2:10" ht="17.25" customHeight="1" x14ac:dyDescent="0.2">
      <c r="B9" s="57" t="s">
        <v>6</v>
      </c>
      <c r="C9" s="58">
        <v>10.584722566</v>
      </c>
      <c r="D9" s="58">
        <v>6.3239812271</v>
      </c>
      <c r="E9" s="59">
        <v>4365</v>
      </c>
      <c r="F9" s="59">
        <v>2958</v>
      </c>
      <c r="G9" s="58">
        <v>3.7274488951000002</v>
      </c>
      <c r="H9" s="58">
        <v>3.5724289096000001</v>
      </c>
    </row>
    <row r="10" spans="2:10" ht="17.25" customHeight="1" x14ac:dyDescent="0.2">
      <c r="B10" s="57" t="s">
        <v>7</v>
      </c>
      <c r="C10" s="58">
        <v>38.8668089202</v>
      </c>
      <c r="D10" s="58">
        <v>34.662111905300002</v>
      </c>
      <c r="E10" s="59">
        <v>16027</v>
      </c>
      <c r="F10" s="59">
        <v>16214</v>
      </c>
      <c r="G10" s="58">
        <v>2.4443349755999999</v>
      </c>
      <c r="H10" s="58">
        <v>1.9803868786000001</v>
      </c>
    </row>
    <row r="11" spans="2:10" ht="17.25" customHeight="1" x14ac:dyDescent="0.2">
      <c r="B11" s="57" t="s">
        <v>8</v>
      </c>
      <c r="C11" s="58">
        <v>2.6386102716000002</v>
      </c>
      <c r="D11" s="58">
        <v>4.7533412606000001</v>
      </c>
      <c r="E11" s="59">
        <v>1088</v>
      </c>
      <c r="F11" s="59">
        <v>2223</v>
      </c>
      <c r="G11" s="58"/>
      <c r="H11" s="59"/>
    </row>
    <row r="12" spans="2:10" ht="17.25" customHeight="1" x14ac:dyDescent="0.2">
      <c r="B12" s="60" t="s">
        <v>9</v>
      </c>
      <c r="C12" s="61">
        <v>6.9908836087999999</v>
      </c>
      <c r="D12" s="61">
        <v>8.9102924783000006</v>
      </c>
      <c r="E12" s="62">
        <v>2883</v>
      </c>
      <c r="F12" s="62">
        <v>4168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90.370506119599995</v>
      </c>
      <c r="D14" s="55">
        <v>86.336366260999995</v>
      </c>
      <c r="E14" s="56">
        <v>37264</v>
      </c>
      <c r="F14" s="56">
        <v>40386</v>
      </c>
      <c r="G14" s="55">
        <v>2.5701414299000001</v>
      </c>
      <c r="H14" s="55">
        <v>2.1131614543000001</v>
      </c>
      <c r="I14" s="38"/>
      <c r="J14" s="45"/>
    </row>
    <row r="15" spans="2:10" ht="18.75" customHeight="1" x14ac:dyDescent="0.2">
      <c r="B15" s="64" t="s">
        <v>12</v>
      </c>
      <c r="C15" s="61">
        <v>41.4550583308</v>
      </c>
      <c r="D15" s="61">
        <v>25.3058704225</v>
      </c>
      <c r="E15" s="62">
        <v>17094</v>
      </c>
      <c r="F15" s="62">
        <v>11837</v>
      </c>
      <c r="G15" s="61">
        <v>3.6203647445999998</v>
      </c>
      <c r="H15" s="61">
        <v>3.5033635209999998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32.671856094600003</v>
      </c>
      <c r="D17" s="55">
        <v>32.093561332999997</v>
      </c>
      <c r="E17" s="56">
        <v>13472</v>
      </c>
      <c r="F17" s="56">
        <v>15012</v>
      </c>
      <c r="G17" s="55">
        <v>3.2831075700999999</v>
      </c>
      <c r="H17" s="55">
        <v>2.7139215261</v>
      </c>
      <c r="I17" s="39"/>
    </row>
    <row r="18" spans="2:9" ht="17.25" customHeight="1" x14ac:dyDescent="0.2">
      <c r="B18" s="66" t="s">
        <v>14</v>
      </c>
      <c r="C18" s="58">
        <v>57.070864743500003</v>
      </c>
      <c r="D18" s="58">
        <v>24.071211381099999</v>
      </c>
      <c r="E18" s="59">
        <v>23533</v>
      </c>
      <c r="F18" s="59">
        <v>11260</v>
      </c>
      <c r="G18" s="58">
        <v>2.9999552015000002</v>
      </c>
      <c r="H18" s="58">
        <v>2.7764211430999999</v>
      </c>
    </row>
    <row r="19" spans="2:9" ht="17.25" customHeight="1" x14ac:dyDescent="0.2">
      <c r="B19" s="66" t="s">
        <v>15</v>
      </c>
      <c r="C19" s="58">
        <v>77.110623112400006</v>
      </c>
      <c r="D19" s="58">
        <v>73.688769201900001</v>
      </c>
      <c r="E19" s="59">
        <v>31797</v>
      </c>
      <c r="F19" s="59">
        <v>34469</v>
      </c>
      <c r="G19" s="58">
        <v>2.7567975506</v>
      </c>
      <c r="H19" s="58">
        <v>2.2269816253000001</v>
      </c>
    </row>
    <row r="20" spans="2:9" ht="17.25" customHeight="1" x14ac:dyDescent="0.2">
      <c r="B20" s="66" t="s">
        <v>16</v>
      </c>
      <c r="C20" s="58">
        <v>17.226700236900001</v>
      </c>
      <c r="D20" s="58">
        <v>18.472481101100001</v>
      </c>
      <c r="E20" s="59">
        <v>7103</v>
      </c>
      <c r="F20" s="59">
        <v>8641</v>
      </c>
      <c r="G20" s="58">
        <v>3.7350547508999998</v>
      </c>
      <c r="H20" s="58">
        <v>3.0586123950999999</v>
      </c>
    </row>
    <row r="21" spans="2:9" ht="17.25" customHeight="1" x14ac:dyDescent="0.2">
      <c r="B21" s="66" t="s">
        <v>17</v>
      </c>
      <c r="C21" s="58">
        <v>19.909303490500001</v>
      </c>
      <c r="D21" s="58">
        <v>14.020817727800001</v>
      </c>
      <c r="E21" s="59">
        <v>8210</v>
      </c>
      <c r="F21" s="59">
        <v>6559</v>
      </c>
      <c r="G21" s="58">
        <v>3.3898965257999998</v>
      </c>
      <c r="H21" s="58">
        <v>3.4222729147000002</v>
      </c>
    </row>
    <row r="22" spans="2:9" ht="17.25" customHeight="1" x14ac:dyDescent="0.2">
      <c r="B22" s="64" t="s">
        <v>18</v>
      </c>
      <c r="C22" s="61">
        <v>28.275634141600001</v>
      </c>
      <c r="D22" s="61">
        <v>20.095840541200001</v>
      </c>
      <c r="E22" s="62">
        <v>11659</v>
      </c>
      <c r="F22" s="62">
        <v>9400</v>
      </c>
      <c r="G22" s="61">
        <v>3.3912096967999998</v>
      </c>
      <c r="H22" s="61">
        <v>3.0864633395999999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20.496375014000002</v>
      </c>
      <c r="D24" s="55">
        <v>15.8390610768</v>
      </c>
      <c r="E24" s="56">
        <v>8452</v>
      </c>
      <c r="F24" s="56">
        <v>7409</v>
      </c>
      <c r="G24" s="55">
        <v>2.6943786134000001</v>
      </c>
      <c r="H24" s="55">
        <v>2.3053442319999999</v>
      </c>
    </row>
    <row r="25" spans="2:9" ht="17.25" customHeight="1" x14ac:dyDescent="0.2">
      <c r="B25" s="71" t="s">
        <v>21</v>
      </c>
      <c r="C25" s="61">
        <v>54.142307470900001</v>
      </c>
      <c r="D25" s="61">
        <v>56.427595616399998</v>
      </c>
      <c r="E25" s="62">
        <v>22326</v>
      </c>
      <c r="F25" s="62">
        <v>26395</v>
      </c>
      <c r="G25" s="61">
        <v>2.5350230523000001</v>
      </c>
      <c r="H25" s="61">
        <v>2.0164869730000001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0.51685999999999999</v>
      </c>
      <c r="D27" s="88">
        <v>0.41211399999999998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34.988187117899997</v>
      </c>
      <c r="D7" s="55">
        <v>21.2960597563</v>
      </c>
      <c r="E7" s="56">
        <v>4231</v>
      </c>
      <c r="F7" s="56">
        <v>3542</v>
      </c>
      <c r="G7" s="55">
        <v>2.0421991743999999</v>
      </c>
      <c r="H7" s="55">
        <v>1.8705996073</v>
      </c>
    </row>
    <row r="8" spans="2:10" ht="17.25" customHeight="1" x14ac:dyDescent="0.2">
      <c r="B8" s="57" t="s">
        <v>5</v>
      </c>
      <c r="C8" s="58">
        <v>30.574070253199999</v>
      </c>
      <c r="D8" s="58">
        <v>19.555640829600001</v>
      </c>
      <c r="E8" s="59">
        <v>3697</v>
      </c>
      <c r="F8" s="59">
        <v>3252</v>
      </c>
      <c r="G8" s="58">
        <v>1.8303417978000001</v>
      </c>
      <c r="H8" s="58">
        <v>1.7350153639999999</v>
      </c>
    </row>
    <row r="9" spans="2:10" ht="17.25" customHeight="1" x14ac:dyDescent="0.2">
      <c r="B9" s="57" t="s">
        <v>6</v>
      </c>
      <c r="C9" s="58">
        <v>4.4141168647000004</v>
      </c>
      <c r="D9" s="58">
        <v>1.7404189266000001</v>
      </c>
      <c r="E9" s="59">
        <v>534</v>
      </c>
      <c r="F9" s="59">
        <v>289</v>
      </c>
      <c r="G9" s="58">
        <v>3.5075139433000002</v>
      </c>
      <c r="H9" s="58">
        <v>3.3929845433999999</v>
      </c>
    </row>
    <row r="10" spans="2:10" ht="17.25" customHeight="1" x14ac:dyDescent="0.2">
      <c r="B10" s="57" t="s">
        <v>7</v>
      </c>
      <c r="C10" s="58">
        <v>27.427242568099999</v>
      </c>
      <c r="D10" s="58">
        <v>27.7510327516</v>
      </c>
      <c r="E10" s="59">
        <v>3317</v>
      </c>
      <c r="F10" s="59">
        <v>4616</v>
      </c>
      <c r="G10" s="58">
        <v>1.8343308618</v>
      </c>
      <c r="H10" s="58">
        <v>1.6303565606999999</v>
      </c>
    </row>
    <row r="11" spans="2:10" ht="17.25" customHeight="1" x14ac:dyDescent="0.2">
      <c r="B11" s="57" t="s">
        <v>8</v>
      </c>
      <c r="C11" s="58">
        <v>11.157083602</v>
      </c>
      <c r="D11" s="58">
        <v>10.1970645845</v>
      </c>
      <c r="E11" s="59">
        <v>1349</v>
      </c>
      <c r="F11" s="59">
        <v>1696</v>
      </c>
      <c r="G11" s="58"/>
      <c r="H11" s="59"/>
    </row>
    <row r="12" spans="2:10" ht="17.25" customHeight="1" x14ac:dyDescent="0.2">
      <c r="B12" s="60" t="s">
        <v>9</v>
      </c>
      <c r="C12" s="61">
        <v>26.427486711899999</v>
      </c>
      <c r="D12" s="61">
        <v>40.755842907599998</v>
      </c>
      <c r="E12" s="62">
        <v>3196</v>
      </c>
      <c r="F12" s="62">
        <v>6779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62.415429686000003</v>
      </c>
      <c r="D14" s="55">
        <v>49.047092507800002</v>
      </c>
      <c r="E14" s="56">
        <v>7547</v>
      </c>
      <c r="F14" s="56">
        <v>8158</v>
      </c>
      <c r="G14" s="55">
        <v>1.9507952150000001</v>
      </c>
      <c r="H14" s="55">
        <v>1.7348555871</v>
      </c>
      <c r="I14" s="38"/>
      <c r="J14" s="45"/>
    </row>
    <row r="15" spans="2:10" ht="18.75" customHeight="1" x14ac:dyDescent="0.2">
      <c r="B15" s="64" t="s">
        <v>12</v>
      </c>
      <c r="C15" s="61">
        <v>13.9544348482</v>
      </c>
      <c r="D15" s="61">
        <v>8.3483660630000003</v>
      </c>
      <c r="E15" s="62">
        <v>1687</v>
      </c>
      <c r="F15" s="62">
        <v>1389</v>
      </c>
      <c r="G15" s="61">
        <v>3.3879847786999999</v>
      </c>
      <c r="H15" s="61">
        <v>3.2633378128000001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16.851769862600001</v>
      </c>
      <c r="D17" s="55">
        <v>15.294783665300001</v>
      </c>
      <c r="E17" s="56">
        <v>2038</v>
      </c>
      <c r="F17" s="56">
        <v>2544</v>
      </c>
      <c r="G17" s="55">
        <v>2.1801060130000001</v>
      </c>
      <c r="H17" s="55">
        <v>2.0137478733999998</v>
      </c>
      <c r="I17" s="39"/>
    </row>
    <row r="18" spans="2:9" ht="17.25" customHeight="1" x14ac:dyDescent="0.2">
      <c r="B18" s="66" t="s">
        <v>14</v>
      </c>
      <c r="C18" s="58">
        <v>30.377125829800001</v>
      </c>
      <c r="D18" s="58">
        <v>13.1308485136</v>
      </c>
      <c r="E18" s="59">
        <v>3673</v>
      </c>
      <c r="F18" s="59">
        <v>2184</v>
      </c>
      <c r="G18" s="58">
        <v>2.4765522967</v>
      </c>
      <c r="H18" s="58">
        <v>2.3953599856999999</v>
      </c>
    </row>
    <row r="19" spans="2:9" ht="17.25" customHeight="1" x14ac:dyDescent="0.2">
      <c r="B19" s="66" t="s">
        <v>15</v>
      </c>
      <c r="C19" s="58">
        <v>42.002376909500001</v>
      </c>
      <c r="D19" s="58">
        <v>35.150478046099998</v>
      </c>
      <c r="E19" s="59">
        <v>5079</v>
      </c>
      <c r="F19" s="59">
        <v>5846</v>
      </c>
      <c r="G19" s="58">
        <v>2.2794082746000002</v>
      </c>
      <c r="H19" s="58">
        <v>1.9513944367</v>
      </c>
    </row>
    <row r="20" spans="2:9" ht="17.25" customHeight="1" x14ac:dyDescent="0.2">
      <c r="B20" s="66" t="s">
        <v>16</v>
      </c>
      <c r="C20" s="58">
        <v>5.4103152558999996</v>
      </c>
      <c r="D20" s="58">
        <v>4.9417346085</v>
      </c>
      <c r="E20" s="59">
        <v>654</v>
      </c>
      <c r="F20" s="59">
        <v>822</v>
      </c>
      <c r="G20" s="58">
        <v>3.3216199069000001</v>
      </c>
      <c r="H20" s="58">
        <v>2.6239414354999999</v>
      </c>
    </row>
    <row r="21" spans="2:9" ht="17.25" customHeight="1" x14ac:dyDescent="0.2">
      <c r="B21" s="66" t="s">
        <v>17</v>
      </c>
      <c r="C21" s="58">
        <v>9.2566071253000004</v>
      </c>
      <c r="D21" s="58">
        <v>6.0242420179999998</v>
      </c>
      <c r="E21" s="59">
        <v>1119</v>
      </c>
      <c r="F21" s="59">
        <v>1002</v>
      </c>
      <c r="G21" s="58">
        <v>2.4867182998000001</v>
      </c>
      <c r="H21" s="58">
        <v>2.7270316736</v>
      </c>
    </row>
    <row r="22" spans="2:9" ht="17.25" customHeight="1" x14ac:dyDescent="0.2">
      <c r="B22" s="64" t="s">
        <v>18</v>
      </c>
      <c r="C22" s="61">
        <v>17.861526588099998</v>
      </c>
      <c r="D22" s="61">
        <v>10.5475356185</v>
      </c>
      <c r="E22" s="62">
        <v>2160</v>
      </c>
      <c r="F22" s="62">
        <v>1754</v>
      </c>
      <c r="G22" s="61">
        <v>2.5541328354999999</v>
      </c>
      <c r="H22" s="61">
        <v>2.2265327259999999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16.4056047901</v>
      </c>
      <c r="D24" s="55">
        <v>7.3464102264999998</v>
      </c>
      <c r="E24" s="56">
        <v>1984</v>
      </c>
      <c r="F24" s="56">
        <v>1222</v>
      </c>
      <c r="G24" s="55">
        <v>1.8309653319000001</v>
      </c>
      <c r="H24" s="55">
        <v>1.6376476598</v>
      </c>
    </row>
    <row r="25" spans="2:9" ht="17.25" customHeight="1" x14ac:dyDescent="0.2">
      <c r="B25" s="71" t="s">
        <v>21</v>
      </c>
      <c r="C25" s="61">
        <v>46.145270719899997</v>
      </c>
      <c r="D25" s="61">
        <v>31.493124340800001</v>
      </c>
      <c r="E25" s="62">
        <v>5580</v>
      </c>
      <c r="F25" s="62">
        <v>5238</v>
      </c>
      <c r="G25" s="61">
        <v>1.5485104301999999</v>
      </c>
      <c r="H25" s="61">
        <v>1.2651539921999999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0.50236199999999998</v>
      </c>
      <c r="D27" s="88">
        <v>0.39632699999999998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52.543557833100003</v>
      </c>
      <c r="D7" s="55">
        <v>57.231739457800003</v>
      </c>
      <c r="E7" s="56">
        <v>3060</v>
      </c>
      <c r="F7" s="56">
        <v>3271</v>
      </c>
      <c r="G7" s="55">
        <v>1.9199562386</v>
      </c>
      <c r="H7" s="55">
        <v>1.9542970619</v>
      </c>
    </row>
    <row r="8" spans="2:10" ht="17.25" customHeight="1" x14ac:dyDescent="0.2">
      <c r="B8" s="57" t="s">
        <v>5</v>
      </c>
      <c r="C8" s="58">
        <v>45.573938506600001</v>
      </c>
      <c r="D8" s="58">
        <v>49.205760542199997</v>
      </c>
      <c r="E8" s="59">
        <v>2654</v>
      </c>
      <c r="F8" s="59">
        <v>2812</v>
      </c>
      <c r="G8" s="58">
        <v>1.7009334550999999</v>
      </c>
      <c r="H8" s="58">
        <v>1.7215392263</v>
      </c>
    </row>
    <row r="9" spans="2:10" ht="17.25" customHeight="1" x14ac:dyDescent="0.2">
      <c r="B9" s="57" t="s">
        <v>6</v>
      </c>
      <c r="C9" s="58">
        <v>6.9696193265000002</v>
      </c>
      <c r="D9" s="58">
        <v>8.0259789156999997</v>
      </c>
      <c r="E9" s="59">
        <v>406</v>
      </c>
      <c r="F9" s="59">
        <v>459</v>
      </c>
      <c r="G9" s="58">
        <v>3.3478456526999998</v>
      </c>
      <c r="H9" s="58">
        <v>3.3795248539</v>
      </c>
    </row>
    <row r="10" spans="2:10" ht="17.25" customHeight="1" x14ac:dyDescent="0.2">
      <c r="B10" s="57" t="s">
        <v>7</v>
      </c>
      <c r="C10" s="58">
        <v>36.548682284000002</v>
      </c>
      <c r="D10" s="58">
        <v>34.014495481899999</v>
      </c>
      <c r="E10" s="59">
        <v>2129</v>
      </c>
      <c r="F10" s="59">
        <v>1944</v>
      </c>
      <c r="G10" s="58">
        <v>1.7898787883</v>
      </c>
      <c r="H10" s="58">
        <v>1.6154480393999999</v>
      </c>
    </row>
    <row r="11" spans="2:10" ht="17.25" customHeight="1" x14ac:dyDescent="0.2">
      <c r="B11" s="57" t="s">
        <v>8</v>
      </c>
      <c r="C11" s="58">
        <v>3.5215959003999999</v>
      </c>
      <c r="D11" s="58">
        <v>2.3846009036</v>
      </c>
      <c r="E11" s="59">
        <v>205</v>
      </c>
      <c r="F11" s="59">
        <v>136</v>
      </c>
      <c r="G11" s="58"/>
      <c r="H11" s="59"/>
    </row>
    <row r="12" spans="2:10" ht="17.25" customHeight="1" x14ac:dyDescent="0.2">
      <c r="B12" s="60" t="s">
        <v>9</v>
      </c>
      <c r="C12" s="61">
        <v>7.3861639824000003</v>
      </c>
      <c r="D12" s="61">
        <v>6.3691641566000001</v>
      </c>
      <c r="E12" s="62">
        <v>430</v>
      </c>
      <c r="F12" s="62">
        <v>364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89.092240117100005</v>
      </c>
      <c r="D14" s="55">
        <v>91.246234939800004</v>
      </c>
      <c r="E14" s="56">
        <v>5189</v>
      </c>
      <c r="F14" s="56">
        <v>5215</v>
      </c>
      <c r="G14" s="55">
        <v>1.8666803615000001</v>
      </c>
      <c r="H14" s="55">
        <v>1.8281411182</v>
      </c>
      <c r="I14" s="38"/>
      <c r="J14" s="45"/>
    </row>
    <row r="15" spans="2:10" ht="18.75" customHeight="1" x14ac:dyDescent="0.2">
      <c r="B15" s="64" t="s">
        <v>12</v>
      </c>
      <c r="C15" s="61">
        <v>19.326500732100001</v>
      </c>
      <c r="D15" s="61">
        <v>18.0722891566</v>
      </c>
      <c r="E15" s="62">
        <v>1126</v>
      </c>
      <c r="F15" s="62">
        <v>1033</v>
      </c>
      <c r="G15" s="61">
        <v>3.3854166666999999</v>
      </c>
      <c r="H15" s="61">
        <v>3.3322916667000002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28.715226940000001</v>
      </c>
      <c r="D17" s="55">
        <v>24.4540662651</v>
      </c>
      <c r="E17" s="56">
        <v>1672</v>
      </c>
      <c r="F17" s="56">
        <v>1398</v>
      </c>
      <c r="G17" s="55">
        <v>2.5162523901</v>
      </c>
      <c r="H17" s="55">
        <v>2.3479599692000002</v>
      </c>
      <c r="I17" s="39"/>
    </row>
    <row r="18" spans="2:9" ht="17.25" customHeight="1" x14ac:dyDescent="0.2">
      <c r="B18" s="66" t="s">
        <v>14</v>
      </c>
      <c r="C18" s="58">
        <v>21.8155197657</v>
      </c>
      <c r="D18" s="58">
        <v>18.825301204799999</v>
      </c>
      <c r="E18" s="59">
        <v>1271</v>
      </c>
      <c r="F18" s="59">
        <v>1076</v>
      </c>
      <c r="G18" s="58">
        <v>2.5746644294999999</v>
      </c>
      <c r="H18" s="58">
        <v>2.4289999999999998</v>
      </c>
    </row>
    <row r="19" spans="2:9" ht="17.25" customHeight="1" x14ac:dyDescent="0.2">
      <c r="B19" s="66" t="s">
        <v>15</v>
      </c>
      <c r="C19" s="58">
        <v>79.685212298699994</v>
      </c>
      <c r="D19" s="58">
        <v>79.292168674699994</v>
      </c>
      <c r="E19" s="59">
        <v>4641</v>
      </c>
      <c r="F19" s="59">
        <v>4532</v>
      </c>
      <c r="G19" s="58">
        <v>1.9221405603999999</v>
      </c>
      <c r="H19" s="58">
        <v>1.8881766382</v>
      </c>
    </row>
    <row r="20" spans="2:9" ht="17.25" customHeight="1" x14ac:dyDescent="0.2">
      <c r="B20" s="66" t="s">
        <v>16</v>
      </c>
      <c r="C20" s="58">
        <v>9.8462664713999999</v>
      </c>
      <c r="D20" s="58">
        <v>9.8456325300999996</v>
      </c>
      <c r="E20" s="59">
        <v>573</v>
      </c>
      <c r="F20" s="59">
        <v>563</v>
      </c>
      <c r="G20" s="58">
        <v>3.1301115242000002</v>
      </c>
      <c r="H20" s="58">
        <v>3.0994263862000002</v>
      </c>
    </row>
    <row r="21" spans="2:9" ht="17.25" customHeight="1" x14ac:dyDescent="0.2">
      <c r="B21" s="66" t="s">
        <v>17</v>
      </c>
      <c r="C21" s="58">
        <v>14.202049780399999</v>
      </c>
      <c r="D21" s="58">
        <v>21.667921686700002</v>
      </c>
      <c r="E21" s="59">
        <v>827</v>
      </c>
      <c r="F21" s="59">
        <v>1238</v>
      </c>
      <c r="G21" s="58">
        <v>3.0373711339999998</v>
      </c>
      <c r="H21" s="58">
        <v>2.77410947</v>
      </c>
    </row>
    <row r="22" spans="2:9" ht="17.25" customHeight="1" x14ac:dyDescent="0.2">
      <c r="B22" s="64" t="s">
        <v>18</v>
      </c>
      <c r="C22" s="61">
        <v>12.0424597365</v>
      </c>
      <c r="D22" s="61">
        <v>12.7259036145</v>
      </c>
      <c r="E22" s="62">
        <v>701</v>
      </c>
      <c r="F22" s="62">
        <v>727</v>
      </c>
      <c r="G22" s="61">
        <v>3.0851063829999998</v>
      </c>
      <c r="H22" s="61">
        <v>2.8653846154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26.706442166900001</v>
      </c>
      <c r="D24" s="55">
        <v>25.901731927699998</v>
      </c>
      <c r="E24" s="56">
        <v>1555</v>
      </c>
      <c r="F24" s="56">
        <v>1480</v>
      </c>
      <c r="G24" s="55">
        <v>1.8913789185000001</v>
      </c>
      <c r="H24" s="55">
        <v>2.0922657495000001</v>
      </c>
    </row>
    <row r="25" spans="2:9" ht="17.25" customHeight="1" x14ac:dyDescent="0.2">
      <c r="B25" s="71" t="s">
        <v>21</v>
      </c>
      <c r="C25" s="61">
        <v>56.065153733499997</v>
      </c>
      <c r="D25" s="61">
        <v>59.616340361399999</v>
      </c>
      <c r="E25" s="62">
        <v>3265</v>
      </c>
      <c r="F25" s="62">
        <v>3407</v>
      </c>
      <c r="G25" s="61">
        <v>1.7994234421999999</v>
      </c>
      <c r="H25" s="61">
        <v>1.8761544849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0.54204200000000002</v>
      </c>
      <c r="D27" s="88">
        <v>0.45097900000000002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43.8917445445</v>
      </c>
      <c r="D7" s="55">
        <v>36.794676144999997</v>
      </c>
      <c r="E7" s="56">
        <v>65162</v>
      </c>
      <c r="F7" s="56">
        <v>62702</v>
      </c>
      <c r="G7" s="55">
        <v>2.2494866697</v>
      </c>
      <c r="H7" s="55">
        <v>1.9367902265000001</v>
      </c>
    </row>
    <row r="8" spans="2:10" ht="17.25" customHeight="1" x14ac:dyDescent="0.2">
      <c r="B8" s="57" t="s">
        <v>5</v>
      </c>
      <c r="C8" s="58">
        <v>36.909420027499998</v>
      </c>
      <c r="D8" s="58">
        <v>33.719288378100003</v>
      </c>
      <c r="E8" s="59">
        <v>54796</v>
      </c>
      <c r="F8" s="59">
        <v>57461</v>
      </c>
      <c r="G8" s="58">
        <v>2.0046156812999998</v>
      </c>
      <c r="H8" s="58">
        <v>1.8021065692</v>
      </c>
    </row>
    <row r="9" spans="2:10" ht="17.25" customHeight="1" x14ac:dyDescent="0.2">
      <c r="B9" s="57" t="s">
        <v>6</v>
      </c>
      <c r="C9" s="58">
        <v>6.9823245171000003</v>
      </c>
      <c r="D9" s="58">
        <v>3.0753877669</v>
      </c>
      <c r="E9" s="59">
        <v>10366</v>
      </c>
      <c r="F9" s="59">
        <v>5241</v>
      </c>
      <c r="G9" s="58">
        <v>3.5420568715999998</v>
      </c>
      <c r="H9" s="58">
        <v>3.4105203620000002</v>
      </c>
    </row>
    <row r="10" spans="2:10" ht="17.25" customHeight="1" x14ac:dyDescent="0.2">
      <c r="B10" s="57" t="s">
        <v>7</v>
      </c>
      <c r="C10" s="58">
        <v>29.391848429300001</v>
      </c>
      <c r="D10" s="58">
        <v>31.952986123700001</v>
      </c>
      <c r="E10" s="59">
        <v>43635</v>
      </c>
      <c r="F10" s="59">
        <v>54451</v>
      </c>
      <c r="G10" s="58">
        <v>2.0700967725999999</v>
      </c>
      <c r="H10" s="58">
        <v>1.8343167364999999</v>
      </c>
    </row>
    <row r="11" spans="2:10" ht="17.25" customHeight="1" x14ac:dyDescent="0.2">
      <c r="B11" s="57" t="s">
        <v>8</v>
      </c>
      <c r="C11" s="58">
        <v>7.6921144905999999</v>
      </c>
      <c r="D11" s="58">
        <v>10.491690304900001</v>
      </c>
      <c r="E11" s="59">
        <v>11420</v>
      </c>
      <c r="F11" s="59">
        <v>17879</v>
      </c>
      <c r="G11" s="58"/>
      <c r="H11" s="59"/>
    </row>
    <row r="12" spans="2:10" ht="17.25" customHeight="1" x14ac:dyDescent="0.2">
      <c r="B12" s="60" t="s">
        <v>9</v>
      </c>
      <c r="C12" s="61">
        <v>19.024292535600001</v>
      </c>
      <c r="D12" s="61">
        <v>20.7606474265</v>
      </c>
      <c r="E12" s="62">
        <v>28243</v>
      </c>
      <c r="F12" s="62">
        <v>35378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73.283592973799998</v>
      </c>
      <c r="D14" s="55">
        <v>68.747662268599996</v>
      </c>
      <c r="E14" s="56">
        <v>108797</v>
      </c>
      <c r="F14" s="56">
        <v>117154</v>
      </c>
      <c r="G14" s="55">
        <v>2.1778470217999999</v>
      </c>
      <c r="H14" s="55">
        <v>1.8893666520000001</v>
      </c>
      <c r="I14" s="38"/>
      <c r="J14" s="45"/>
    </row>
    <row r="15" spans="2:10" ht="18.75" customHeight="1" x14ac:dyDescent="0.2">
      <c r="B15" s="64" t="s">
        <v>12</v>
      </c>
      <c r="C15" s="61">
        <v>23.030504942499999</v>
      </c>
      <c r="D15" s="61">
        <v>15.3226777024</v>
      </c>
      <c r="E15" s="62">
        <v>34191</v>
      </c>
      <c r="F15" s="62">
        <v>26112</v>
      </c>
      <c r="G15" s="61">
        <v>3.4758858121</v>
      </c>
      <c r="H15" s="61">
        <v>3.35608773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27.789392576899999</v>
      </c>
      <c r="D17" s="55">
        <v>26.1228712182</v>
      </c>
      <c r="E17" s="56">
        <v>41256</v>
      </c>
      <c r="F17" s="56">
        <v>44516</v>
      </c>
      <c r="G17" s="55">
        <v>2.6285803054999999</v>
      </c>
      <c r="H17" s="55">
        <v>2.3363628418000002</v>
      </c>
      <c r="I17" s="39"/>
    </row>
    <row r="18" spans="2:9" ht="17.25" customHeight="1" x14ac:dyDescent="0.2">
      <c r="B18" s="66" t="s">
        <v>14</v>
      </c>
      <c r="C18" s="58">
        <v>34.910618580399998</v>
      </c>
      <c r="D18" s="58">
        <v>13.3723660754</v>
      </c>
      <c r="E18" s="59">
        <v>51828</v>
      </c>
      <c r="F18" s="59">
        <v>22788</v>
      </c>
      <c r="G18" s="58">
        <v>2.7482660796</v>
      </c>
      <c r="H18" s="58">
        <v>2.6406889897000001</v>
      </c>
    </row>
    <row r="19" spans="2:9" ht="17.25" customHeight="1" x14ac:dyDescent="0.2">
      <c r="B19" s="66" t="s">
        <v>15</v>
      </c>
      <c r="C19" s="58">
        <v>55.914598336899999</v>
      </c>
      <c r="D19" s="58">
        <v>50.834504209899997</v>
      </c>
      <c r="E19" s="59">
        <v>83011</v>
      </c>
      <c r="F19" s="59">
        <v>86628</v>
      </c>
      <c r="G19" s="58">
        <v>2.4195753701</v>
      </c>
      <c r="H19" s="58">
        <v>2.0731048366999998</v>
      </c>
    </row>
    <row r="20" spans="2:9" ht="17.25" customHeight="1" x14ac:dyDescent="0.2">
      <c r="B20" s="66" t="s">
        <v>16</v>
      </c>
      <c r="C20" s="58">
        <v>5.7645154941000003</v>
      </c>
      <c r="D20" s="58">
        <v>8.1641587062000003</v>
      </c>
      <c r="E20" s="59">
        <v>8558</v>
      </c>
      <c r="F20" s="59">
        <v>13913</v>
      </c>
      <c r="G20" s="58">
        <v>3.6008947666000002</v>
      </c>
      <c r="H20" s="58">
        <v>2.8714618528</v>
      </c>
    </row>
    <row r="21" spans="2:9" ht="17.25" customHeight="1" x14ac:dyDescent="0.2">
      <c r="B21" s="66" t="s">
        <v>17</v>
      </c>
      <c r="C21" s="58">
        <v>17.6585183533</v>
      </c>
      <c r="D21" s="58">
        <v>17.736571272900001</v>
      </c>
      <c r="E21" s="59">
        <v>26216</v>
      </c>
      <c r="F21" s="59">
        <v>30225</v>
      </c>
      <c r="G21" s="58">
        <v>2.9917713899999998</v>
      </c>
      <c r="H21" s="58">
        <v>2.6340129903</v>
      </c>
    </row>
    <row r="22" spans="2:9" ht="17.25" customHeight="1" x14ac:dyDescent="0.2">
      <c r="B22" s="64" t="s">
        <v>18</v>
      </c>
      <c r="C22" s="61">
        <v>17.5628113627</v>
      </c>
      <c r="D22" s="61">
        <v>13.659069008399999</v>
      </c>
      <c r="E22" s="62">
        <v>26074</v>
      </c>
      <c r="F22" s="62">
        <v>23277</v>
      </c>
      <c r="G22" s="61">
        <v>2.8532253648000001</v>
      </c>
      <c r="H22" s="61">
        <v>2.5581166651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19.359942820200001</v>
      </c>
      <c r="D24" s="55">
        <v>11.442216118999999</v>
      </c>
      <c r="E24" s="56">
        <v>28742</v>
      </c>
      <c r="F24" s="56">
        <v>19499</v>
      </c>
      <c r="G24" s="55">
        <v>2.1759386221999999</v>
      </c>
      <c r="H24" s="55">
        <v>1.8069392831</v>
      </c>
    </row>
    <row r="25" spans="2:9" ht="17.25" customHeight="1" x14ac:dyDescent="0.2">
      <c r="B25" s="71" t="s">
        <v>21</v>
      </c>
      <c r="C25" s="61">
        <v>51.583859035099998</v>
      </c>
      <c r="D25" s="61">
        <v>47.286366449900001</v>
      </c>
      <c r="E25" s="62">
        <v>76581</v>
      </c>
      <c r="F25" s="62">
        <v>80581</v>
      </c>
      <c r="G25" s="61">
        <v>1.9140869520999999</v>
      </c>
      <c r="H25" s="61">
        <v>1.5071064349000001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0.50488599999999995</v>
      </c>
      <c r="D27" s="88">
        <v>0.40087299999999998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34.282336850299998</v>
      </c>
      <c r="D7" s="55">
        <v>42.5729303548</v>
      </c>
      <c r="E7" s="56">
        <v>1837</v>
      </c>
      <c r="F7" s="56">
        <v>2322</v>
      </c>
      <c r="G7" s="55">
        <v>1.7270137567999999</v>
      </c>
      <c r="H7" s="55">
        <v>1.6428526483000001</v>
      </c>
    </row>
    <row r="8" spans="2:10" ht="17.25" customHeight="1" x14ac:dyDescent="0.2">
      <c r="B8" s="57" t="s">
        <v>5</v>
      </c>
      <c r="C8" s="58">
        <v>32.181125439600002</v>
      </c>
      <c r="D8" s="58">
        <v>38.962768287300001</v>
      </c>
      <c r="E8" s="59">
        <v>1724</v>
      </c>
      <c r="F8" s="59">
        <v>2125</v>
      </c>
      <c r="G8" s="58">
        <v>1.6261341332000001</v>
      </c>
      <c r="H8" s="58">
        <v>1.4787139054</v>
      </c>
    </row>
    <row r="9" spans="2:10" ht="17.25" customHeight="1" x14ac:dyDescent="0.2">
      <c r="B9" s="57" t="s">
        <v>6</v>
      </c>
      <c r="C9" s="58">
        <v>2.1012114106999999</v>
      </c>
      <c r="D9" s="58">
        <v>3.6101620675000001</v>
      </c>
      <c r="E9" s="59">
        <v>113</v>
      </c>
      <c r="F9" s="59">
        <v>197</v>
      </c>
      <c r="G9" s="58">
        <v>3.2711153752</v>
      </c>
      <c r="H9" s="58">
        <v>3.4113494859000002</v>
      </c>
    </row>
    <row r="10" spans="2:10" ht="17.25" customHeight="1" x14ac:dyDescent="0.2">
      <c r="B10" s="57" t="s">
        <v>7</v>
      </c>
      <c r="C10" s="58">
        <v>41.7043767097</v>
      </c>
      <c r="D10" s="58">
        <v>33.664476565900003</v>
      </c>
      <c r="E10" s="59">
        <v>2235</v>
      </c>
      <c r="F10" s="59">
        <v>1836</v>
      </c>
      <c r="G10" s="58">
        <v>1.6691763719999999</v>
      </c>
      <c r="H10" s="58">
        <v>1.453869353</v>
      </c>
    </row>
    <row r="11" spans="2:10" ht="17.25" customHeight="1" x14ac:dyDescent="0.2">
      <c r="B11" s="57" t="s">
        <v>8</v>
      </c>
      <c r="C11" s="58">
        <v>7.2780382962000001</v>
      </c>
      <c r="D11" s="58">
        <v>9.3633377135</v>
      </c>
      <c r="E11" s="59">
        <v>390</v>
      </c>
      <c r="F11" s="59">
        <v>511</v>
      </c>
      <c r="G11" s="58"/>
      <c r="H11" s="59"/>
    </row>
    <row r="12" spans="2:10" ht="17.25" customHeight="1" x14ac:dyDescent="0.2">
      <c r="B12" s="60" t="s">
        <v>9</v>
      </c>
      <c r="C12" s="61">
        <v>16.7352481438</v>
      </c>
      <c r="D12" s="61">
        <v>14.3992553657</v>
      </c>
      <c r="E12" s="62">
        <v>897</v>
      </c>
      <c r="F12" s="62">
        <v>785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75.986713559999998</v>
      </c>
      <c r="D14" s="55">
        <v>76.237406920699996</v>
      </c>
      <c r="E14" s="56">
        <v>4071</v>
      </c>
      <c r="F14" s="56">
        <v>4159</v>
      </c>
      <c r="G14" s="55">
        <v>1.6952944202</v>
      </c>
      <c r="H14" s="55">
        <v>1.5593220339</v>
      </c>
      <c r="I14" s="38"/>
      <c r="J14" s="45"/>
    </row>
    <row r="15" spans="2:10" ht="18.75" customHeight="1" x14ac:dyDescent="0.2">
      <c r="B15" s="64" t="s">
        <v>12</v>
      </c>
      <c r="C15" s="61">
        <v>10.1602188355</v>
      </c>
      <c r="D15" s="61">
        <v>9.4174332018999998</v>
      </c>
      <c r="E15" s="62">
        <v>544</v>
      </c>
      <c r="F15" s="62">
        <v>514</v>
      </c>
      <c r="G15" s="61">
        <v>3.2230769230999998</v>
      </c>
      <c r="H15" s="61">
        <v>3.3162790698000002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26.416568972299999</v>
      </c>
      <c r="D17" s="55">
        <v>24.529128339900002</v>
      </c>
      <c r="E17" s="56">
        <v>1415</v>
      </c>
      <c r="F17" s="56">
        <v>1338</v>
      </c>
      <c r="G17" s="55">
        <v>2.0458579881999999</v>
      </c>
      <c r="H17" s="55">
        <v>1.9517857142999999</v>
      </c>
      <c r="I17" s="39"/>
    </row>
    <row r="18" spans="2:9" ht="17.25" customHeight="1" x14ac:dyDescent="0.2">
      <c r="B18" s="66" t="s">
        <v>14</v>
      </c>
      <c r="C18" s="58">
        <v>26.846424384500001</v>
      </c>
      <c r="D18" s="58">
        <v>8.4099868594</v>
      </c>
      <c r="E18" s="59">
        <v>1438</v>
      </c>
      <c r="F18" s="59">
        <v>459</v>
      </c>
      <c r="G18" s="58">
        <v>2.3042212518</v>
      </c>
      <c r="H18" s="58">
        <v>2.4244791666999999</v>
      </c>
    </row>
    <row r="19" spans="2:9" ht="17.25" customHeight="1" x14ac:dyDescent="0.2">
      <c r="B19" s="66" t="s">
        <v>15</v>
      </c>
      <c r="C19" s="58">
        <v>60.277452129700002</v>
      </c>
      <c r="D19" s="58">
        <v>58.760402978499997</v>
      </c>
      <c r="E19" s="59">
        <v>3230</v>
      </c>
      <c r="F19" s="59">
        <v>3205</v>
      </c>
      <c r="G19" s="58">
        <v>1.8038897893000001</v>
      </c>
      <c r="H19" s="58">
        <v>1.6257920239000001</v>
      </c>
    </row>
    <row r="20" spans="2:9" ht="17.25" customHeight="1" x14ac:dyDescent="0.2">
      <c r="B20" s="66" t="s">
        <v>16</v>
      </c>
      <c r="C20" s="58">
        <v>5.1582649472000002</v>
      </c>
      <c r="D20" s="58">
        <v>4.8401226456000002</v>
      </c>
      <c r="E20" s="59">
        <v>276</v>
      </c>
      <c r="F20" s="59">
        <v>264</v>
      </c>
      <c r="G20" s="58">
        <v>2.5984848485000001</v>
      </c>
      <c r="H20" s="58">
        <v>2.9185520361999999</v>
      </c>
    </row>
    <row r="21" spans="2:9" ht="17.25" customHeight="1" x14ac:dyDescent="0.2">
      <c r="B21" s="66" t="s">
        <v>17</v>
      </c>
      <c r="C21" s="58">
        <v>3.8296209456999999</v>
      </c>
      <c r="D21" s="58">
        <v>8.7823039860000005</v>
      </c>
      <c r="E21" s="59">
        <v>205</v>
      </c>
      <c r="F21" s="59">
        <v>479</v>
      </c>
      <c r="G21" s="58">
        <v>2.7244897958999998</v>
      </c>
      <c r="H21" s="58">
        <v>2.8653366584</v>
      </c>
    </row>
    <row r="22" spans="2:9" ht="17.25" customHeight="1" x14ac:dyDescent="0.2">
      <c r="B22" s="64" t="s">
        <v>18</v>
      </c>
      <c r="C22" s="61">
        <v>6.2915201249999999</v>
      </c>
      <c r="D22" s="61">
        <v>13.556723609300001</v>
      </c>
      <c r="E22" s="62">
        <v>337</v>
      </c>
      <c r="F22" s="62">
        <v>740</v>
      </c>
      <c r="G22" s="61">
        <v>2.6086956522000002</v>
      </c>
      <c r="H22" s="61">
        <v>2.4507269790000001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16.108636185999998</v>
      </c>
      <c r="D24" s="55">
        <v>22.253175646100001</v>
      </c>
      <c r="E24" s="56">
        <v>863</v>
      </c>
      <c r="F24" s="56">
        <v>1214</v>
      </c>
      <c r="G24" s="55">
        <v>1.4923239825000001</v>
      </c>
      <c r="H24" s="55">
        <v>1.5032573546000001</v>
      </c>
    </row>
    <row r="25" spans="2:9" ht="17.25" customHeight="1" x14ac:dyDescent="0.2">
      <c r="B25" s="71" t="s">
        <v>21</v>
      </c>
      <c r="C25" s="61">
        <v>41.5603751465</v>
      </c>
      <c r="D25" s="61">
        <v>51.936268068300002</v>
      </c>
      <c r="E25" s="62">
        <v>2227</v>
      </c>
      <c r="F25" s="62">
        <v>2833</v>
      </c>
      <c r="G25" s="61">
        <v>1.4248743956000001</v>
      </c>
      <c r="H25" s="61">
        <v>1.3467019534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0.51911099999999999</v>
      </c>
      <c r="D27" s="88">
        <v>0.39290399999999998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50.997537352800002</v>
      </c>
      <c r="D7" s="55">
        <v>48.119518081999999</v>
      </c>
      <c r="E7" s="56">
        <v>11239</v>
      </c>
      <c r="F7" s="56">
        <v>11051</v>
      </c>
      <c r="G7" s="55">
        <v>1.9854650292</v>
      </c>
      <c r="H7" s="55">
        <v>1.8499123554000001</v>
      </c>
    </row>
    <row r="8" spans="2:10" ht="17.25" customHeight="1" x14ac:dyDescent="0.2">
      <c r="B8" s="57" t="s">
        <v>5</v>
      </c>
      <c r="C8" s="58">
        <v>45.300002876800001</v>
      </c>
      <c r="D8" s="58">
        <v>43.916967374800002</v>
      </c>
      <c r="E8" s="59">
        <v>9983</v>
      </c>
      <c r="F8" s="59">
        <v>10086</v>
      </c>
      <c r="G8" s="58">
        <v>1.8051739981999999</v>
      </c>
      <c r="H8" s="58">
        <v>1.6970288919000001</v>
      </c>
    </row>
    <row r="9" spans="2:10" ht="17.25" customHeight="1" x14ac:dyDescent="0.2">
      <c r="B9" s="57" t="s">
        <v>6</v>
      </c>
      <c r="C9" s="58">
        <v>5.6975344760000004</v>
      </c>
      <c r="D9" s="58">
        <v>4.2025507072000003</v>
      </c>
      <c r="E9" s="59">
        <v>1256</v>
      </c>
      <c r="F9" s="59">
        <v>965</v>
      </c>
      <c r="G9" s="58">
        <v>3.4155015728999998</v>
      </c>
      <c r="H9" s="58">
        <v>3.4431480819</v>
      </c>
    </row>
    <row r="10" spans="2:10" ht="17.25" customHeight="1" x14ac:dyDescent="0.2">
      <c r="B10" s="57" t="s">
        <v>7</v>
      </c>
      <c r="C10" s="58">
        <v>30.869343768299998</v>
      </c>
      <c r="D10" s="58">
        <v>32.708075536700001</v>
      </c>
      <c r="E10" s="59">
        <v>6803</v>
      </c>
      <c r="F10" s="59">
        <v>7512</v>
      </c>
      <c r="G10" s="58">
        <v>1.8073168791000001</v>
      </c>
      <c r="H10" s="58">
        <v>1.6124411139999999</v>
      </c>
    </row>
    <row r="11" spans="2:10" ht="17.25" customHeight="1" x14ac:dyDescent="0.2">
      <c r="B11" s="57" t="s">
        <v>8</v>
      </c>
      <c r="C11" s="58">
        <v>5.9918746398999998</v>
      </c>
      <c r="D11" s="58">
        <v>5.4503154540000001</v>
      </c>
      <c r="E11" s="59">
        <v>1320</v>
      </c>
      <c r="F11" s="59">
        <v>1252</v>
      </c>
      <c r="G11" s="58"/>
      <c r="H11" s="59"/>
    </row>
    <row r="12" spans="2:10" ht="17.25" customHeight="1" x14ac:dyDescent="0.2">
      <c r="B12" s="60" t="s">
        <v>9</v>
      </c>
      <c r="C12" s="61">
        <v>12.141244239000001</v>
      </c>
      <c r="D12" s="61">
        <v>13.7220909272</v>
      </c>
      <c r="E12" s="62">
        <v>2676</v>
      </c>
      <c r="F12" s="62">
        <v>3151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81.866881121099993</v>
      </c>
      <c r="D14" s="55">
        <v>80.827593618700007</v>
      </c>
      <c r="E14" s="56">
        <v>18042</v>
      </c>
      <c r="F14" s="56">
        <v>18563</v>
      </c>
      <c r="G14" s="55">
        <v>1.9182631216999999</v>
      </c>
      <c r="H14" s="55">
        <v>1.7538962971000001</v>
      </c>
      <c r="I14" s="38"/>
      <c r="J14" s="45"/>
    </row>
    <row r="15" spans="2:10" ht="18.75" customHeight="1" x14ac:dyDescent="0.2">
      <c r="B15" s="64" t="s">
        <v>12</v>
      </c>
      <c r="C15" s="61">
        <v>18.250049922300001</v>
      </c>
      <c r="D15" s="61">
        <v>14.5987340399</v>
      </c>
      <c r="E15" s="62">
        <v>4022</v>
      </c>
      <c r="F15" s="62">
        <v>3353</v>
      </c>
      <c r="G15" s="61">
        <v>3.3775481698999998</v>
      </c>
      <c r="H15" s="61">
        <v>3.3501693594000002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23.256473012899999</v>
      </c>
      <c r="D17" s="55">
        <v>23.143815773</v>
      </c>
      <c r="E17" s="56">
        <v>5125</v>
      </c>
      <c r="F17" s="56">
        <v>5315</v>
      </c>
      <c r="G17" s="55">
        <v>2.4945594934000002</v>
      </c>
      <c r="H17" s="55">
        <v>2.3049015232999999</v>
      </c>
      <c r="I17" s="39"/>
    </row>
    <row r="18" spans="2:9" ht="17.25" customHeight="1" x14ac:dyDescent="0.2">
      <c r="B18" s="66" t="s">
        <v>14</v>
      </c>
      <c r="C18" s="58">
        <v>25.1359816517</v>
      </c>
      <c r="D18" s="58">
        <v>9.1960650921999996</v>
      </c>
      <c r="E18" s="59">
        <v>5539</v>
      </c>
      <c r="F18" s="59">
        <v>2112</v>
      </c>
      <c r="G18" s="58">
        <v>2.5777374354</v>
      </c>
      <c r="H18" s="58">
        <v>2.6575883432</v>
      </c>
    </row>
    <row r="19" spans="2:9" ht="17.25" customHeight="1" x14ac:dyDescent="0.2">
      <c r="B19" s="66" t="s">
        <v>15</v>
      </c>
      <c r="C19" s="58">
        <v>69.370403484299999</v>
      </c>
      <c r="D19" s="58">
        <v>69.846617074799994</v>
      </c>
      <c r="E19" s="59">
        <v>15288</v>
      </c>
      <c r="F19" s="59">
        <v>16041</v>
      </c>
      <c r="G19" s="58">
        <v>2.0151702587</v>
      </c>
      <c r="H19" s="58">
        <v>1.8191417371</v>
      </c>
    </row>
    <row r="20" spans="2:9" ht="17.25" customHeight="1" x14ac:dyDescent="0.2">
      <c r="B20" s="66" t="s">
        <v>16</v>
      </c>
      <c r="C20" s="58">
        <v>5.6033693080999996</v>
      </c>
      <c r="D20" s="58">
        <v>7.7593840801000002</v>
      </c>
      <c r="E20" s="59">
        <v>1235</v>
      </c>
      <c r="F20" s="59">
        <v>1782</v>
      </c>
      <c r="G20" s="58">
        <v>3.3631641756000001</v>
      </c>
      <c r="H20" s="58">
        <v>3.0810612975999998</v>
      </c>
    </row>
    <row r="21" spans="2:9" ht="17.25" customHeight="1" x14ac:dyDescent="0.2">
      <c r="B21" s="66" t="s">
        <v>17</v>
      </c>
      <c r="C21" s="58">
        <v>8.7833536296000005</v>
      </c>
      <c r="D21" s="58">
        <v>15.773843638800001</v>
      </c>
      <c r="E21" s="59">
        <v>1936</v>
      </c>
      <c r="F21" s="59">
        <v>3623</v>
      </c>
      <c r="G21" s="58">
        <v>3.1234054524000001</v>
      </c>
      <c r="H21" s="58">
        <v>2.7366706019000002</v>
      </c>
    </row>
    <row r="22" spans="2:9" ht="17.25" customHeight="1" x14ac:dyDescent="0.2">
      <c r="B22" s="64" t="s">
        <v>18</v>
      </c>
      <c r="C22" s="61">
        <v>24.892637856699999</v>
      </c>
      <c r="D22" s="61">
        <v>16.043491490499999</v>
      </c>
      <c r="E22" s="62">
        <v>5486</v>
      </c>
      <c r="F22" s="62">
        <v>3685</v>
      </c>
      <c r="G22" s="61">
        <v>2.6523554112999999</v>
      </c>
      <c r="H22" s="61">
        <v>2.7073170619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22.3146467173</v>
      </c>
      <c r="D24" s="55">
        <v>14.598641860100001</v>
      </c>
      <c r="E24" s="56">
        <v>4918</v>
      </c>
      <c r="F24" s="56">
        <v>3353</v>
      </c>
      <c r="G24" s="55">
        <v>1.9312280446000001</v>
      </c>
      <c r="H24" s="55">
        <v>1.9552271727999999</v>
      </c>
    </row>
    <row r="25" spans="2:9" ht="17.25" customHeight="1" x14ac:dyDescent="0.2">
      <c r="B25" s="71" t="s">
        <v>21</v>
      </c>
      <c r="C25" s="61">
        <v>56.989411992699999</v>
      </c>
      <c r="D25" s="61">
        <v>53.569833535999997</v>
      </c>
      <c r="E25" s="62">
        <v>12559</v>
      </c>
      <c r="F25" s="62">
        <v>12303</v>
      </c>
      <c r="G25" s="61">
        <v>1.7767794788</v>
      </c>
      <c r="H25" s="61">
        <v>1.6617292818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0.51945699999999995</v>
      </c>
      <c r="D27" s="88">
        <v>0.41028900000000001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73.902154398600004</v>
      </c>
      <c r="D7" s="55">
        <v>64.009106431399999</v>
      </c>
      <c r="E7" s="56">
        <v>1860</v>
      </c>
      <c r="F7" s="56">
        <v>1317</v>
      </c>
      <c r="G7" s="55">
        <v>3.4349776688999998</v>
      </c>
      <c r="H7" s="55">
        <v>2.6703086459000001</v>
      </c>
    </row>
    <row r="8" spans="2:10" ht="17.25" customHeight="1" x14ac:dyDescent="0.2">
      <c r="B8" s="57" t="s">
        <v>5</v>
      </c>
      <c r="C8" s="58">
        <v>35.8312387792</v>
      </c>
      <c r="D8" s="58">
        <v>43.724530449600003</v>
      </c>
      <c r="E8" s="59">
        <v>902</v>
      </c>
      <c r="F8" s="59">
        <v>900</v>
      </c>
      <c r="G8" s="58">
        <v>2.893049634</v>
      </c>
      <c r="H8" s="58">
        <v>2.2643924233999999</v>
      </c>
    </row>
    <row r="9" spans="2:10" ht="17.25" customHeight="1" x14ac:dyDescent="0.2">
      <c r="B9" s="57" t="s">
        <v>6</v>
      </c>
      <c r="C9" s="58">
        <v>38.070915619399997</v>
      </c>
      <c r="D9" s="58">
        <v>20.2845759818</v>
      </c>
      <c r="E9" s="59">
        <v>958</v>
      </c>
      <c r="F9" s="59">
        <v>417</v>
      </c>
      <c r="G9" s="58">
        <v>3.9431444816000001</v>
      </c>
      <c r="H9" s="58">
        <v>3.5426490203999998</v>
      </c>
    </row>
    <row r="10" spans="2:10" ht="17.25" customHeight="1" x14ac:dyDescent="0.2">
      <c r="B10" s="57" t="s">
        <v>7</v>
      </c>
      <c r="C10" s="58">
        <v>24.347396768399999</v>
      </c>
      <c r="D10" s="58">
        <v>33.998861696100001</v>
      </c>
      <c r="E10" s="59">
        <v>613</v>
      </c>
      <c r="F10" s="59">
        <v>700</v>
      </c>
      <c r="G10" s="58">
        <v>2.6439984462999999</v>
      </c>
      <c r="H10" s="58">
        <v>2.1938893988000001</v>
      </c>
    </row>
    <row r="11" spans="2:10" ht="17.25" customHeight="1" x14ac:dyDescent="0.2">
      <c r="B11" s="57" t="s">
        <v>8</v>
      </c>
      <c r="C11" s="58">
        <v>0.25403949729999997</v>
      </c>
      <c r="D11" s="58">
        <v>0.40808195790000001</v>
      </c>
      <c r="E11" s="59">
        <v>6</v>
      </c>
      <c r="F11" s="59">
        <v>8</v>
      </c>
      <c r="G11" s="58"/>
      <c r="H11" s="59"/>
    </row>
    <row r="12" spans="2:10" ht="17.25" customHeight="1" x14ac:dyDescent="0.2">
      <c r="B12" s="60" t="s">
        <v>9</v>
      </c>
      <c r="C12" s="61">
        <v>1.4964093356999999</v>
      </c>
      <c r="D12" s="61">
        <v>1.5839499146</v>
      </c>
      <c r="E12" s="62">
        <v>38</v>
      </c>
      <c r="F12" s="62">
        <v>33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98.249551167000007</v>
      </c>
      <c r="D14" s="55">
        <v>98.007968127500007</v>
      </c>
      <c r="E14" s="56">
        <v>2473</v>
      </c>
      <c r="F14" s="56">
        <v>2017</v>
      </c>
      <c r="G14" s="55">
        <v>3.2389218821000001</v>
      </c>
      <c r="H14" s="55">
        <v>2.5052264808000002</v>
      </c>
      <c r="I14" s="38"/>
      <c r="J14" s="45"/>
    </row>
    <row r="15" spans="2:10" ht="18.75" customHeight="1" x14ac:dyDescent="0.2">
      <c r="B15" s="64" t="s">
        <v>12</v>
      </c>
      <c r="C15" s="61">
        <v>69.614003590699994</v>
      </c>
      <c r="D15" s="61">
        <v>45.418326693200001</v>
      </c>
      <c r="E15" s="62">
        <v>1752</v>
      </c>
      <c r="F15" s="62">
        <v>935</v>
      </c>
      <c r="G15" s="61">
        <v>3.8523533203999998</v>
      </c>
      <c r="H15" s="61">
        <v>3.4899749373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46.588868940799998</v>
      </c>
      <c r="D17" s="55">
        <v>42.0034149118</v>
      </c>
      <c r="E17" s="56">
        <v>1173</v>
      </c>
      <c r="F17" s="56">
        <v>864</v>
      </c>
      <c r="G17" s="55">
        <v>3.7947976879</v>
      </c>
      <c r="H17" s="55">
        <v>3.0271002710000001</v>
      </c>
      <c r="I17" s="39"/>
    </row>
    <row r="18" spans="2:9" ht="17.25" customHeight="1" x14ac:dyDescent="0.2">
      <c r="B18" s="66" t="s">
        <v>14</v>
      </c>
      <c r="C18" s="58">
        <v>21.9928186715</v>
      </c>
      <c r="D18" s="58">
        <v>4.9516220831000002</v>
      </c>
      <c r="E18" s="59">
        <v>554</v>
      </c>
      <c r="F18" s="59">
        <v>102</v>
      </c>
      <c r="G18" s="58">
        <v>3.8510204082000001</v>
      </c>
      <c r="H18" s="58">
        <v>3.908045977</v>
      </c>
    </row>
    <row r="19" spans="2:9" ht="17.25" customHeight="1" x14ac:dyDescent="0.2">
      <c r="B19" s="66" t="s">
        <v>15</v>
      </c>
      <c r="C19" s="58">
        <v>88.240574506300007</v>
      </c>
      <c r="D19" s="58">
        <v>83.210017074600003</v>
      </c>
      <c r="E19" s="59">
        <v>2221</v>
      </c>
      <c r="F19" s="59">
        <v>1712</v>
      </c>
      <c r="G19" s="58">
        <v>3.3341810782999999</v>
      </c>
      <c r="H19" s="58">
        <v>2.6292749658000001</v>
      </c>
    </row>
    <row r="20" spans="2:9" ht="17.25" customHeight="1" x14ac:dyDescent="0.2">
      <c r="B20" s="66" t="s">
        <v>16</v>
      </c>
      <c r="C20" s="58">
        <v>24.8653500898</v>
      </c>
      <c r="D20" s="58">
        <v>20.546385884999999</v>
      </c>
      <c r="E20" s="59">
        <v>626</v>
      </c>
      <c r="F20" s="59">
        <v>423</v>
      </c>
      <c r="G20" s="58">
        <v>4.4675090253</v>
      </c>
      <c r="H20" s="58">
        <v>3.567867036</v>
      </c>
    </row>
    <row r="21" spans="2:9" ht="17.25" customHeight="1" x14ac:dyDescent="0.2">
      <c r="B21" s="66" t="s">
        <v>17</v>
      </c>
      <c r="C21" s="58">
        <v>53.456014362700003</v>
      </c>
      <c r="D21" s="58">
        <v>42.287990893600004</v>
      </c>
      <c r="E21" s="59">
        <v>1345</v>
      </c>
      <c r="F21" s="59">
        <v>870</v>
      </c>
      <c r="G21" s="58">
        <v>3.9823677582000001</v>
      </c>
      <c r="H21" s="58">
        <v>3.3216689098000001</v>
      </c>
    </row>
    <row r="22" spans="2:9" ht="17.25" customHeight="1" x14ac:dyDescent="0.2">
      <c r="B22" s="64" t="s">
        <v>18</v>
      </c>
      <c r="C22" s="61">
        <v>83.078994613999996</v>
      </c>
      <c r="D22" s="61">
        <v>52.5327262379</v>
      </c>
      <c r="E22" s="62">
        <v>2091</v>
      </c>
      <c r="F22" s="62">
        <v>1081</v>
      </c>
      <c r="G22" s="61">
        <v>3.5251215559000002</v>
      </c>
      <c r="H22" s="61">
        <v>2.8710725894000002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46.826301615799999</v>
      </c>
      <c r="D24" s="55">
        <v>35.315879339799999</v>
      </c>
      <c r="E24" s="56">
        <v>1179</v>
      </c>
      <c r="F24" s="56">
        <v>727</v>
      </c>
      <c r="G24" s="55">
        <v>3.5530101975999999</v>
      </c>
      <c r="H24" s="55">
        <v>2.7638816367999999</v>
      </c>
    </row>
    <row r="25" spans="2:9" ht="17.25" customHeight="1" x14ac:dyDescent="0.2">
      <c r="B25" s="71" t="s">
        <v>21</v>
      </c>
      <c r="C25" s="61">
        <v>74.156193895900003</v>
      </c>
      <c r="D25" s="61">
        <v>64.417188389299994</v>
      </c>
      <c r="E25" s="62">
        <v>1867</v>
      </c>
      <c r="F25" s="62">
        <v>1326</v>
      </c>
      <c r="G25" s="61">
        <v>3.4232349793000001</v>
      </c>
      <c r="H25" s="61">
        <v>2.6534460547999998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0.57625899999999997</v>
      </c>
      <c r="D27" s="88">
        <v>0.44652900000000001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51.533636363600003</v>
      </c>
      <c r="D7" s="55">
        <v>54.996228604599999</v>
      </c>
      <c r="E7" s="56">
        <v>1930</v>
      </c>
      <c r="F7" s="56">
        <v>2059</v>
      </c>
      <c r="G7" s="55">
        <v>2.1072264095</v>
      </c>
      <c r="H7" s="55">
        <v>1.7618960662000001</v>
      </c>
    </row>
    <row r="8" spans="2:10" ht="17.25" customHeight="1" x14ac:dyDescent="0.2">
      <c r="B8" s="57" t="s">
        <v>5</v>
      </c>
      <c r="C8" s="58">
        <v>43.018484848500002</v>
      </c>
      <c r="D8" s="58">
        <v>49.975340876099999</v>
      </c>
      <c r="E8" s="59">
        <v>1611</v>
      </c>
      <c r="F8" s="59">
        <v>1871</v>
      </c>
      <c r="G8" s="58">
        <v>1.8647037072999999</v>
      </c>
      <c r="H8" s="58">
        <v>1.6109647132</v>
      </c>
    </row>
    <row r="9" spans="2:10" ht="17.25" customHeight="1" x14ac:dyDescent="0.2">
      <c r="B9" s="57" t="s">
        <v>6</v>
      </c>
      <c r="C9" s="58">
        <v>8.5151515151999995</v>
      </c>
      <c r="D9" s="58">
        <v>5.0208877285</v>
      </c>
      <c r="E9" s="59">
        <v>319</v>
      </c>
      <c r="F9" s="59">
        <v>188</v>
      </c>
      <c r="G9" s="58">
        <v>3.3308576787000002</v>
      </c>
      <c r="H9" s="58">
        <v>3.2618231499000001</v>
      </c>
    </row>
    <row r="10" spans="2:10" ht="17.25" customHeight="1" x14ac:dyDescent="0.2">
      <c r="B10" s="57" t="s">
        <v>7</v>
      </c>
      <c r="C10" s="58">
        <v>39.526969696999998</v>
      </c>
      <c r="D10" s="58">
        <v>34.037713954200001</v>
      </c>
      <c r="E10" s="59">
        <v>1480</v>
      </c>
      <c r="F10" s="59">
        <v>1274</v>
      </c>
      <c r="G10" s="58">
        <v>1.9358898687999999</v>
      </c>
      <c r="H10" s="58">
        <v>1.6951176105000001</v>
      </c>
    </row>
    <row r="11" spans="2:10" ht="17.25" customHeight="1" x14ac:dyDescent="0.2">
      <c r="B11" s="57" t="s">
        <v>8</v>
      </c>
      <c r="C11" s="58">
        <v>2.2675757576</v>
      </c>
      <c r="D11" s="58">
        <v>4.4952132289</v>
      </c>
      <c r="E11" s="59">
        <v>85</v>
      </c>
      <c r="F11" s="59">
        <v>168</v>
      </c>
      <c r="G11" s="58"/>
      <c r="H11" s="59"/>
    </row>
    <row r="12" spans="2:10" ht="17.25" customHeight="1" x14ac:dyDescent="0.2">
      <c r="B12" s="60" t="s">
        <v>9</v>
      </c>
      <c r="C12" s="61">
        <v>6.6718181818</v>
      </c>
      <c r="D12" s="61">
        <v>6.4708442124000003</v>
      </c>
      <c r="E12" s="62">
        <v>250</v>
      </c>
      <c r="F12" s="62">
        <v>242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91.060606060599994</v>
      </c>
      <c r="D14" s="55">
        <v>89.033942558700005</v>
      </c>
      <c r="E14" s="56">
        <v>3410</v>
      </c>
      <c r="F14" s="56">
        <v>3333</v>
      </c>
      <c r="G14" s="55">
        <v>2.0329450914999998</v>
      </c>
      <c r="H14" s="55">
        <v>1.7363962203000001</v>
      </c>
      <c r="I14" s="38"/>
      <c r="J14" s="45"/>
    </row>
    <row r="15" spans="2:10" ht="18.75" customHeight="1" x14ac:dyDescent="0.2">
      <c r="B15" s="64" t="s">
        <v>12</v>
      </c>
      <c r="C15" s="61">
        <v>25.515151515199999</v>
      </c>
      <c r="D15" s="61">
        <v>14.766463591500001</v>
      </c>
      <c r="E15" s="62">
        <v>956</v>
      </c>
      <c r="F15" s="62">
        <v>553</v>
      </c>
      <c r="G15" s="61">
        <v>3.2862232779</v>
      </c>
      <c r="H15" s="61">
        <v>3.2573673869999999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30.727272727300001</v>
      </c>
      <c r="D17" s="55">
        <v>25.993617638500002</v>
      </c>
      <c r="E17" s="56">
        <v>1151</v>
      </c>
      <c r="F17" s="56">
        <v>973</v>
      </c>
      <c r="G17" s="55">
        <v>2.6548323471000002</v>
      </c>
      <c r="H17" s="55">
        <v>2.3125</v>
      </c>
      <c r="I17" s="39"/>
    </row>
    <row r="18" spans="2:9" ht="17.25" customHeight="1" x14ac:dyDescent="0.2">
      <c r="B18" s="66" t="s">
        <v>14</v>
      </c>
      <c r="C18" s="58">
        <v>32.878787878799997</v>
      </c>
      <c r="D18" s="58">
        <v>17.870612126499999</v>
      </c>
      <c r="E18" s="59">
        <v>1231</v>
      </c>
      <c r="F18" s="59">
        <v>669</v>
      </c>
      <c r="G18" s="58">
        <v>2.6820276498000002</v>
      </c>
      <c r="H18" s="58">
        <v>2.4139610390000001</v>
      </c>
    </row>
    <row r="19" spans="2:9" ht="17.25" customHeight="1" x14ac:dyDescent="0.2">
      <c r="B19" s="66" t="s">
        <v>15</v>
      </c>
      <c r="C19" s="58">
        <v>82.848484848499993</v>
      </c>
      <c r="D19" s="58">
        <v>77.603713373900007</v>
      </c>
      <c r="E19" s="59">
        <v>3103</v>
      </c>
      <c r="F19" s="59">
        <v>2905</v>
      </c>
      <c r="G19" s="58">
        <v>2.1009509876000001</v>
      </c>
      <c r="H19" s="58">
        <v>1.7786915887999999</v>
      </c>
    </row>
    <row r="20" spans="2:9" ht="17.25" customHeight="1" x14ac:dyDescent="0.2">
      <c r="B20" s="66" t="s">
        <v>16</v>
      </c>
      <c r="C20" s="58">
        <v>4.8484848485000001</v>
      </c>
      <c r="D20" s="58">
        <v>4.2355671598000004</v>
      </c>
      <c r="E20" s="59">
        <v>182</v>
      </c>
      <c r="F20" s="59">
        <v>159</v>
      </c>
      <c r="G20" s="58">
        <v>3.2687499999999998</v>
      </c>
      <c r="H20" s="58">
        <v>2.8630136986000001</v>
      </c>
    </row>
    <row r="21" spans="2:9" ht="17.25" customHeight="1" x14ac:dyDescent="0.2">
      <c r="B21" s="66" t="s">
        <v>17</v>
      </c>
      <c r="C21" s="58">
        <v>23.424242424199999</v>
      </c>
      <c r="D21" s="58">
        <v>16.8552364375</v>
      </c>
      <c r="E21" s="59">
        <v>877</v>
      </c>
      <c r="F21" s="59">
        <v>631</v>
      </c>
      <c r="G21" s="58">
        <v>2.7451487710000002</v>
      </c>
      <c r="H21" s="58">
        <v>2.7659208261999999</v>
      </c>
    </row>
    <row r="22" spans="2:9" ht="17.25" customHeight="1" x14ac:dyDescent="0.2">
      <c r="B22" s="64" t="s">
        <v>18</v>
      </c>
      <c r="C22" s="61">
        <v>10.3939393939</v>
      </c>
      <c r="D22" s="61">
        <v>12.039454598200001</v>
      </c>
      <c r="E22" s="62">
        <v>389</v>
      </c>
      <c r="F22" s="62">
        <v>451</v>
      </c>
      <c r="G22" s="61">
        <v>3.0145772595000002</v>
      </c>
      <c r="H22" s="61">
        <v>2.5951807228999999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25.801515151499999</v>
      </c>
      <c r="D24" s="55">
        <v>26.569480707899999</v>
      </c>
      <c r="E24" s="56">
        <v>966</v>
      </c>
      <c r="F24" s="56">
        <v>994</v>
      </c>
      <c r="G24" s="55">
        <v>2.1010551808</v>
      </c>
      <c r="H24" s="55">
        <v>1.721016879</v>
      </c>
    </row>
    <row r="25" spans="2:9" ht="17.25" customHeight="1" x14ac:dyDescent="0.2">
      <c r="B25" s="71" t="s">
        <v>21</v>
      </c>
      <c r="C25" s="61">
        <v>53.801212121200003</v>
      </c>
      <c r="D25" s="61">
        <v>59.491441833499998</v>
      </c>
      <c r="E25" s="62">
        <v>2015</v>
      </c>
      <c r="F25" s="62">
        <v>2227</v>
      </c>
      <c r="G25" s="61">
        <v>2.0184858867000002</v>
      </c>
      <c r="H25" s="61">
        <v>1.6288000972000001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0.54468399999999995</v>
      </c>
      <c r="D27" s="88">
        <v>0.407003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55.565410958900003</v>
      </c>
      <c r="D7" s="55">
        <v>61.058787507700004</v>
      </c>
      <c r="E7" s="56">
        <v>3621</v>
      </c>
      <c r="F7" s="56">
        <v>3330</v>
      </c>
      <c r="G7" s="55">
        <v>2.2621047305999999</v>
      </c>
      <c r="H7" s="55">
        <v>1.8837203508</v>
      </c>
    </row>
    <row r="8" spans="2:10" ht="17.25" customHeight="1" x14ac:dyDescent="0.2">
      <c r="B8" s="57" t="s">
        <v>5</v>
      </c>
      <c r="C8" s="58">
        <v>44.502054794499998</v>
      </c>
      <c r="D8" s="58">
        <v>52.518677281099997</v>
      </c>
      <c r="E8" s="59">
        <v>2900</v>
      </c>
      <c r="F8" s="59">
        <v>2864</v>
      </c>
      <c r="G8" s="58">
        <v>1.9741193306</v>
      </c>
      <c r="H8" s="58">
        <v>1.6486645206999999</v>
      </c>
    </row>
    <row r="9" spans="2:10" ht="17.25" customHeight="1" x14ac:dyDescent="0.2">
      <c r="B9" s="57" t="s">
        <v>6</v>
      </c>
      <c r="C9" s="58">
        <v>11.0633561644</v>
      </c>
      <c r="D9" s="58">
        <v>8.5401102265999995</v>
      </c>
      <c r="E9" s="59">
        <v>721</v>
      </c>
      <c r="F9" s="59">
        <v>466</v>
      </c>
      <c r="G9" s="58">
        <v>3.4177280095000002</v>
      </c>
      <c r="H9" s="58">
        <v>3.3274108582999999</v>
      </c>
    </row>
    <row r="10" spans="2:10" ht="17.25" customHeight="1" x14ac:dyDescent="0.2">
      <c r="B10" s="57" t="s">
        <v>7</v>
      </c>
      <c r="C10" s="58">
        <v>34.742808219200001</v>
      </c>
      <c r="D10" s="58">
        <v>28.102265768500001</v>
      </c>
      <c r="E10" s="59">
        <v>2264</v>
      </c>
      <c r="F10" s="59">
        <v>1532</v>
      </c>
      <c r="G10" s="58">
        <v>2.0337547140000001</v>
      </c>
      <c r="H10" s="58">
        <v>1.6670452142000001</v>
      </c>
    </row>
    <row r="11" spans="2:10" ht="17.25" customHeight="1" x14ac:dyDescent="0.2">
      <c r="B11" s="57" t="s">
        <v>8</v>
      </c>
      <c r="C11" s="58">
        <v>2.7486301370000001</v>
      </c>
      <c r="D11" s="58">
        <v>4.2771994285000003</v>
      </c>
      <c r="E11" s="59">
        <v>179</v>
      </c>
      <c r="F11" s="59">
        <v>233</v>
      </c>
      <c r="G11" s="58"/>
      <c r="H11" s="59"/>
    </row>
    <row r="12" spans="2:10" ht="17.25" customHeight="1" x14ac:dyDescent="0.2">
      <c r="B12" s="60" t="s">
        <v>9</v>
      </c>
      <c r="C12" s="61">
        <v>6.9431506849</v>
      </c>
      <c r="D12" s="61">
        <v>6.5617472954</v>
      </c>
      <c r="E12" s="62">
        <v>452</v>
      </c>
      <c r="F12" s="62">
        <v>358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90.308219178100003</v>
      </c>
      <c r="D14" s="55">
        <v>89.161053276199993</v>
      </c>
      <c r="E14" s="56">
        <v>5884</v>
      </c>
      <c r="F14" s="56">
        <v>4862</v>
      </c>
      <c r="G14" s="55">
        <v>2.1744406522999999</v>
      </c>
      <c r="H14" s="55">
        <v>1.8154761905000001</v>
      </c>
      <c r="I14" s="38"/>
      <c r="J14" s="45"/>
    </row>
    <row r="15" spans="2:10" ht="18.75" customHeight="1" x14ac:dyDescent="0.2">
      <c r="B15" s="64" t="s">
        <v>12</v>
      </c>
      <c r="C15" s="61">
        <v>29.246575342500002</v>
      </c>
      <c r="D15" s="61">
        <v>17.819963257800001</v>
      </c>
      <c r="E15" s="62">
        <v>1906</v>
      </c>
      <c r="F15" s="62">
        <v>972</v>
      </c>
      <c r="G15" s="61">
        <v>3.3735362998</v>
      </c>
      <c r="H15" s="61">
        <v>3.3287514318000002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27.1917808219</v>
      </c>
      <c r="D17" s="55">
        <v>21.922841396199999</v>
      </c>
      <c r="E17" s="56">
        <v>1772</v>
      </c>
      <c r="F17" s="56">
        <v>1195</v>
      </c>
      <c r="G17" s="55">
        <v>2.8387909320000002</v>
      </c>
      <c r="H17" s="55">
        <v>2.4152700185999998</v>
      </c>
      <c r="I17" s="39"/>
    </row>
    <row r="18" spans="2:9" ht="17.25" customHeight="1" x14ac:dyDescent="0.2">
      <c r="B18" s="66" t="s">
        <v>14</v>
      </c>
      <c r="C18" s="58">
        <v>34.280821917799997</v>
      </c>
      <c r="D18" s="58">
        <v>14.268218003699999</v>
      </c>
      <c r="E18" s="59">
        <v>2234</v>
      </c>
      <c r="F18" s="59">
        <v>778</v>
      </c>
      <c r="G18" s="58">
        <v>2.6503496502999999</v>
      </c>
      <c r="H18" s="58">
        <v>2.4692417739999999</v>
      </c>
    </row>
    <row r="19" spans="2:9" ht="17.25" customHeight="1" x14ac:dyDescent="0.2">
      <c r="B19" s="66" t="s">
        <v>15</v>
      </c>
      <c r="C19" s="58">
        <v>81.986301369900005</v>
      </c>
      <c r="D19" s="58">
        <v>78.648703817099999</v>
      </c>
      <c r="E19" s="59">
        <v>5342</v>
      </c>
      <c r="F19" s="59">
        <v>4289</v>
      </c>
      <c r="G19" s="58">
        <v>2.2472848788999999</v>
      </c>
      <c r="H19" s="58">
        <v>1.8671165326000001</v>
      </c>
    </row>
    <row r="20" spans="2:9" ht="17.25" customHeight="1" x14ac:dyDescent="0.2">
      <c r="B20" s="66" t="s">
        <v>16</v>
      </c>
      <c r="C20" s="58">
        <v>11.027397260300001</v>
      </c>
      <c r="D20" s="58">
        <v>9.9408042458000008</v>
      </c>
      <c r="E20" s="59">
        <v>719</v>
      </c>
      <c r="F20" s="59">
        <v>542</v>
      </c>
      <c r="G20" s="58">
        <v>3.3881987578000001</v>
      </c>
      <c r="H20" s="58">
        <v>3.1149897330999998</v>
      </c>
    </row>
    <row r="21" spans="2:9" ht="17.25" customHeight="1" x14ac:dyDescent="0.2">
      <c r="B21" s="66" t="s">
        <v>17</v>
      </c>
      <c r="C21" s="58">
        <v>5.3082191780999999</v>
      </c>
      <c r="D21" s="58">
        <v>21.2288222086</v>
      </c>
      <c r="E21" s="59">
        <v>346</v>
      </c>
      <c r="F21" s="59">
        <v>1158</v>
      </c>
      <c r="G21" s="58">
        <v>3.6387096774000001</v>
      </c>
      <c r="H21" s="58">
        <v>2.7596153846</v>
      </c>
    </row>
    <row r="22" spans="2:9" ht="17.25" customHeight="1" x14ac:dyDescent="0.2">
      <c r="B22" s="64" t="s">
        <v>18</v>
      </c>
      <c r="C22" s="61">
        <v>36.575342465799999</v>
      </c>
      <c r="D22" s="61">
        <v>15.8603796693</v>
      </c>
      <c r="E22" s="62">
        <v>2383</v>
      </c>
      <c r="F22" s="62">
        <v>865</v>
      </c>
      <c r="G22" s="61">
        <v>2.9007490637000002</v>
      </c>
      <c r="H22" s="61">
        <v>2.7528957529000002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28.982876712300001</v>
      </c>
      <c r="D24" s="55">
        <v>35.0408246581</v>
      </c>
      <c r="E24" s="56">
        <v>1889</v>
      </c>
      <c r="F24" s="56">
        <v>1911</v>
      </c>
      <c r="G24" s="55">
        <v>2.2651651924</v>
      </c>
      <c r="H24" s="55">
        <v>1.8732497496</v>
      </c>
    </row>
    <row r="25" spans="2:9" ht="17.25" customHeight="1" x14ac:dyDescent="0.2">
      <c r="B25" s="71" t="s">
        <v>21</v>
      </c>
      <c r="C25" s="61">
        <v>58.314041095900002</v>
      </c>
      <c r="D25" s="61">
        <v>65.335986936099999</v>
      </c>
      <c r="E25" s="62">
        <v>3800</v>
      </c>
      <c r="F25" s="62">
        <v>3563</v>
      </c>
      <c r="G25" s="61">
        <v>2.1556180308999999</v>
      </c>
      <c r="H25" s="61">
        <v>1.7604295485000001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0.538906</v>
      </c>
      <c r="D27" s="88">
        <v>0.42507299999999998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5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89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45.106274804199998</v>
      </c>
      <c r="D7" s="55">
        <v>43.990828363200002</v>
      </c>
      <c r="E7" s="56">
        <v>6779</v>
      </c>
      <c r="F7" s="56">
        <v>6053</v>
      </c>
      <c r="G7" s="55">
        <v>1.8333439934</v>
      </c>
      <c r="H7" s="55">
        <v>1.6358910621</v>
      </c>
    </row>
    <row r="8" spans="2:10" ht="17.25" customHeight="1" x14ac:dyDescent="0.2">
      <c r="B8" s="57" t="s">
        <v>5</v>
      </c>
      <c r="C8" s="58">
        <v>41.671771786800001</v>
      </c>
      <c r="D8" s="58">
        <v>41.373630216099997</v>
      </c>
      <c r="E8" s="59">
        <v>6263</v>
      </c>
      <c r="F8" s="59">
        <v>5693</v>
      </c>
      <c r="G8" s="58">
        <v>1.7073960540999999</v>
      </c>
      <c r="H8" s="58">
        <v>1.5344595829000001</v>
      </c>
    </row>
    <row r="9" spans="2:10" ht="17.25" customHeight="1" x14ac:dyDescent="0.2">
      <c r="B9" s="57" t="s">
        <v>6</v>
      </c>
      <c r="C9" s="58">
        <v>3.4345030174</v>
      </c>
      <c r="D9" s="58">
        <v>2.6171981470999999</v>
      </c>
      <c r="E9" s="59">
        <v>516</v>
      </c>
      <c r="F9" s="59">
        <v>360</v>
      </c>
      <c r="G9" s="58">
        <v>3.3531702710000002</v>
      </c>
      <c r="H9" s="58">
        <v>3.2350497689000002</v>
      </c>
    </row>
    <row r="10" spans="2:10" ht="17.25" customHeight="1" x14ac:dyDescent="0.2">
      <c r="B10" s="57" t="s">
        <v>7</v>
      </c>
      <c r="C10" s="58">
        <v>41.177382600100003</v>
      </c>
      <c r="D10" s="58">
        <v>39.529433603500003</v>
      </c>
      <c r="E10" s="59">
        <v>6189</v>
      </c>
      <c r="F10" s="59">
        <v>5439</v>
      </c>
      <c r="G10" s="58">
        <v>1.6570724532000001</v>
      </c>
      <c r="H10" s="58">
        <v>1.6336002043</v>
      </c>
    </row>
    <row r="11" spans="2:10" ht="17.25" customHeight="1" x14ac:dyDescent="0.2">
      <c r="B11" s="57" t="s">
        <v>8</v>
      </c>
      <c r="C11" s="58">
        <v>2.7338827683</v>
      </c>
      <c r="D11" s="58">
        <v>4.8810326046999997</v>
      </c>
      <c r="E11" s="59">
        <v>411</v>
      </c>
      <c r="F11" s="59">
        <v>672</v>
      </c>
      <c r="G11" s="58"/>
      <c r="H11" s="59"/>
    </row>
    <row r="12" spans="2:10" ht="17.25" customHeight="1" x14ac:dyDescent="0.2">
      <c r="B12" s="60" t="s">
        <v>9</v>
      </c>
      <c r="C12" s="61">
        <v>10.9824598274</v>
      </c>
      <c r="D12" s="61">
        <v>11.598705428500001</v>
      </c>
      <c r="E12" s="62">
        <v>1651</v>
      </c>
      <c r="F12" s="62">
        <v>1596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86.283657404300001</v>
      </c>
      <c r="D14" s="55">
        <v>83.520261966700005</v>
      </c>
      <c r="E14" s="56">
        <v>12968</v>
      </c>
      <c r="F14" s="56">
        <v>11492</v>
      </c>
      <c r="G14" s="55">
        <v>1.7495038954</v>
      </c>
      <c r="H14" s="55">
        <v>1.6348655627999999</v>
      </c>
      <c r="I14" s="38"/>
      <c r="J14" s="45"/>
    </row>
    <row r="15" spans="2:10" ht="18.75" customHeight="1" x14ac:dyDescent="0.2">
      <c r="B15" s="64" t="s">
        <v>12</v>
      </c>
      <c r="C15" s="61">
        <v>14.4649511413</v>
      </c>
      <c r="D15" s="61">
        <v>11.3451892014</v>
      </c>
      <c r="E15" s="62">
        <v>2174</v>
      </c>
      <c r="F15" s="62">
        <v>1561</v>
      </c>
      <c r="G15" s="61">
        <v>3.3397145461000002</v>
      </c>
      <c r="H15" s="61">
        <v>3.2660774789999998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25.511690911500001</v>
      </c>
      <c r="D17" s="55">
        <v>21.4550312959</v>
      </c>
      <c r="E17" s="56">
        <v>3834</v>
      </c>
      <c r="F17" s="56">
        <v>2952</v>
      </c>
      <c r="G17" s="55">
        <v>2.4020290630000001</v>
      </c>
      <c r="H17" s="55">
        <v>2.2637412609999998</v>
      </c>
      <c r="I17" s="39"/>
    </row>
    <row r="18" spans="2:9" ht="17.25" customHeight="1" x14ac:dyDescent="0.2">
      <c r="B18" s="66" t="s">
        <v>14</v>
      </c>
      <c r="C18" s="58">
        <v>16.0574189212</v>
      </c>
      <c r="D18" s="58">
        <v>10.94324976</v>
      </c>
      <c r="E18" s="59">
        <v>2413</v>
      </c>
      <c r="F18" s="59">
        <v>1506</v>
      </c>
      <c r="G18" s="58">
        <v>2.5054425095999999</v>
      </c>
      <c r="H18" s="58">
        <v>2.3990744085000002</v>
      </c>
    </row>
    <row r="19" spans="2:9" ht="17.25" customHeight="1" x14ac:dyDescent="0.2">
      <c r="B19" s="66" t="s">
        <v>15</v>
      </c>
      <c r="C19" s="58">
        <v>79.237044214199997</v>
      </c>
      <c r="D19" s="58">
        <v>73.178809923100005</v>
      </c>
      <c r="E19" s="59">
        <v>11909</v>
      </c>
      <c r="F19" s="59">
        <v>10069</v>
      </c>
      <c r="G19" s="58">
        <v>1.7886239878000001</v>
      </c>
      <c r="H19" s="58">
        <v>1.6755329149</v>
      </c>
    </row>
    <row r="20" spans="2:9" ht="17.25" customHeight="1" x14ac:dyDescent="0.2">
      <c r="B20" s="66" t="s">
        <v>16</v>
      </c>
      <c r="C20" s="58">
        <v>5.5552111967000002</v>
      </c>
      <c r="D20" s="58">
        <v>4.5515469123000001</v>
      </c>
      <c r="E20" s="59">
        <v>835</v>
      </c>
      <c r="F20" s="59">
        <v>626</v>
      </c>
      <c r="G20" s="58">
        <v>3.5678879562999999</v>
      </c>
      <c r="H20" s="58">
        <v>2.9902396091000001</v>
      </c>
    </row>
    <row r="21" spans="2:9" ht="17.25" customHeight="1" x14ac:dyDescent="0.2">
      <c r="B21" s="66" t="s">
        <v>17</v>
      </c>
      <c r="C21" s="58">
        <v>10.7531635731</v>
      </c>
      <c r="D21" s="58">
        <v>16.9744709836</v>
      </c>
      <c r="E21" s="59">
        <v>1616</v>
      </c>
      <c r="F21" s="59">
        <v>2336</v>
      </c>
      <c r="G21" s="58">
        <v>2.9569453039</v>
      </c>
      <c r="H21" s="58">
        <v>2.6169880796</v>
      </c>
    </row>
    <row r="22" spans="2:9" ht="17.25" customHeight="1" x14ac:dyDescent="0.2">
      <c r="B22" s="64" t="s">
        <v>18</v>
      </c>
      <c r="C22" s="61">
        <v>13.8390659222</v>
      </c>
      <c r="D22" s="61">
        <v>9.4412912095999992</v>
      </c>
      <c r="E22" s="62">
        <v>2080</v>
      </c>
      <c r="F22" s="62">
        <v>1299</v>
      </c>
      <c r="G22" s="61">
        <v>2.5918192279999999</v>
      </c>
      <c r="H22" s="61">
        <v>2.4199552864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16.889736075199998</v>
      </c>
      <c r="D24" s="55">
        <v>14.2254992007</v>
      </c>
      <c r="E24" s="56">
        <v>2538</v>
      </c>
      <c r="F24" s="56">
        <v>1957</v>
      </c>
      <c r="G24" s="55">
        <v>1.8050617527999999</v>
      </c>
      <c r="H24" s="55">
        <v>1.6705437067</v>
      </c>
    </row>
    <row r="25" spans="2:9" ht="17.25" customHeight="1" x14ac:dyDescent="0.2">
      <c r="B25" s="71" t="s">
        <v>21</v>
      </c>
      <c r="C25" s="61">
        <v>47.840157572499997</v>
      </c>
      <c r="D25" s="61">
        <v>48.871860968</v>
      </c>
      <c r="E25" s="62">
        <v>7190</v>
      </c>
      <c r="F25" s="62">
        <v>6724</v>
      </c>
      <c r="G25" s="61">
        <v>1.7285371522999999</v>
      </c>
      <c r="H25" s="61">
        <v>1.4726279952000001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0.50541800000000003</v>
      </c>
      <c r="D27" s="88">
        <v>0.41080100000000003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6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51.416498399399998</v>
      </c>
      <c r="D7" s="55">
        <v>54.653383678799997</v>
      </c>
      <c r="E7" s="56">
        <v>7747</v>
      </c>
      <c r="F7" s="56">
        <v>7325</v>
      </c>
      <c r="G7" s="55">
        <v>2.2162330311999998</v>
      </c>
      <c r="H7" s="55">
        <v>2.1796141233999999</v>
      </c>
    </row>
    <row r="8" spans="2:10" ht="17.25" customHeight="1" x14ac:dyDescent="0.2">
      <c r="B8" s="57" t="s">
        <v>5</v>
      </c>
      <c r="C8" s="58">
        <v>44.028291194300003</v>
      </c>
      <c r="D8" s="58">
        <v>46.436992693199997</v>
      </c>
      <c r="E8" s="59">
        <v>6634</v>
      </c>
      <c r="F8" s="59">
        <v>6223</v>
      </c>
      <c r="G8" s="58">
        <v>1.9979439564999999</v>
      </c>
      <c r="H8" s="58">
        <v>1.9426321666999999</v>
      </c>
    </row>
    <row r="9" spans="2:10" ht="17.25" customHeight="1" x14ac:dyDescent="0.2">
      <c r="B9" s="57" t="s">
        <v>6</v>
      </c>
      <c r="C9" s="58">
        <v>7.3882072050999996</v>
      </c>
      <c r="D9" s="58">
        <v>8.2163909856000004</v>
      </c>
      <c r="E9" s="59">
        <v>1113</v>
      </c>
      <c r="F9" s="59">
        <v>1101</v>
      </c>
      <c r="G9" s="58">
        <v>3.5116962541999999</v>
      </c>
      <c r="H9" s="58">
        <v>3.5123697008999999</v>
      </c>
    </row>
    <row r="10" spans="2:10" ht="17.25" customHeight="1" x14ac:dyDescent="0.2">
      <c r="B10" s="57" t="s">
        <v>7</v>
      </c>
      <c r="C10" s="58">
        <v>39.397263246100003</v>
      </c>
      <c r="D10" s="58">
        <v>34.582425580699997</v>
      </c>
      <c r="E10" s="59">
        <v>5936</v>
      </c>
      <c r="F10" s="59">
        <v>4635</v>
      </c>
      <c r="G10" s="58">
        <v>1.9638918750000001</v>
      </c>
      <c r="H10" s="58">
        <v>2.0155508527000001</v>
      </c>
    </row>
    <row r="11" spans="2:10" ht="17.25" customHeight="1" x14ac:dyDescent="0.2">
      <c r="B11" s="57" t="s">
        <v>8</v>
      </c>
      <c r="C11" s="58">
        <v>2.0441743772000001</v>
      </c>
      <c r="D11" s="58">
        <v>3.4112700560000002</v>
      </c>
      <c r="E11" s="59">
        <v>308</v>
      </c>
      <c r="F11" s="59">
        <v>457</v>
      </c>
      <c r="G11" s="58"/>
      <c r="H11" s="59"/>
    </row>
    <row r="12" spans="2:10" ht="17.25" customHeight="1" x14ac:dyDescent="0.2">
      <c r="B12" s="60" t="s">
        <v>9</v>
      </c>
      <c r="C12" s="61">
        <v>7.1420639773000003</v>
      </c>
      <c r="D12" s="61">
        <v>7.3529206845999999</v>
      </c>
      <c r="E12" s="62">
        <v>1076</v>
      </c>
      <c r="F12" s="62">
        <v>985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90.813761645499994</v>
      </c>
      <c r="D14" s="55">
        <v>89.235809259500002</v>
      </c>
      <c r="E14" s="56">
        <v>13684</v>
      </c>
      <c r="F14" s="56">
        <v>11959</v>
      </c>
      <c r="G14" s="55">
        <v>2.1065161782000001</v>
      </c>
      <c r="H14" s="55">
        <v>2.1163138091000002</v>
      </c>
      <c r="I14" s="38"/>
      <c r="J14" s="45"/>
    </row>
    <row r="15" spans="2:10" ht="18.75" customHeight="1" x14ac:dyDescent="0.2">
      <c r="B15" s="64" t="s">
        <v>12</v>
      </c>
      <c r="C15" s="61">
        <v>25.779898508700001</v>
      </c>
      <c r="D15" s="61">
        <v>28.167006837799999</v>
      </c>
      <c r="E15" s="62">
        <v>3885</v>
      </c>
      <c r="F15" s="62">
        <v>3775</v>
      </c>
      <c r="G15" s="61">
        <v>3.4610059026000002</v>
      </c>
      <c r="H15" s="61">
        <v>3.4558139472999998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26.537968830099999</v>
      </c>
      <c r="D17" s="55">
        <v>27.897465951899999</v>
      </c>
      <c r="E17" s="56">
        <v>3999</v>
      </c>
      <c r="F17" s="56">
        <v>3739</v>
      </c>
      <c r="G17" s="55">
        <v>2.8701273110000001</v>
      </c>
      <c r="H17" s="55">
        <v>2.9184990723999999</v>
      </c>
      <c r="I17" s="39"/>
    </row>
    <row r="18" spans="2:9" ht="17.25" customHeight="1" x14ac:dyDescent="0.2">
      <c r="B18" s="66" t="s">
        <v>14</v>
      </c>
      <c r="C18" s="58">
        <v>30.997267453700001</v>
      </c>
      <c r="D18" s="58">
        <v>17.1801454621</v>
      </c>
      <c r="E18" s="59">
        <v>4671</v>
      </c>
      <c r="F18" s="59">
        <v>2302</v>
      </c>
      <c r="G18" s="58">
        <v>2.7676294887999999</v>
      </c>
      <c r="H18" s="58">
        <v>2.8221250968999998</v>
      </c>
    </row>
    <row r="19" spans="2:9" ht="17.25" customHeight="1" x14ac:dyDescent="0.2">
      <c r="B19" s="66" t="s">
        <v>15</v>
      </c>
      <c r="C19" s="58">
        <v>84.004814021300007</v>
      </c>
      <c r="D19" s="58">
        <v>80.777720587399997</v>
      </c>
      <c r="E19" s="59">
        <v>12658</v>
      </c>
      <c r="F19" s="59">
        <v>10826</v>
      </c>
      <c r="G19" s="58">
        <v>2.1454737184999999</v>
      </c>
      <c r="H19" s="58">
        <v>2.1624665905999998</v>
      </c>
    </row>
    <row r="20" spans="2:9" ht="17.25" customHeight="1" x14ac:dyDescent="0.2">
      <c r="B20" s="66" t="s">
        <v>16</v>
      </c>
      <c r="C20" s="58">
        <v>7.9084658051999996</v>
      </c>
      <c r="D20" s="58">
        <v>13.0108949364</v>
      </c>
      <c r="E20" s="59">
        <v>1192</v>
      </c>
      <c r="F20" s="59">
        <v>1744</v>
      </c>
      <c r="G20" s="58">
        <v>3.6638161526999999</v>
      </c>
      <c r="H20" s="58">
        <v>3.5150457433</v>
      </c>
    </row>
    <row r="21" spans="2:9" ht="17.25" customHeight="1" x14ac:dyDescent="0.2">
      <c r="B21" s="66" t="s">
        <v>17</v>
      </c>
      <c r="C21" s="58">
        <v>25.736276255</v>
      </c>
      <c r="D21" s="58">
        <v>33.219044600899998</v>
      </c>
      <c r="E21" s="59">
        <v>3878</v>
      </c>
      <c r="F21" s="59">
        <v>4452</v>
      </c>
      <c r="G21" s="58">
        <v>3.0132954930000002</v>
      </c>
      <c r="H21" s="58">
        <v>3.0068707522000002</v>
      </c>
    </row>
    <row r="22" spans="2:9" ht="17.25" customHeight="1" x14ac:dyDescent="0.2">
      <c r="B22" s="64" t="s">
        <v>18</v>
      </c>
      <c r="C22" s="61">
        <v>16.115865746899999</v>
      </c>
      <c r="D22" s="61">
        <v>16.765703860999999</v>
      </c>
      <c r="E22" s="62">
        <v>2428</v>
      </c>
      <c r="F22" s="62">
        <v>2247</v>
      </c>
      <c r="G22" s="61">
        <v>2.9348097591000002</v>
      </c>
      <c r="H22" s="61">
        <v>3.0632980753000001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20.930785515099998</v>
      </c>
      <c r="D24" s="55">
        <v>20.0686038656</v>
      </c>
      <c r="E24" s="56">
        <v>3154</v>
      </c>
      <c r="F24" s="56">
        <v>2690</v>
      </c>
      <c r="G24" s="55">
        <v>2.2443003886000001</v>
      </c>
      <c r="H24" s="55">
        <v>2.2967428734999999</v>
      </c>
    </row>
    <row r="25" spans="2:9" ht="17.25" customHeight="1" x14ac:dyDescent="0.2">
      <c r="B25" s="71" t="s">
        <v>21</v>
      </c>
      <c r="C25" s="61">
        <v>53.460672776599999</v>
      </c>
      <c r="D25" s="61">
        <v>58.064653734799997</v>
      </c>
      <c r="E25" s="62">
        <v>8055</v>
      </c>
      <c r="F25" s="62">
        <v>7782</v>
      </c>
      <c r="G25" s="61">
        <v>2.1316187411</v>
      </c>
      <c r="H25" s="61">
        <v>2.0515780774999999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0.55023599999999995</v>
      </c>
      <c r="D27" s="88">
        <v>0.418408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59.757918552</v>
      </c>
      <c r="D7" s="55">
        <v>65.508998615600007</v>
      </c>
      <c r="E7" s="56">
        <v>3638</v>
      </c>
      <c r="F7" s="56">
        <v>3382</v>
      </c>
      <c r="G7" s="55">
        <v>1.9999778351999999</v>
      </c>
      <c r="H7" s="55">
        <v>1.5344591348000001</v>
      </c>
    </row>
    <row r="8" spans="2:10" ht="17.25" customHeight="1" x14ac:dyDescent="0.2">
      <c r="B8" s="57" t="s">
        <v>5</v>
      </c>
      <c r="C8" s="58">
        <v>52.083333333299997</v>
      </c>
      <c r="D8" s="58">
        <v>62.519150899899998</v>
      </c>
      <c r="E8" s="59">
        <v>3171</v>
      </c>
      <c r="F8" s="59">
        <v>3228</v>
      </c>
      <c r="G8" s="58">
        <v>1.8060692751</v>
      </c>
      <c r="H8" s="58">
        <v>1.4536596075999999</v>
      </c>
    </row>
    <row r="9" spans="2:10" ht="17.25" customHeight="1" x14ac:dyDescent="0.2">
      <c r="B9" s="57" t="s">
        <v>6</v>
      </c>
      <c r="C9" s="58">
        <v>7.6745852186999999</v>
      </c>
      <c r="D9" s="58">
        <v>2.9898477156999999</v>
      </c>
      <c r="E9" s="59">
        <v>467</v>
      </c>
      <c r="F9" s="59">
        <v>154</v>
      </c>
      <c r="G9" s="58">
        <v>3.3130532394999999</v>
      </c>
      <c r="H9" s="58">
        <v>3.2219757071999999</v>
      </c>
    </row>
    <row r="10" spans="2:10" ht="17.25" customHeight="1" x14ac:dyDescent="0.2">
      <c r="B10" s="57" t="s">
        <v>7</v>
      </c>
      <c r="C10" s="58">
        <v>36.546757164399999</v>
      </c>
      <c r="D10" s="58">
        <v>29.0226119059</v>
      </c>
      <c r="E10" s="59">
        <v>2225</v>
      </c>
      <c r="F10" s="59">
        <v>1498</v>
      </c>
      <c r="G10" s="58">
        <v>1.8842743151000001</v>
      </c>
      <c r="H10" s="58">
        <v>1.5806892883000001</v>
      </c>
    </row>
    <row r="11" spans="2:10" ht="17.25" customHeight="1" x14ac:dyDescent="0.2">
      <c r="B11" s="57" t="s">
        <v>8</v>
      </c>
      <c r="C11" s="58">
        <v>0.93099547510000003</v>
      </c>
      <c r="D11" s="58">
        <v>2.4683894784999998</v>
      </c>
      <c r="E11" s="59">
        <v>57</v>
      </c>
      <c r="F11" s="59">
        <v>127</v>
      </c>
      <c r="G11" s="58"/>
      <c r="H11" s="59"/>
    </row>
    <row r="12" spans="2:10" ht="17.25" customHeight="1" x14ac:dyDescent="0.2">
      <c r="B12" s="60" t="s">
        <v>9</v>
      </c>
      <c r="C12" s="61">
        <v>2.7643288084000002</v>
      </c>
      <c r="D12" s="61">
        <v>3</v>
      </c>
      <c r="E12" s="62">
        <v>168</v>
      </c>
      <c r="F12" s="62">
        <v>155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96.304675716399998</v>
      </c>
      <c r="D14" s="55">
        <v>94.531610521499999</v>
      </c>
      <c r="E14" s="56">
        <v>5863</v>
      </c>
      <c r="F14" s="56">
        <v>4881</v>
      </c>
      <c r="G14" s="55">
        <v>1.9561472200000001</v>
      </c>
      <c r="H14" s="55">
        <v>1.5486941665</v>
      </c>
      <c r="I14" s="38"/>
      <c r="J14" s="45"/>
    </row>
    <row r="15" spans="2:10" ht="18.75" customHeight="1" x14ac:dyDescent="0.2">
      <c r="B15" s="64" t="s">
        <v>12</v>
      </c>
      <c r="C15" s="61">
        <v>22.9260935143</v>
      </c>
      <c r="D15" s="61">
        <v>9.1370558376000002</v>
      </c>
      <c r="E15" s="62">
        <v>1396</v>
      </c>
      <c r="F15" s="62">
        <v>472</v>
      </c>
      <c r="G15" s="61">
        <v>3.2549342105000001</v>
      </c>
      <c r="H15" s="61">
        <v>3.2020202019999999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35.1432880845</v>
      </c>
      <c r="D17" s="55">
        <v>32.095062298099997</v>
      </c>
      <c r="E17" s="56">
        <v>2140</v>
      </c>
      <c r="F17" s="56">
        <v>1657</v>
      </c>
      <c r="G17" s="55">
        <v>2.6158798283000002</v>
      </c>
      <c r="H17" s="55">
        <v>2.0366642703000002</v>
      </c>
      <c r="I17" s="39"/>
    </row>
    <row r="18" spans="2:9" ht="17.25" customHeight="1" x14ac:dyDescent="0.2">
      <c r="B18" s="66" t="s">
        <v>14</v>
      </c>
      <c r="C18" s="58">
        <v>27.941176470599999</v>
      </c>
      <c r="D18" s="58">
        <v>12.736502076600001</v>
      </c>
      <c r="E18" s="59">
        <v>1701</v>
      </c>
      <c r="F18" s="59">
        <v>658</v>
      </c>
      <c r="G18" s="58">
        <v>2.5317139001000002</v>
      </c>
      <c r="H18" s="58">
        <v>2.3079710145000001</v>
      </c>
    </row>
    <row r="19" spans="2:9" ht="17.25" customHeight="1" x14ac:dyDescent="0.2">
      <c r="B19" s="66" t="s">
        <v>15</v>
      </c>
      <c r="C19" s="58">
        <v>90.648567119199996</v>
      </c>
      <c r="D19" s="58">
        <v>80.941393631699995</v>
      </c>
      <c r="E19" s="59">
        <v>5519</v>
      </c>
      <c r="F19" s="59">
        <v>4179</v>
      </c>
      <c r="G19" s="58">
        <v>1.9808652246</v>
      </c>
      <c r="H19" s="58">
        <v>1.5758266819</v>
      </c>
    </row>
    <row r="20" spans="2:9" ht="17.25" customHeight="1" x14ac:dyDescent="0.2">
      <c r="B20" s="66" t="s">
        <v>16</v>
      </c>
      <c r="C20" s="58">
        <v>5.6938159878999999</v>
      </c>
      <c r="D20" s="58">
        <v>3.2302722658</v>
      </c>
      <c r="E20" s="59">
        <v>347</v>
      </c>
      <c r="F20" s="59">
        <v>167</v>
      </c>
      <c r="G20" s="58">
        <v>3.1456953641999998</v>
      </c>
      <c r="H20" s="58">
        <v>2.6928571428999999</v>
      </c>
    </row>
    <row r="21" spans="2:9" ht="17.25" customHeight="1" x14ac:dyDescent="0.2">
      <c r="B21" s="66" t="s">
        <v>17</v>
      </c>
      <c r="C21" s="58">
        <v>12.858220211200001</v>
      </c>
      <c r="D21" s="58">
        <v>6.8758652514999996</v>
      </c>
      <c r="E21" s="59">
        <v>783</v>
      </c>
      <c r="F21" s="59">
        <v>355</v>
      </c>
      <c r="G21" s="58">
        <v>2.9560117302000002</v>
      </c>
      <c r="H21" s="58">
        <v>2.7013422819000001</v>
      </c>
    </row>
    <row r="22" spans="2:9" ht="17.25" customHeight="1" x14ac:dyDescent="0.2">
      <c r="B22" s="64" t="s">
        <v>18</v>
      </c>
      <c r="C22" s="61">
        <v>16.1010558069</v>
      </c>
      <c r="D22" s="61">
        <v>10.521458237199999</v>
      </c>
      <c r="E22" s="62">
        <v>980</v>
      </c>
      <c r="F22" s="62">
        <v>543</v>
      </c>
      <c r="G22" s="61">
        <v>2.8360655738</v>
      </c>
      <c r="H22" s="61">
        <v>2.5219298245999999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29.146681749599999</v>
      </c>
      <c r="D24" s="55">
        <v>33.932625749899998</v>
      </c>
      <c r="E24" s="56">
        <v>1774</v>
      </c>
      <c r="F24" s="56">
        <v>1752</v>
      </c>
      <c r="G24" s="55">
        <v>2.0068219580000002</v>
      </c>
      <c r="H24" s="55">
        <v>1.5059424982</v>
      </c>
    </row>
    <row r="25" spans="2:9" ht="17.25" customHeight="1" x14ac:dyDescent="0.2">
      <c r="B25" s="71" t="s">
        <v>21</v>
      </c>
      <c r="C25" s="61">
        <v>60.688914027099997</v>
      </c>
      <c r="D25" s="61">
        <v>67.977388094099993</v>
      </c>
      <c r="E25" s="62">
        <v>3695</v>
      </c>
      <c r="F25" s="62">
        <v>3510</v>
      </c>
      <c r="G25" s="61">
        <v>1.9693267379999999</v>
      </c>
      <c r="H25" s="61">
        <v>1.4787522072999999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0.50552799999999998</v>
      </c>
      <c r="D27" s="88">
        <v>0.40481499999999998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60.065246349399999</v>
      </c>
      <c r="D7" s="55">
        <v>84.788568833499994</v>
      </c>
      <c r="E7" s="56">
        <v>10499</v>
      </c>
      <c r="F7" s="56">
        <v>16736</v>
      </c>
      <c r="G7" s="55">
        <v>3.9781458158</v>
      </c>
      <c r="H7" s="55">
        <v>3.3188282434</v>
      </c>
    </row>
    <row r="8" spans="2:10" ht="17.25" customHeight="1" x14ac:dyDescent="0.2">
      <c r="B8" s="57" t="s">
        <v>5</v>
      </c>
      <c r="C8" s="58">
        <v>34.263257702099999</v>
      </c>
      <c r="D8" s="58">
        <v>30.496950823900001</v>
      </c>
      <c r="E8" s="59">
        <v>5989</v>
      </c>
      <c r="F8" s="59">
        <v>6019</v>
      </c>
      <c r="G8" s="58">
        <v>3.6679194233999999</v>
      </c>
      <c r="H8" s="58">
        <v>2.2154007366999999</v>
      </c>
    </row>
    <row r="9" spans="2:10" ht="17.25" customHeight="1" x14ac:dyDescent="0.2">
      <c r="B9" s="57" t="s">
        <v>6</v>
      </c>
      <c r="C9" s="58">
        <v>25.8019886473</v>
      </c>
      <c r="D9" s="58">
        <v>54.291618009600001</v>
      </c>
      <c r="E9" s="59">
        <v>4510</v>
      </c>
      <c r="F9" s="59">
        <v>10716</v>
      </c>
      <c r="G9" s="58">
        <v>4.3876327556000003</v>
      </c>
      <c r="H9" s="58">
        <v>3.9383721243999998</v>
      </c>
    </row>
    <row r="10" spans="2:10" ht="17.25" customHeight="1" x14ac:dyDescent="0.2">
      <c r="B10" s="57" t="s">
        <v>7</v>
      </c>
      <c r="C10" s="58">
        <v>37.516520530800001</v>
      </c>
      <c r="D10" s="58">
        <v>12.2401063968</v>
      </c>
      <c r="E10" s="59">
        <v>6558</v>
      </c>
      <c r="F10" s="59">
        <v>2416</v>
      </c>
      <c r="G10" s="58">
        <v>3.3107443436000001</v>
      </c>
      <c r="H10" s="58">
        <v>2.0157768454</v>
      </c>
    </row>
    <row r="11" spans="2:10" ht="17.25" customHeight="1" x14ac:dyDescent="0.2">
      <c r="B11" s="57" t="s">
        <v>8</v>
      </c>
      <c r="C11" s="58">
        <v>0.1417577881</v>
      </c>
      <c r="D11" s="58">
        <v>0.716296873</v>
      </c>
      <c r="E11" s="59">
        <v>25</v>
      </c>
      <c r="F11" s="59">
        <v>141</v>
      </c>
      <c r="G11" s="58"/>
      <c r="H11" s="59"/>
    </row>
    <row r="12" spans="2:10" ht="17.25" customHeight="1" x14ac:dyDescent="0.2">
      <c r="B12" s="60" t="s">
        <v>9</v>
      </c>
      <c r="C12" s="61">
        <v>2.2764753316999999</v>
      </c>
      <c r="D12" s="61">
        <v>2.2550278967000001</v>
      </c>
      <c r="E12" s="62">
        <v>398</v>
      </c>
      <c r="F12" s="62">
        <v>445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97.581766880200007</v>
      </c>
      <c r="D14" s="55">
        <v>97.028675230299996</v>
      </c>
      <c r="E14" s="56">
        <v>17057</v>
      </c>
      <c r="F14" s="56">
        <v>19152</v>
      </c>
      <c r="G14" s="55">
        <v>3.7227682473999999</v>
      </c>
      <c r="H14" s="55">
        <v>3.1545867879</v>
      </c>
      <c r="I14" s="38"/>
      <c r="J14" s="45"/>
    </row>
    <row r="15" spans="2:10" ht="18.75" customHeight="1" x14ac:dyDescent="0.2">
      <c r="B15" s="64" t="s">
        <v>12</v>
      </c>
      <c r="C15" s="61">
        <v>79.312093664700001</v>
      </c>
      <c r="D15" s="61">
        <v>65.304268846499994</v>
      </c>
      <c r="E15" s="62">
        <v>13864</v>
      </c>
      <c r="F15" s="62">
        <v>12890</v>
      </c>
      <c r="G15" s="61">
        <v>4.1743072694999999</v>
      </c>
      <c r="H15" s="61">
        <v>3.9014504271999999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39.179663425100003</v>
      </c>
      <c r="D17" s="55">
        <v>43.778383287899999</v>
      </c>
      <c r="E17" s="56">
        <v>6849</v>
      </c>
      <c r="F17" s="56">
        <v>8641</v>
      </c>
      <c r="G17" s="55">
        <v>4.6041495986000003</v>
      </c>
      <c r="H17" s="55">
        <v>3.8685536455</v>
      </c>
      <c r="I17" s="39"/>
    </row>
    <row r="18" spans="2:9" ht="17.25" customHeight="1" x14ac:dyDescent="0.2">
      <c r="B18" s="66" t="s">
        <v>14</v>
      </c>
      <c r="C18" s="58">
        <v>25.831187252599999</v>
      </c>
      <c r="D18" s="58">
        <v>10.049305825899999</v>
      </c>
      <c r="E18" s="59">
        <v>4515</v>
      </c>
      <c r="F18" s="59">
        <v>1984</v>
      </c>
      <c r="G18" s="58">
        <v>4.7849139699999998</v>
      </c>
      <c r="H18" s="58">
        <v>4.4422207876000002</v>
      </c>
    </row>
    <row r="19" spans="2:9" ht="17.25" customHeight="1" x14ac:dyDescent="0.2">
      <c r="B19" s="66" t="s">
        <v>15</v>
      </c>
      <c r="C19" s="58">
        <v>86.988345615300005</v>
      </c>
      <c r="D19" s="58">
        <v>88.7699493967</v>
      </c>
      <c r="E19" s="59">
        <v>15206</v>
      </c>
      <c r="F19" s="59">
        <v>17521</v>
      </c>
      <c r="G19" s="58">
        <v>3.9351470998</v>
      </c>
      <c r="H19" s="58">
        <v>3.2568150258999999</v>
      </c>
    </row>
    <row r="20" spans="2:9" ht="17.25" customHeight="1" x14ac:dyDescent="0.2">
      <c r="B20" s="66" t="s">
        <v>16</v>
      </c>
      <c r="C20" s="58">
        <v>41.490998083400001</v>
      </c>
      <c r="D20" s="58">
        <v>51.758141948899997</v>
      </c>
      <c r="E20" s="59">
        <v>7253</v>
      </c>
      <c r="F20" s="59">
        <v>10216</v>
      </c>
      <c r="G20" s="58">
        <v>4.7018158234999996</v>
      </c>
      <c r="H20" s="58">
        <v>4.0194284282000003</v>
      </c>
    </row>
    <row r="21" spans="2:9" ht="17.25" customHeight="1" x14ac:dyDescent="0.2">
      <c r="B21" s="66" t="s">
        <v>17</v>
      </c>
      <c r="C21" s="58">
        <v>75.506824046000006</v>
      </c>
      <c r="D21" s="58">
        <v>68.301544050900006</v>
      </c>
      <c r="E21" s="59">
        <v>13199</v>
      </c>
      <c r="F21" s="59">
        <v>13481</v>
      </c>
      <c r="G21" s="58">
        <v>4.1450055168000004</v>
      </c>
      <c r="H21" s="58">
        <v>3.7348024315999999</v>
      </c>
    </row>
    <row r="22" spans="2:9" ht="17.25" customHeight="1" x14ac:dyDescent="0.2">
      <c r="B22" s="64" t="s">
        <v>18</v>
      </c>
      <c r="C22" s="61">
        <v>94.277284839700002</v>
      </c>
      <c r="D22" s="61">
        <v>43.428052419899998</v>
      </c>
      <c r="E22" s="62">
        <v>16480</v>
      </c>
      <c r="F22" s="62">
        <v>8572</v>
      </c>
      <c r="G22" s="61">
        <v>3.8019819341000001</v>
      </c>
      <c r="H22" s="61">
        <v>3.7765162831999999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28.6239653254</v>
      </c>
      <c r="D24" s="55">
        <v>70.041196314999993</v>
      </c>
      <c r="E24" s="56">
        <v>5003</v>
      </c>
      <c r="F24" s="56">
        <v>13825</v>
      </c>
      <c r="G24" s="55">
        <v>4.1432441441999996</v>
      </c>
      <c r="H24" s="55">
        <v>3.4338123453999998</v>
      </c>
    </row>
    <row r="25" spans="2:9" ht="17.25" customHeight="1" x14ac:dyDescent="0.2">
      <c r="B25" s="71" t="s">
        <v>21</v>
      </c>
      <c r="C25" s="61">
        <v>60.2070041375</v>
      </c>
      <c r="D25" s="61">
        <v>85.504865706499999</v>
      </c>
      <c r="E25" s="62">
        <v>10524</v>
      </c>
      <c r="F25" s="62">
        <v>16877</v>
      </c>
      <c r="G25" s="61">
        <v>3.9687921130000001</v>
      </c>
      <c r="H25" s="61">
        <v>3.2910326576000002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0.59901300000000002</v>
      </c>
      <c r="D27" s="88">
        <v>0.64043799999999995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45.126322151700002</v>
      </c>
      <c r="D7" s="55">
        <v>47.472153465300003</v>
      </c>
      <c r="E7" s="56">
        <v>1609</v>
      </c>
      <c r="F7" s="56">
        <v>1699</v>
      </c>
      <c r="G7" s="55">
        <v>2.3684749875</v>
      </c>
      <c r="H7" s="55">
        <v>1.8442487149</v>
      </c>
    </row>
    <row r="8" spans="2:10" ht="17.25" customHeight="1" x14ac:dyDescent="0.2">
      <c r="B8" s="57" t="s">
        <v>5</v>
      </c>
      <c r="C8" s="58">
        <v>35.351465699599999</v>
      </c>
      <c r="D8" s="58">
        <v>41.564975247500001</v>
      </c>
      <c r="E8" s="59">
        <v>1261</v>
      </c>
      <c r="F8" s="59">
        <v>1487</v>
      </c>
      <c r="G8" s="58">
        <v>1.9708146951000001</v>
      </c>
      <c r="H8" s="58">
        <v>1.6468272719999999</v>
      </c>
    </row>
    <row r="9" spans="2:10" ht="17.25" customHeight="1" x14ac:dyDescent="0.2">
      <c r="B9" s="57" t="s">
        <v>6</v>
      </c>
      <c r="C9" s="58">
        <v>9.7748564520999999</v>
      </c>
      <c r="D9" s="58">
        <v>5.9071782178000003</v>
      </c>
      <c r="E9" s="59">
        <v>349</v>
      </c>
      <c r="F9" s="59">
        <v>211</v>
      </c>
      <c r="G9" s="58">
        <v>3.8028137576000001</v>
      </c>
      <c r="H9" s="58">
        <v>3.2287768617000001</v>
      </c>
    </row>
    <row r="10" spans="2:10" ht="17.25" customHeight="1" x14ac:dyDescent="0.2">
      <c r="B10" s="57" t="s">
        <v>7</v>
      </c>
      <c r="C10" s="58">
        <v>46.019038984600002</v>
      </c>
      <c r="D10" s="58">
        <v>43.2456683168</v>
      </c>
      <c r="E10" s="59">
        <v>1641</v>
      </c>
      <c r="F10" s="59">
        <v>1547</v>
      </c>
      <c r="G10" s="58">
        <v>1.9345765296999999</v>
      </c>
      <c r="H10" s="58">
        <v>1.5154819608000001</v>
      </c>
    </row>
    <row r="11" spans="2:10" ht="17.25" customHeight="1" x14ac:dyDescent="0.2">
      <c r="B11" s="57" t="s">
        <v>8</v>
      </c>
      <c r="C11" s="58">
        <v>1.5418555455</v>
      </c>
      <c r="D11" s="58">
        <v>1.7704207920999999</v>
      </c>
      <c r="E11" s="59">
        <v>55</v>
      </c>
      <c r="F11" s="59">
        <v>63</v>
      </c>
      <c r="G11" s="58"/>
      <c r="H11" s="59"/>
    </row>
    <row r="12" spans="2:10" ht="17.25" customHeight="1" x14ac:dyDescent="0.2">
      <c r="B12" s="60" t="s">
        <v>9</v>
      </c>
      <c r="C12" s="61">
        <v>7.3127833182000002</v>
      </c>
      <c r="D12" s="61">
        <v>7.5117574256999999</v>
      </c>
      <c r="E12" s="62">
        <v>261</v>
      </c>
      <c r="F12" s="62">
        <v>269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91.145361136299996</v>
      </c>
      <c r="D14" s="55">
        <v>90.717821782200005</v>
      </c>
      <c r="E14" s="56">
        <v>3250</v>
      </c>
      <c r="F14" s="56">
        <v>3246</v>
      </c>
      <c r="G14" s="55">
        <v>2.1495358090000001</v>
      </c>
      <c r="H14" s="55">
        <v>1.6875852659999999</v>
      </c>
      <c r="I14" s="38"/>
      <c r="J14" s="45"/>
    </row>
    <row r="15" spans="2:10" ht="18.75" customHeight="1" x14ac:dyDescent="0.2">
      <c r="B15" s="64" t="s">
        <v>12</v>
      </c>
      <c r="C15" s="61">
        <v>28.9815654276</v>
      </c>
      <c r="D15" s="61">
        <v>14.789603960399999</v>
      </c>
      <c r="E15" s="62">
        <v>1033</v>
      </c>
      <c r="F15" s="62">
        <v>529</v>
      </c>
      <c r="G15" s="61">
        <v>3.6047966632000001</v>
      </c>
      <c r="H15" s="61">
        <v>3.2384937238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31.3387730432</v>
      </c>
      <c r="D17" s="55">
        <v>25.061881188099999</v>
      </c>
      <c r="E17" s="56">
        <v>1118</v>
      </c>
      <c r="F17" s="56">
        <v>897</v>
      </c>
      <c r="G17" s="55">
        <v>2.7791706846999999</v>
      </c>
      <c r="H17" s="55">
        <v>2.1555555555999999</v>
      </c>
      <c r="I17" s="39"/>
    </row>
    <row r="18" spans="2:9" ht="17.25" customHeight="1" x14ac:dyDescent="0.2">
      <c r="B18" s="66" t="s">
        <v>14</v>
      </c>
      <c r="C18" s="58">
        <v>35.992747053499997</v>
      </c>
      <c r="D18" s="58">
        <v>8.3539603959999997</v>
      </c>
      <c r="E18" s="59">
        <v>1284</v>
      </c>
      <c r="F18" s="59">
        <v>299</v>
      </c>
      <c r="G18" s="58">
        <v>2.9664147774999998</v>
      </c>
      <c r="H18" s="58">
        <v>2.2851851852</v>
      </c>
    </row>
    <row r="19" spans="2:9" ht="17.25" customHeight="1" x14ac:dyDescent="0.2">
      <c r="B19" s="66" t="s">
        <v>15</v>
      </c>
      <c r="C19" s="58">
        <v>80.175279540600002</v>
      </c>
      <c r="D19" s="58">
        <v>78.248762376200006</v>
      </c>
      <c r="E19" s="59">
        <v>2859</v>
      </c>
      <c r="F19" s="59">
        <v>2800</v>
      </c>
      <c r="G19" s="58">
        <v>2.2272898605</v>
      </c>
      <c r="H19" s="58">
        <v>1.7429814156000001</v>
      </c>
    </row>
    <row r="20" spans="2:9" ht="17.25" customHeight="1" x14ac:dyDescent="0.2">
      <c r="B20" s="66" t="s">
        <v>16</v>
      </c>
      <c r="C20" s="58">
        <v>12.420670897600001</v>
      </c>
      <c r="D20" s="58">
        <v>11.2933168317</v>
      </c>
      <c r="E20" s="59">
        <v>443</v>
      </c>
      <c r="F20" s="59">
        <v>404</v>
      </c>
      <c r="G20" s="58">
        <v>3.7493917274999999</v>
      </c>
      <c r="H20" s="58">
        <v>2.8575342466000002</v>
      </c>
    </row>
    <row r="21" spans="2:9" ht="17.25" customHeight="1" x14ac:dyDescent="0.2">
      <c r="B21" s="66" t="s">
        <v>17</v>
      </c>
      <c r="C21" s="58">
        <v>22.967663946799998</v>
      </c>
      <c r="D21" s="58">
        <v>20.946782178199999</v>
      </c>
      <c r="E21" s="59">
        <v>819</v>
      </c>
      <c r="F21" s="59">
        <v>749</v>
      </c>
      <c r="G21" s="58">
        <v>3.4776315789000001</v>
      </c>
      <c r="H21" s="58">
        <v>2.6262924667999998</v>
      </c>
    </row>
    <row r="22" spans="2:9" ht="17.25" customHeight="1" x14ac:dyDescent="0.2">
      <c r="B22" s="64" t="s">
        <v>18</v>
      </c>
      <c r="C22" s="61">
        <v>13.0250831067</v>
      </c>
      <c r="D22" s="61">
        <v>9.1893564356000006</v>
      </c>
      <c r="E22" s="62">
        <v>464</v>
      </c>
      <c r="F22" s="62">
        <v>329</v>
      </c>
      <c r="G22" s="61">
        <v>3.5568445475999999</v>
      </c>
      <c r="H22" s="61">
        <v>2.7676767676999998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22.800846177099999</v>
      </c>
      <c r="D24" s="55">
        <v>21.597462871299999</v>
      </c>
      <c r="E24" s="56">
        <v>813</v>
      </c>
      <c r="F24" s="56">
        <v>773</v>
      </c>
      <c r="G24" s="55">
        <v>2.4382597419000001</v>
      </c>
      <c r="H24" s="55">
        <v>1.9143605282</v>
      </c>
    </row>
    <row r="25" spans="2:9" ht="17.25" customHeight="1" x14ac:dyDescent="0.2">
      <c r="B25" s="71" t="s">
        <v>21</v>
      </c>
      <c r="C25" s="61">
        <v>46.668177697200001</v>
      </c>
      <c r="D25" s="61">
        <v>49.242574257400001</v>
      </c>
      <c r="E25" s="62">
        <v>1664</v>
      </c>
      <c r="F25" s="62">
        <v>1762</v>
      </c>
      <c r="G25" s="61">
        <v>2.2902964262999999</v>
      </c>
      <c r="H25" s="61">
        <v>1.7779372445999999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0.61827399999999999</v>
      </c>
      <c r="D27" s="88">
        <v>0.44029800000000002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3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36.592691583700002</v>
      </c>
      <c r="D7" s="55">
        <v>35.014001084100002</v>
      </c>
      <c r="E7" s="56">
        <v>33412</v>
      </c>
      <c r="F7" s="56">
        <v>33969</v>
      </c>
      <c r="G7" s="55">
        <v>2.1271556954999999</v>
      </c>
      <c r="H7" s="55">
        <v>1.9453961944</v>
      </c>
    </row>
    <row r="8" spans="2:10" ht="17.25" customHeight="1" x14ac:dyDescent="0.2">
      <c r="B8" s="57" t="s">
        <v>5</v>
      </c>
      <c r="C8" s="58">
        <v>31.807329965499999</v>
      </c>
      <c r="D8" s="58">
        <v>31.540373559399999</v>
      </c>
      <c r="E8" s="59">
        <v>29042</v>
      </c>
      <c r="F8" s="59">
        <v>30599</v>
      </c>
      <c r="G8" s="58">
        <v>1.8968642357000001</v>
      </c>
      <c r="H8" s="58">
        <v>1.7838117489</v>
      </c>
    </row>
    <row r="9" spans="2:10" ht="17.25" customHeight="1" x14ac:dyDescent="0.2">
      <c r="B9" s="57" t="s">
        <v>6</v>
      </c>
      <c r="C9" s="58">
        <v>4.7853616181999996</v>
      </c>
      <c r="D9" s="58">
        <v>3.4736275246999999</v>
      </c>
      <c r="E9" s="59">
        <v>4369</v>
      </c>
      <c r="F9" s="59">
        <v>3370</v>
      </c>
      <c r="G9" s="58">
        <v>3.6562886570000002</v>
      </c>
      <c r="H9" s="58">
        <v>3.4095897818999998</v>
      </c>
    </row>
    <row r="10" spans="2:10" ht="17.25" customHeight="1" x14ac:dyDescent="0.2">
      <c r="B10" s="57" t="s">
        <v>7</v>
      </c>
      <c r="C10" s="58">
        <v>26.820518444000001</v>
      </c>
      <c r="D10" s="58">
        <v>23.1471064005</v>
      </c>
      <c r="E10" s="59">
        <v>24489</v>
      </c>
      <c r="F10" s="59">
        <v>22456</v>
      </c>
      <c r="G10" s="58">
        <v>1.862467793</v>
      </c>
      <c r="H10" s="58">
        <v>1.7891778292</v>
      </c>
    </row>
    <row r="11" spans="2:10" ht="17.25" customHeight="1" x14ac:dyDescent="0.2">
      <c r="B11" s="57" t="s">
        <v>8</v>
      </c>
      <c r="C11" s="58">
        <v>10.6640989526</v>
      </c>
      <c r="D11" s="58">
        <v>13.9590302966</v>
      </c>
      <c r="E11" s="59">
        <v>9737</v>
      </c>
      <c r="F11" s="59">
        <v>13542</v>
      </c>
      <c r="G11" s="58"/>
      <c r="H11" s="59"/>
    </row>
    <row r="12" spans="2:10" ht="17.25" customHeight="1" x14ac:dyDescent="0.2">
      <c r="B12" s="60" t="s">
        <v>9</v>
      </c>
      <c r="C12" s="61">
        <v>25.922691019599998</v>
      </c>
      <c r="D12" s="61">
        <v>27.8798622188</v>
      </c>
      <c r="E12" s="62">
        <v>23669</v>
      </c>
      <c r="F12" s="62">
        <v>27048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63.413210027700003</v>
      </c>
      <c r="D14" s="55">
        <v>58.161107484600002</v>
      </c>
      <c r="E14" s="56">
        <v>57901</v>
      </c>
      <c r="F14" s="56">
        <v>56426</v>
      </c>
      <c r="G14" s="55">
        <v>2.0149760855999999</v>
      </c>
      <c r="H14" s="55">
        <v>1.8834663464000001</v>
      </c>
      <c r="I14" s="38"/>
      <c r="J14" s="45"/>
    </row>
    <row r="15" spans="2:10" ht="18.75" customHeight="1" x14ac:dyDescent="0.2">
      <c r="B15" s="64" t="s">
        <v>12</v>
      </c>
      <c r="C15" s="61">
        <v>15.532116389</v>
      </c>
      <c r="D15" s="61">
        <v>13.5435884096</v>
      </c>
      <c r="E15" s="62">
        <v>14182</v>
      </c>
      <c r="F15" s="62">
        <v>13139</v>
      </c>
      <c r="G15" s="61">
        <v>3.5731000496999998</v>
      </c>
      <c r="H15" s="61">
        <v>3.3631838150000002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22.270084549900002</v>
      </c>
      <c r="D17" s="55">
        <v>21.346636221299999</v>
      </c>
      <c r="E17" s="56">
        <v>20334</v>
      </c>
      <c r="F17" s="56">
        <v>20710</v>
      </c>
      <c r="G17" s="55">
        <v>2.4273920457</v>
      </c>
      <c r="H17" s="55">
        <v>2.2120055418</v>
      </c>
      <c r="I17" s="39"/>
    </row>
    <row r="18" spans="2:9" ht="17.25" customHeight="1" x14ac:dyDescent="0.2">
      <c r="B18" s="66" t="s">
        <v>14</v>
      </c>
      <c r="C18" s="58">
        <v>24.7857575994</v>
      </c>
      <c r="D18" s="58">
        <v>17.640253683299999</v>
      </c>
      <c r="E18" s="59">
        <v>22631</v>
      </c>
      <c r="F18" s="59">
        <v>17114</v>
      </c>
      <c r="G18" s="58">
        <v>2.7187866833999998</v>
      </c>
      <c r="H18" s="58">
        <v>2.5934226903000002</v>
      </c>
    </row>
    <row r="19" spans="2:9" ht="17.25" customHeight="1" x14ac:dyDescent="0.2">
      <c r="B19" s="66" t="s">
        <v>15</v>
      </c>
      <c r="C19" s="58">
        <v>41.924979059899997</v>
      </c>
      <c r="D19" s="58">
        <v>38.064084328500002</v>
      </c>
      <c r="E19" s="59">
        <v>38280</v>
      </c>
      <c r="F19" s="59">
        <v>36928</v>
      </c>
      <c r="G19" s="58">
        <v>2.3728191806000001</v>
      </c>
      <c r="H19" s="58">
        <v>2.212983253</v>
      </c>
    </row>
    <row r="20" spans="2:9" ht="17.25" customHeight="1" x14ac:dyDescent="0.2">
      <c r="B20" s="66" t="s">
        <v>16</v>
      </c>
      <c r="C20" s="58">
        <v>5.4585113720000003</v>
      </c>
      <c r="D20" s="58">
        <v>7.3921268418999997</v>
      </c>
      <c r="E20" s="59">
        <v>4984</v>
      </c>
      <c r="F20" s="59">
        <v>7172</v>
      </c>
      <c r="G20" s="58">
        <v>3.3300723661</v>
      </c>
      <c r="H20" s="58">
        <v>2.8648957335</v>
      </c>
    </row>
    <row r="21" spans="2:9" ht="17.25" customHeight="1" x14ac:dyDescent="0.2">
      <c r="B21" s="66" t="s">
        <v>17</v>
      </c>
      <c r="C21" s="58">
        <v>18.0032261546</v>
      </c>
      <c r="D21" s="58">
        <v>10.5877793302</v>
      </c>
      <c r="E21" s="59">
        <v>16438</v>
      </c>
      <c r="F21" s="59">
        <v>10272</v>
      </c>
      <c r="G21" s="58">
        <v>2.5451849362000001</v>
      </c>
      <c r="H21" s="58">
        <v>2.6975325048999999</v>
      </c>
    </row>
    <row r="22" spans="2:9" ht="17.25" customHeight="1" x14ac:dyDescent="0.2">
      <c r="B22" s="64" t="s">
        <v>18</v>
      </c>
      <c r="C22" s="61">
        <v>15.333542984299999</v>
      </c>
      <c r="D22" s="61">
        <v>14.513608211799999</v>
      </c>
      <c r="E22" s="62">
        <v>14001</v>
      </c>
      <c r="F22" s="62">
        <v>14081</v>
      </c>
      <c r="G22" s="61">
        <v>2.8327214581</v>
      </c>
      <c r="H22" s="61">
        <v>2.3569862437000002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16.1969522648</v>
      </c>
      <c r="D24" s="55">
        <v>12.1686570889</v>
      </c>
      <c r="E24" s="56">
        <v>14789</v>
      </c>
      <c r="F24" s="56">
        <v>11806</v>
      </c>
      <c r="G24" s="55">
        <v>1.9395810223000001</v>
      </c>
      <c r="H24" s="55">
        <v>1.7584555019000001</v>
      </c>
    </row>
    <row r="25" spans="2:9" ht="17.25" customHeight="1" x14ac:dyDescent="0.2">
      <c r="B25" s="71" t="s">
        <v>21</v>
      </c>
      <c r="C25" s="61">
        <v>47.256790536399997</v>
      </c>
      <c r="D25" s="61">
        <v>48.9730313807</v>
      </c>
      <c r="E25" s="62">
        <v>43149</v>
      </c>
      <c r="F25" s="62">
        <v>47512</v>
      </c>
      <c r="G25" s="61">
        <v>1.6472340736</v>
      </c>
      <c r="H25" s="61">
        <v>1.390971277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0.51451100000000005</v>
      </c>
      <c r="D27" s="88">
        <v>0.40263900000000002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4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69.212972795900001</v>
      </c>
      <c r="D7" s="55">
        <v>51.553243926199997</v>
      </c>
      <c r="E7" s="56">
        <v>17716</v>
      </c>
      <c r="F7" s="56">
        <v>15574</v>
      </c>
      <c r="G7" s="55">
        <v>2.3042407960000002</v>
      </c>
      <c r="H7" s="55">
        <v>1.9527340429</v>
      </c>
    </row>
    <row r="8" spans="2:10" ht="17.25" customHeight="1" x14ac:dyDescent="0.2">
      <c r="B8" s="57" t="s">
        <v>5</v>
      </c>
      <c r="C8" s="58">
        <v>53.520062666699999</v>
      </c>
      <c r="D8" s="58">
        <v>45.750386950399999</v>
      </c>
      <c r="E8" s="59">
        <v>13699</v>
      </c>
      <c r="F8" s="59">
        <v>13821</v>
      </c>
      <c r="G8" s="58">
        <v>1.9235560005000001</v>
      </c>
      <c r="H8" s="58">
        <v>1.7748532197</v>
      </c>
    </row>
    <row r="9" spans="2:10" ht="17.25" customHeight="1" x14ac:dyDescent="0.2">
      <c r="B9" s="57" t="s">
        <v>6</v>
      </c>
      <c r="C9" s="58">
        <v>15.6929101293</v>
      </c>
      <c r="D9" s="58">
        <v>5.8028569758000001</v>
      </c>
      <c r="E9" s="59">
        <v>4017</v>
      </c>
      <c r="F9" s="59">
        <v>1753</v>
      </c>
      <c r="G9" s="58">
        <v>3.6006579471000002</v>
      </c>
      <c r="H9" s="58">
        <v>3.3543198519000001</v>
      </c>
    </row>
    <row r="10" spans="2:10" ht="17.25" customHeight="1" x14ac:dyDescent="0.2">
      <c r="B10" s="57" t="s">
        <v>7</v>
      </c>
      <c r="C10" s="58">
        <v>23.5958122093</v>
      </c>
      <c r="D10" s="58">
        <v>36.303608640100002</v>
      </c>
      <c r="E10" s="59">
        <v>6040</v>
      </c>
      <c r="F10" s="59">
        <v>10967</v>
      </c>
      <c r="G10" s="58">
        <v>1.9212104442</v>
      </c>
      <c r="H10" s="58">
        <v>1.8367072122000001</v>
      </c>
    </row>
    <row r="11" spans="2:10" ht="17.25" customHeight="1" x14ac:dyDescent="0.2">
      <c r="B11" s="57" t="s">
        <v>8</v>
      </c>
      <c r="C11" s="58">
        <v>2.2837310722000002</v>
      </c>
      <c r="D11" s="58">
        <v>4.1182339696000003</v>
      </c>
      <c r="E11" s="59">
        <v>585</v>
      </c>
      <c r="F11" s="59">
        <v>1244</v>
      </c>
      <c r="G11" s="58"/>
      <c r="H11" s="59"/>
    </row>
    <row r="12" spans="2:10" ht="17.25" customHeight="1" x14ac:dyDescent="0.2">
      <c r="B12" s="60" t="s">
        <v>9</v>
      </c>
      <c r="C12" s="61">
        <v>4.9074839225</v>
      </c>
      <c r="D12" s="61">
        <v>8.0249134641000008</v>
      </c>
      <c r="E12" s="62">
        <v>1256</v>
      </c>
      <c r="F12" s="62">
        <v>2424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92.808785005299995</v>
      </c>
      <c r="D14" s="55">
        <v>87.856852566300006</v>
      </c>
      <c r="E14" s="56">
        <v>23755</v>
      </c>
      <c r="F14" s="56">
        <v>26542</v>
      </c>
      <c r="G14" s="55">
        <v>2.2066390192999998</v>
      </c>
      <c r="H14" s="55">
        <v>1.9049888763</v>
      </c>
      <c r="I14" s="38"/>
      <c r="J14" s="45"/>
    </row>
    <row r="15" spans="2:10" ht="18.75" customHeight="1" x14ac:dyDescent="0.2">
      <c r="B15" s="64" t="s">
        <v>12</v>
      </c>
      <c r="C15" s="61">
        <v>30.418786738200001</v>
      </c>
      <c r="D15" s="61">
        <v>20.6262594445</v>
      </c>
      <c r="E15" s="62">
        <v>7786</v>
      </c>
      <c r="F15" s="62">
        <v>6231</v>
      </c>
      <c r="G15" s="61">
        <v>3.5306290316000002</v>
      </c>
      <c r="H15" s="61">
        <v>3.3008858184999998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32.226066618799997</v>
      </c>
      <c r="D17" s="55">
        <v>28.643367551099999</v>
      </c>
      <c r="E17" s="56">
        <v>8249</v>
      </c>
      <c r="F17" s="56">
        <v>8653</v>
      </c>
      <c r="G17" s="55">
        <v>2.9782636882000002</v>
      </c>
      <c r="H17" s="55">
        <v>2.5154295949000001</v>
      </c>
      <c r="I17" s="39"/>
    </row>
    <row r="18" spans="2:9" ht="17.25" customHeight="1" x14ac:dyDescent="0.2">
      <c r="B18" s="66" t="s">
        <v>14</v>
      </c>
      <c r="C18" s="58">
        <v>21.731696797200001</v>
      </c>
      <c r="D18" s="58">
        <v>7.6680493527999998</v>
      </c>
      <c r="E18" s="59">
        <v>5562</v>
      </c>
      <c r="F18" s="59">
        <v>2317</v>
      </c>
      <c r="G18" s="58">
        <v>2.9322655624</v>
      </c>
      <c r="H18" s="58">
        <v>2.7353588760999998</v>
      </c>
    </row>
    <row r="19" spans="2:9" ht="17.25" customHeight="1" x14ac:dyDescent="0.2">
      <c r="B19" s="66" t="s">
        <v>15</v>
      </c>
      <c r="C19" s="58">
        <v>86.241763150400004</v>
      </c>
      <c r="D19" s="58">
        <v>78.695455090799996</v>
      </c>
      <c r="E19" s="59">
        <v>22074</v>
      </c>
      <c r="F19" s="59">
        <v>23774</v>
      </c>
      <c r="G19" s="58">
        <v>2.2592479120000002</v>
      </c>
      <c r="H19" s="58">
        <v>1.9593646441999999</v>
      </c>
    </row>
    <row r="20" spans="2:9" ht="17.25" customHeight="1" x14ac:dyDescent="0.2">
      <c r="B20" s="66" t="s">
        <v>16</v>
      </c>
      <c r="C20" s="58">
        <v>8.1073624254999999</v>
      </c>
      <c r="D20" s="58">
        <v>9.9426433851000002</v>
      </c>
      <c r="E20" s="59">
        <v>2075</v>
      </c>
      <c r="F20" s="59">
        <v>3004</v>
      </c>
      <c r="G20" s="58">
        <v>3.7568731402000002</v>
      </c>
      <c r="H20" s="58">
        <v>3.0705114287000002</v>
      </c>
    </row>
    <row r="21" spans="2:9" ht="17.25" customHeight="1" x14ac:dyDescent="0.2">
      <c r="B21" s="66" t="s">
        <v>17</v>
      </c>
      <c r="C21" s="58">
        <v>28.012637514600002</v>
      </c>
      <c r="D21" s="58">
        <v>27.2606628855</v>
      </c>
      <c r="E21" s="59">
        <v>7170</v>
      </c>
      <c r="F21" s="59">
        <v>8235</v>
      </c>
      <c r="G21" s="58">
        <v>3.1593885416999998</v>
      </c>
      <c r="H21" s="58">
        <v>2.7022649415000002</v>
      </c>
    </row>
    <row r="22" spans="2:9" ht="17.25" customHeight="1" x14ac:dyDescent="0.2">
      <c r="B22" s="64" t="s">
        <v>18</v>
      </c>
      <c r="C22" s="61">
        <v>28.475959824099998</v>
      </c>
      <c r="D22" s="61">
        <v>15.1561485779</v>
      </c>
      <c r="E22" s="62">
        <v>7289</v>
      </c>
      <c r="F22" s="62">
        <v>4579</v>
      </c>
      <c r="G22" s="61">
        <v>3.1546288057999998</v>
      </c>
      <c r="H22" s="61">
        <v>2.8206458220999999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37.256104524000001</v>
      </c>
      <c r="D24" s="55">
        <v>19.038435958699999</v>
      </c>
      <c r="E24" s="56">
        <v>9536</v>
      </c>
      <c r="F24" s="56">
        <v>5752</v>
      </c>
      <c r="G24" s="55">
        <v>2.4283343008</v>
      </c>
      <c r="H24" s="55">
        <v>2.0058864688</v>
      </c>
    </row>
    <row r="25" spans="2:9" ht="17.25" customHeight="1" x14ac:dyDescent="0.2">
      <c r="B25" s="71" t="s">
        <v>21</v>
      </c>
      <c r="C25" s="61">
        <v>71.496703868099999</v>
      </c>
      <c r="D25" s="61">
        <v>55.671477895899997</v>
      </c>
      <c r="E25" s="62">
        <v>18300</v>
      </c>
      <c r="F25" s="62">
        <v>16818</v>
      </c>
      <c r="G25" s="61">
        <v>2.2306464721000001</v>
      </c>
      <c r="H25" s="61">
        <v>1.8082925459000001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0.56608800000000004</v>
      </c>
      <c r="D27" s="88">
        <v>0.42063200000000001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4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46.755684500999998</v>
      </c>
      <c r="D7" s="55">
        <v>50.511229850100001</v>
      </c>
      <c r="E7" s="56">
        <v>7171</v>
      </c>
      <c r="F7" s="56">
        <v>6236</v>
      </c>
      <c r="G7" s="55">
        <v>2.4656611641000001</v>
      </c>
      <c r="H7" s="55">
        <v>2.2867600466</v>
      </c>
    </row>
    <row r="8" spans="2:10" ht="17.25" customHeight="1" x14ac:dyDescent="0.2">
      <c r="B8" s="57" t="s">
        <v>5</v>
      </c>
      <c r="C8" s="58">
        <v>39.517280815600003</v>
      </c>
      <c r="D8" s="58">
        <v>42.589671807400002</v>
      </c>
      <c r="E8" s="59">
        <v>6061</v>
      </c>
      <c r="F8" s="59">
        <v>5258</v>
      </c>
      <c r="G8" s="58">
        <v>2.2526819794000001</v>
      </c>
      <c r="H8" s="58">
        <v>2.060221179</v>
      </c>
    </row>
    <row r="9" spans="2:10" ht="17.25" customHeight="1" x14ac:dyDescent="0.2">
      <c r="B9" s="57" t="s">
        <v>6</v>
      </c>
      <c r="C9" s="58">
        <v>7.2384036853999998</v>
      </c>
      <c r="D9" s="58">
        <v>7.9215580427000001</v>
      </c>
      <c r="E9" s="59">
        <v>1110</v>
      </c>
      <c r="F9" s="59">
        <v>978</v>
      </c>
      <c r="G9" s="58">
        <v>3.6240079809000001</v>
      </c>
      <c r="H9" s="58">
        <v>3.4982932693</v>
      </c>
    </row>
    <row r="10" spans="2:10" ht="17.25" customHeight="1" x14ac:dyDescent="0.2">
      <c r="B10" s="57" t="s">
        <v>7</v>
      </c>
      <c r="C10" s="58">
        <v>44.498710914500002</v>
      </c>
      <c r="D10" s="58">
        <v>36.764402628299997</v>
      </c>
      <c r="E10" s="59">
        <v>6825</v>
      </c>
      <c r="F10" s="59">
        <v>4539</v>
      </c>
      <c r="G10" s="58">
        <v>2.2124609799999999</v>
      </c>
      <c r="H10" s="58">
        <v>2.0488874037999998</v>
      </c>
    </row>
    <row r="11" spans="2:10" ht="17.25" customHeight="1" x14ac:dyDescent="0.2">
      <c r="B11" s="57" t="s">
        <v>8</v>
      </c>
      <c r="C11" s="58">
        <v>1.8969504791</v>
      </c>
      <c r="D11" s="58">
        <v>4.2224102902</v>
      </c>
      <c r="E11" s="59">
        <v>291</v>
      </c>
      <c r="F11" s="59">
        <v>521</v>
      </c>
      <c r="G11" s="58"/>
      <c r="H11" s="59"/>
    </row>
    <row r="12" spans="2:10" ht="17.25" customHeight="1" x14ac:dyDescent="0.2">
      <c r="B12" s="60" t="s">
        <v>9</v>
      </c>
      <c r="C12" s="61">
        <v>6.8486541053999996</v>
      </c>
      <c r="D12" s="61">
        <v>8.5019572314000005</v>
      </c>
      <c r="E12" s="62">
        <v>1050</v>
      </c>
      <c r="F12" s="62">
        <v>1050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91.254395415499999</v>
      </c>
      <c r="D14" s="55">
        <v>87.275632478399999</v>
      </c>
      <c r="E14" s="56">
        <v>13996</v>
      </c>
      <c r="F14" s="56">
        <v>10774</v>
      </c>
      <c r="G14" s="55">
        <v>2.3423106405</v>
      </c>
      <c r="H14" s="55">
        <v>2.1868251599000001</v>
      </c>
      <c r="I14" s="38"/>
      <c r="J14" s="45"/>
    </row>
    <row r="15" spans="2:10" ht="18.75" customHeight="1" x14ac:dyDescent="0.2">
      <c r="B15" s="64" t="s">
        <v>12</v>
      </c>
      <c r="C15" s="61">
        <v>36.081885596200003</v>
      </c>
      <c r="D15" s="61">
        <v>31.072893767299998</v>
      </c>
      <c r="E15" s="62">
        <v>5534</v>
      </c>
      <c r="F15" s="62">
        <v>3836</v>
      </c>
      <c r="G15" s="61">
        <v>3.5164611679000002</v>
      </c>
      <c r="H15" s="61">
        <v>3.4350830737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38.978614284999999</v>
      </c>
      <c r="D17" s="55">
        <v>38.401839155799998</v>
      </c>
      <c r="E17" s="56">
        <v>5978</v>
      </c>
      <c r="F17" s="56">
        <v>4741</v>
      </c>
      <c r="G17" s="55">
        <v>2.9140401935</v>
      </c>
      <c r="H17" s="55">
        <v>2.6711862137</v>
      </c>
      <c r="I17" s="39"/>
    </row>
    <row r="18" spans="2:9" ht="17.25" customHeight="1" x14ac:dyDescent="0.2">
      <c r="B18" s="66" t="s">
        <v>14</v>
      </c>
      <c r="C18" s="58">
        <v>18.635337417199999</v>
      </c>
      <c r="D18" s="58">
        <v>10.129990876600001</v>
      </c>
      <c r="E18" s="59">
        <v>2858</v>
      </c>
      <c r="F18" s="59">
        <v>1251</v>
      </c>
      <c r="G18" s="58">
        <v>3.1432108410000001</v>
      </c>
      <c r="H18" s="58">
        <v>3.0207795135</v>
      </c>
    </row>
    <row r="19" spans="2:9" ht="17.25" customHeight="1" x14ac:dyDescent="0.2">
      <c r="B19" s="66" t="s">
        <v>15</v>
      </c>
      <c r="C19" s="58">
        <v>78.4992197989</v>
      </c>
      <c r="D19" s="58">
        <v>69.391154712599999</v>
      </c>
      <c r="E19" s="59">
        <v>12039</v>
      </c>
      <c r="F19" s="59">
        <v>8566</v>
      </c>
      <c r="G19" s="58">
        <v>2.4654122478999998</v>
      </c>
      <c r="H19" s="58">
        <v>2.3484189565000002</v>
      </c>
    </row>
    <row r="20" spans="2:9" ht="17.25" customHeight="1" x14ac:dyDescent="0.2">
      <c r="B20" s="66" t="s">
        <v>16</v>
      </c>
      <c r="C20" s="58">
        <v>6.6458426038000002</v>
      </c>
      <c r="D20" s="58">
        <v>11.396911901099999</v>
      </c>
      <c r="E20" s="59">
        <v>1019</v>
      </c>
      <c r="F20" s="59">
        <v>1407</v>
      </c>
      <c r="G20" s="58">
        <v>4.1084318420999999</v>
      </c>
      <c r="H20" s="58">
        <v>3.5840242175000001</v>
      </c>
    </row>
    <row r="21" spans="2:9" ht="17.25" customHeight="1" x14ac:dyDescent="0.2">
      <c r="B21" s="66" t="s">
        <v>17</v>
      </c>
      <c r="C21" s="58">
        <v>27.663593421200002</v>
      </c>
      <c r="D21" s="58">
        <v>39.524854982100003</v>
      </c>
      <c r="E21" s="59">
        <v>4243</v>
      </c>
      <c r="F21" s="59">
        <v>4879</v>
      </c>
      <c r="G21" s="58">
        <v>3.3531041787000002</v>
      </c>
      <c r="H21" s="58">
        <v>2.9287949217999998</v>
      </c>
    </row>
    <row r="22" spans="2:9" ht="17.25" customHeight="1" x14ac:dyDescent="0.2">
      <c r="B22" s="64" t="s">
        <v>18</v>
      </c>
      <c r="C22" s="61">
        <v>43.323533848799997</v>
      </c>
      <c r="D22" s="61">
        <v>22.011797321300001</v>
      </c>
      <c r="E22" s="62">
        <v>6645</v>
      </c>
      <c r="F22" s="62">
        <v>2717</v>
      </c>
      <c r="G22" s="61">
        <v>2.9942808578000002</v>
      </c>
      <c r="H22" s="61">
        <v>3.0549310558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16.102198717899999</v>
      </c>
      <c r="D24" s="55">
        <v>16.871035317600001</v>
      </c>
      <c r="E24" s="56">
        <v>2470</v>
      </c>
      <c r="F24" s="56">
        <v>2083</v>
      </c>
      <c r="G24" s="55">
        <v>2.4969785238000002</v>
      </c>
      <c r="H24" s="55">
        <v>2.4112111187999998</v>
      </c>
    </row>
    <row r="25" spans="2:9" ht="17.25" customHeight="1" x14ac:dyDescent="0.2">
      <c r="B25" s="71" t="s">
        <v>21</v>
      </c>
      <c r="C25" s="61">
        <v>48.652634980099997</v>
      </c>
      <c r="D25" s="61">
        <v>54.733640140299997</v>
      </c>
      <c r="E25" s="62">
        <v>7462</v>
      </c>
      <c r="F25" s="62">
        <v>6757</v>
      </c>
      <c r="G25" s="61">
        <v>2.3695380971</v>
      </c>
      <c r="H25" s="61">
        <v>2.1103777466000002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0.49452099999999999</v>
      </c>
      <c r="D27" s="88">
        <v>0.38734400000000002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53.240723379099997</v>
      </c>
      <c r="D7" s="55">
        <v>47.827228145100001</v>
      </c>
      <c r="E7" s="56">
        <v>23613</v>
      </c>
      <c r="F7" s="56">
        <v>23404</v>
      </c>
      <c r="G7" s="55">
        <v>2.8386399657000001</v>
      </c>
      <c r="H7" s="55">
        <v>2.5632765036</v>
      </c>
    </row>
    <row r="8" spans="2:10" ht="17.25" customHeight="1" x14ac:dyDescent="0.2">
      <c r="B8" s="57" t="s">
        <v>5</v>
      </c>
      <c r="C8" s="58">
        <v>39.120544483099998</v>
      </c>
      <c r="D8" s="58">
        <v>36.282971436700002</v>
      </c>
      <c r="E8" s="59">
        <v>17350</v>
      </c>
      <c r="F8" s="59">
        <v>17755</v>
      </c>
      <c r="G8" s="58">
        <v>2.4677665299</v>
      </c>
      <c r="H8" s="58">
        <v>2.2190118226000002</v>
      </c>
    </row>
    <row r="9" spans="2:10" ht="17.25" customHeight="1" x14ac:dyDescent="0.2">
      <c r="B9" s="57" t="s">
        <v>6</v>
      </c>
      <c r="C9" s="58">
        <v>14.120178896000001</v>
      </c>
      <c r="D9" s="58">
        <v>11.544256708400001</v>
      </c>
      <c r="E9" s="59">
        <v>6262</v>
      </c>
      <c r="F9" s="59">
        <v>5649</v>
      </c>
      <c r="G9" s="58">
        <v>3.8633435643</v>
      </c>
      <c r="H9" s="58">
        <v>3.6432789045999998</v>
      </c>
    </row>
    <row r="10" spans="2:10" ht="17.25" customHeight="1" x14ac:dyDescent="0.2">
      <c r="B10" s="57" t="s">
        <v>7</v>
      </c>
      <c r="C10" s="58">
        <v>33.489100377299998</v>
      </c>
      <c r="D10" s="58">
        <v>28.746929653700001</v>
      </c>
      <c r="E10" s="59">
        <v>14853</v>
      </c>
      <c r="F10" s="59">
        <v>14067</v>
      </c>
      <c r="G10" s="58">
        <v>2.3652209860000002</v>
      </c>
      <c r="H10" s="58">
        <v>2.1614222111000001</v>
      </c>
    </row>
    <row r="11" spans="2:10" ht="17.25" customHeight="1" x14ac:dyDescent="0.2">
      <c r="B11" s="57" t="s">
        <v>8</v>
      </c>
      <c r="C11" s="58">
        <v>3.2787680437</v>
      </c>
      <c r="D11" s="58">
        <v>6.5903131395000001</v>
      </c>
      <c r="E11" s="59">
        <v>1454</v>
      </c>
      <c r="F11" s="59">
        <v>3225</v>
      </c>
      <c r="G11" s="58"/>
      <c r="H11" s="59"/>
    </row>
    <row r="12" spans="2:10" ht="17.25" customHeight="1" x14ac:dyDescent="0.2">
      <c r="B12" s="60" t="s">
        <v>9</v>
      </c>
      <c r="C12" s="61">
        <v>9.9914081999000004</v>
      </c>
      <c r="D12" s="61">
        <v>16.835529061700001</v>
      </c>
      <c r="E12" s="62">
        <v>4431</v>
      </c>
      <c r="F12" s="62">
        <v>8238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86.729823756399995</v>
      </c>
      <c r="D14" s="55">
        <v>76.574157798800002</v>
      </c>
      <c r="E14" s="56">
        <v>38466</v>
      </c>
      <c r="F14" s="56">
        <v>37472</v>
      </c>
      <c r="G14" s="55">
        <v>2.6560853271</v>
      </c>
      <c r="H14" s="55">
        <v>2.4126977348</v>
      </c>
      <c r="I14" s="38"/>
      <c r="J14" s="45"/>
    </row>
    <row r="15" spans="2:10" ht="18.75" customHeight="1" x14ac:dyDescent="0.2">
      <c r="B15" s="64" t="s">
        <v>12</v>
      </c>
      <c r="C15" s="61">
        <v>43.602707610099998</v>
      </c>
      <c r="D15" s="61">
        <v>32.977275089899997</v>
      </c>
      <c r="E15" s="62">
        <v>19338</v>
      </c>
      <c r="F15" s="62">
        <v>16137</v>
      </c>
      <c r="G15" s="61">
        <v>3.7071071829000002</v>
      </c>
      <c r="H15" s="61">
        <v>3.5935881826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32.026954424099998</v>
      </c>
      <c r="D17" s="55">
        <v>29.128311824699999</v>
      </c>
      <c r="E17" s="56">
        <v>14204</v>
      </c>
      <c r="F17" s="56">
        <v>14254</v>
      </c>
      <c r="G17" s="55">
        <v>3.2904804702999999</v>
      </c>
      <c r="H17" s="55">
        <v>2.9966061181999999</v>
      </c>
      <c r="I17" s="39"/>
    </row>
    <row r="18" spans="2:9" ht="17.25" customHeight="1" x14ac:dyDescent="0.2">
      <c r="B18" s="66" t="s">
        <v>14</v>
      </c>
      <c r="C18" s="58">
        <v>30.972649276199999</v>
      </c>
      <c r="D18" s="58">
        <v>14.5943846917</v>
      </c>
      <c r="E18" s="59">
        <v>13737</v>
      </c>
      <c r="F18" s="59">
        <v>7142</v>
      </c>
      <c r="G18" s="58">
        <v>3.4333928706000001</v>
      </c>
      <c r="H18" s="58">
        <v>3.0408706602</v>
      </c>
    </row>
    <row r="19" spans="2:9" ht="17.25" customHeight="1" x14ac:dyDescent="0.2">
      <c r="B19" s="66" t="s">
        <v>15</v>
      </c>
      <c r="C19" s="58">
        <v>69.607426765599996</v>
      </c>
      <c r="D19" s="58">
        <v>61.260886376400002</v>
      </c>
      <c r="E19" s="59">
        <v>30872</v>
      </c>
      <c r="F19" s="59">
        <v>29978</v>
      </c>
      <c r="G19" s="58">
        <v>2.9184696566000001</v>
      </c>
      <c r="H19" s="58">
        <v>2.6372018371000001</v>
      </c>
    </row>
    <row r="20" spans="2:9" ht="17.25" customHeight="1" x14ac:dyDescent="0.2">
      <c r="B20" s="66" t="s">
        <v>16</v>
      </c>
      <c r="C20" s="58">
        <v>23.022231248400001</v>
      </c>
      <c r="D20" s="58">
        <v>23.526700416699999</v>
      </c>
      <c r="E20" s="59">
        <v>10211</v>
      </c>
      <c r="F20" s="59">
        <v>11513</v>
      </c>
      <c r="G20" s="58">
        <v>3.7718275488000002</v>
      </c>
      <c r="H20" s="58">
        <v>3.4168674275000002</v>
      </c>
    </row>
    <row r="21" spans="2:9" ht="17.25" customHeight="1" x14ac:dyDescent="0.2">
      <c r="B21" s="66" t="s">
        <v>17</v>
      </c>
      <c r="C21" s="58">
        <v>20.867351149099999</v>
      </c>
      <c r="D21" s="58">
        <v>35.9650776987</v>
      </c>
      <c r="E21" s="59">
        <v>9255</v>
      </c>
      <c r="F21" s="59">
        <v>17600</v>
      </c>
      <c r="G21" s="58">
        <v>3.7907632782</v>
      </c>
      <c r="H21" s="58">
        <v>3.1944747173999999</v>
      </c>
    </row>
    <row r="22" spans="2:9" ht="17.25" customHeight="1" x14ac:dyDescent="0.2">
      <c r="B22" s="64" t="s">
        <v>18</v>
      </c>
      <c r="C22" s="61">
        <v>53.865199441199998</v>
      </c>
      <c r="D22" s="61">
        <v>20.274936056600001</v>
      </c>
      <c r="E22" s="62">
        <v>23890</v>
      </c>
      <c r="F22" s="62">
        <v>9922</v>
      </c>
      <c r="G22" s="61">
        <v>3.1117998272</v>
      </c>
      <c r="H22" s="61">
        <v>3.3025108753999999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22.254971730400001</v>
      </c>
      <c r="D24" s="55">
        <v>20.383428151</v>
      </c>
      <c r="E24" s="56">
        <v>9870</v>
      </c>
      <c r="F24" s="56">
        <v>9975</v>
      </c>
      <c r="G24" s="55">
        <v>3.0260054750999998</v>
      </c>
      <c r="H24" s="55">
        <v>2.6623150237000002</v>
      </c>
    </row>
    <row r="25" spans="2:9" ht="17.25" customHeight="1" x14ac:dyDescent="0.2">
      <c r="B25" s="71" t="s">
        <v>21</v>
      </c>
      <c r="C25" s="61">
        <v>56.519491422800002</v>
      </c>
      <c r="D25" s="61">
        <v>54.417541284599999</v>
      </c>
      <c r="E25" s="62">
        <v>25067</v>
      </c>
      <c r="F25" s="62">
        <v>26629</v>
      </c>
      <c r="G25" s="61">
        <v>2.6739055840999999</v>
      </c>
      <c r="H25" s="61">
        <v>2.2528365224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0.53260799999999997</v>
      </c>
      <c r="D27" s="88">
        <v>0.45645799999999997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34.902090753499998</v>
      </c>
      <c r="D7" s="55">
        <v>26.4270858844</v>
      </c>
      <c r="E7" s="56">
        <v>95357</v>
      </c>
      <c r="F7" s="56">
        <v>80199</v>
      </c>
      <c r="G7" s="55">
        <v>2.0920247315</v>
      </c>
      <c r="H7" s="55">
        <v>1.9370403195000001</v>
      </c>
    </row>
    <row r="8" spans="2:10" ht="17.25" customHeight="1" x14ac:dyDescent="0.2">
      <c r="B8" s="57" t="s">
        <v>5</v>
      </c>
      <c r="C8" s="58">
        <v>31.632390014799999</v>
      </c>
      <c r="D8" s="58">
        <v>24.810992496899999</v>
      </c>
      <c r="E8" s="59">
        <v>86424</v>
      </c>
      <c r="F8" s="59">
        <v>75294</v>
      </c>
      <c r="G8" s="58">
        <v>1.9439346692999999</v>
      </c>
      <c r="H8" s="58">
        <v>1.8359990883999999</v>
      </c>
    </row>
    <row r="9" spans="2:10" ht="17.25" customHeight="1" x14ac:dyDescent="0.2">
      <c r="B9" s="57" t="s">
        <v>6</v>
      </c>
      <c r="C9" s="58">
        <v>3.2697007387000001</v>
      </c>
      <c r="D9" s="58">
        <v>1.6160933875000001</v>
      </c>
      <c r="E9" s="59">
        <v>8933</v>
      </c>
      <c r="F9" s="59">
        <v>4904</v>
      </c>
      <c r="G9" s="58">
        <v>3.5250850577000001</v>
      </c>
      <c r="H9" s="58">
        <v>3.486902824</v>
      </c>
    </row>
    <row r="10" spans="2:10" ht="17.25" customHeight="1" x14ac:dyDescent="0.2">
      <c r="B10" s="57" t="s">
        <v>7</v>
      </c>
      <c r="C10" s="58">
        <v>36.640505824599998</v>
      </c>
      <c r="D10" s="58">
        <v>30.3548830738</v>
      </c>
      <c r="E10" s="59">
        <v>100107</v>
      </c>
      <c r="F10" s="59">
        <v>92118</v>
      </c>
      <c r="G10" s="58">
        <v>1.8703822963000001</v>
      </c>
      <c r="H10" s="58">
        <v>1.6968413781</v>
      </c>
    </row>
    <row r="11" spans="2:10" ht="17.25" customHeight="1" x14ac:dyDescent="0.2">
      <c r="B11" s="57" t="s">
        <v>8</v>
      </c>
      <c r="C11" s="58">
        <v>4.7645920950000002</v>
      </c>
      <c r="D11" s="58">
        <v>7.2782275809000003</v>
      </c>
      <c r="E11" s="59">
        <v>13018</v>
      </c>
      <c r="F11" s="59">
        <v>22087</v>
      </c>
      <c r="G11" s="58"/>
      <c r="H11" s="59"/>
    </row>
    <row r="12" spans="2:10" ht="17.25" customHeight="1" x14ac:dyDescent="0.2">
      <c r="B12" s="60" t="s">
        <v>9</v>
      </c>
      <c r="C12" s="61">
        <v>23.692811326899999</v>
      </c>
      <c r="D12" s="61">
        <v>35.9398034608</v>
      </c>
      <c r="E12" s="62">
        <v>64732</v>
      </c>
      <c r="F12" s="62">
        <v>109067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71.542596578100003</v>
      </c>
      <c r="D14" s="55">
        <v>56.781968958299998</v>
      </c>
      <c r="E14" s="56">
        <v>195464</v>
      </c>
      <c r="F14" s="56">
        <v>172317</v>
      </c>
      <c r="G14" s="55">
        <v>1.9786169404</v>
      </c>
      <c r="H14" s="55">
        <v>1.808608531</v>
      </c>
      <c r="I14" s="38"/>
      <c r="J14" s="45"/>
    </row>
    <row r="15" spans="2:10" ht="18.75" customHeight="1" x14ac:dyDescent="0.2">
      <c r="B15" s="64" t="s">
        <v>12</v>
      </c>
      <c r="C15" s="61">
        <v>16.345397432199999</v>
      </c>
      <c r="D15" s="61">
        <v>10.0461078878</v>
      </c>
      <c r="E15" s="62">
        <v>44658</v>
      </c>
      <c r="F15" s="62">
        <v>30487</v>
      </c>
      <c r="G15" s="61">
        <v>3.4195929684999999</v>
      </c>
      <c r="H15" s="61">
        <v>3.3898606903999999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15.8203631052</v>
      </c>
      <c r="D17" s="55">
        <v>14.3153581525</v>
      </c>
      <c r="E17" s="56">
        <v>43223</v>
      </c>
      <c r="F17" s="56">
        <v>43443</v>
      </c>
      <c r="G17" s="55">
        <v>2.6091751059999999</v>
      </c>
      <c r="H17" s="55">
        <v>2.2726476355999998</v>
      </c>
      <c r="I17" s="39"/>
    </row>
    <row r="18" spans="2:9" ht="17.25" customHeight="1" x14ac:dyDescent="0.2">
      <c r="B18" s="66" t="s">
        <v>14</v>
      </c>
      <c r="C18" s="58">
        <v>27.0716155641</v>
      </c>
      <c r="D18" s="58">
        <v>16.771423352500001</v>
      </c>
      <c r="E18" s="59">
        <v>73963</v>
      </c>
      <c r="F18" s="59">
        <v>50896</v>
      </c>
      <c r="G18" s="58">
        <v>2.5367152179999999</v>
      </c>
      <c r="H18" s="58">
        <v>2.4483745438</v>
      </c>
    </row>
    <row r="19" spans="2:9" ht="17.25" customHeight="1" x14ac:dyDescent="0.2">
      <c r="B19" s="66" t="s">
        <v>15</v>
      </c>
      <c r="C19" s="58">
        <v>51.490863920899997</v>
      </c>
      <c r="D19" s="58">
        <v>40.686138378899997</v>
      </c>
      <c r="E19" s="59">
        <v>140680</v>
      </c>
      <c r="F19" s="59">
        <v>123471</v>
      </c>
      <c r="G19" s="58">
        <v>2.1948193186</v>
      </c>
      <c r="H19" s="58">
        <v>1.9956643784000001</v>
      </c>
    </row>
    <row r="20" spans="2:9" ht="17.25" customHeight="1" x14ac:dyDescent="0.2">
      <c r="B20" s="66" t="s">
        <v>16</v>
      </c>
      <c r="C20" s="58">
        <v>9.9800318622000006</v>
      </c>
      <c r="D20" s="58">
        <v>11.696611089599999</v>
      </c>
      <c r="E20" s="59">
        <v>27267</v>
      </c>
      <c r="F20" s="59">
        <v>35496</v>
      </c>
      <c r="G20" s="58">
        <v>2.9607562833999999</v>
      </c>
      <c r="H20" s="58">
        <v>2.4169479558</v>
      </c>
    </row>
    <row r="21" spans="2:9" ht="17.25" customHeight="1" x14ac:dyDescent="0.2">
      <c r="B21" s="66" t="s">
        <v>17</v>
      </c>
      <c r="C21" s="58">
        <v>4.1325949949999998</v>
      </c>
      <c r="D21" s="58">
        <v>6.0458766433999998</v>
      </c>
      <c r="E21" s="59">
        <v>11291</v>
      </c>
      <c r="F21" s="59">
        <v>18347</v>
      </c>
      <c r="G21" s="58">
        <v>3.2417320289</v>
      </c>
      <c r="H21" s="58">
        <v>2.9622869692</v>
      </c>
    </row>
    <row r="22" spans="2:9" ht="17.25" customHeight="1" x14ac:dyDescent="0.2">
      <c r="B22" s="64" t="s">
        <v>18</v>
      </c>
      <c r="C22" s="61">
        <v>33.059924102099998</v>
      </c>
      <c r="D22" s="61">
        <v>13.1809458486</v>
      </c>
      <c r="E22" s="62">
        <v>90324</v>
      </c>
      <c r="F22" s="62">
        <v>40000</v>
      </c>
      <c r="G22" s="61">
        <v>2.3742711675999999</v>
      </c>
      <c r="H22" s="61">
        <v>2.3876156351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10.390469147099999</v>
      </c>
      <c r="D24" s="55">
        <v>5.2649916708999998</v>
      </c>
      <c r="E24" s="56">
        <v>28388</v>
      </c>
      <c r="F24" s="56">
        <v>15978</v>
      </c>
      <c r="G24" s="55">
        <v>2.1000795992999999</v>
      </c>
      <c r="H24" s="55">
        <v>1.9890184933999999</v>
      </c>
    </row>
    <row r="25" spans="2:9" ht="17.25" customHeight="1" x14ac:dyDescent="0.2">
      <c r="B25" s="71" t="s">
        <v>21</v>
      </c>
      <c r="C25" s="61">
        <v>39.666682848599997</v>
      </c>
      <c r="D25" s="61">
        <v>33.705313465300001</v>
      </c>
      <c r="E25" s="62">
        <v>108375</v>
      </c>
      <c r="F25" s="62">
        <v>102286</v>
      </c>
      <c r="G25" s="61">
        <v>1.8407667727999999</v>
      </c>
      <c r="H25" s="61">
        <v>1.5189154886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0.44287900000000002</v>
      </c>
      <c r="D27" s="88">
        <v>0.400619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45.485708749300002</v>
      </c>
      <c r="D7" s="55">
        <v>38.558027895599999</v>
      </c>
      <c r="E7" s="56">
        <v>6582</v>
      </c>
      <c r="F7" s="56">
        <v>6030</v>
      </c>
      <c r="G7" s="55">
        <v>2.1801040715000002</v>
      </c>
      <c r="H7" s="55">
        <v>1.8411832581000001</v>
      </c>
    </row>
    <row r="8" spans="2:10" ht="17.25" customHeight="1" x14ac:dyDescent="0.2">
      <c r="B8" s="57" t="s">
        <v>5</v>
      </c>
      <c r="C8" s="58">
        <v>39.813354509900002</v>
      </c>
      <c r="D8" s="58">
        <v>35.386521645599998</v>
      </c>
      <c r="E8" s="59">
        <v>5761</v>
      </c>
      <c r="F8" s="59">
        <v>5534</v>
      </c>
      <c r="G8" s="58">
        <v>2.0023343633000001</v>
      </c>
      <c r="H8" s="58">
        <v>1.7015291687</v>
      </c>
    </row>
    <row r="9" spans="2:10" ht="17.25" customHeight="1" x14ac:dyDescent="0.2">
      <c r="B9" s="57" t="s">
        <v>6</v>
      </c>
      <c r="C9" s="58">
        <v>5.6723542394999997</v>
      </c>
      <c r="D9" s="58">
        <v>3.1715062501000002</v>
      </c>
      <c r="E9" s="59">
        <v>821</v>
      </c>
      <c r="F9" s="59">
        <v>496</v>
      </c>
      <c r="G9" s="58">
        <v>3.4250976985000001</v>
      </c>
      <c r="H9" s="58">
        <v>3.3962684250000001</v>
      </c>
    </row>
    <row r="10" spans="2:10" ht="17.25" customHeight="1" x14ac:dyDescent="0.2">
      <c r="B10" s="57" t="s">
        <v>7</v>
      </c>
      <c r="C10" s="58">
        <v>33.935146560900002</v>
      </c>
      <c r="D10" s="58">
        <v>30.6584049282</v>
      </c>
      <c r="E10" s="59">
        <v>4911</v>
      </c>
      <c r="F10" s="59">
        <v>4795</v>
      </c>
      <c r="G10" s="58">
        <v>2.0260481459999999</v>
      </c>
      <c r="H10" s="58">
        <v>1.6947120421999999</v>
      </c>
    </row>
    <row r="11" spans="2:10" ht="17.25" customHeight="1" x14ac:dyDescent="0.2">
      <c r="B11" s="57" t="s">
        <v>8</v>
      </c>
      <c r="C11" s="58">
        <v>5.1607641218999998</v>
      </c>
      <c r="D11" s="58">
        <v>9.8277785295999998</v>
      </c>
      <c r="E11" s="59">
        <v>747</v>
      </c>
      <c r="F11" s="59">
        <v>1537</v>
      </c>
      <c r="G11" s="58"/>
      <c r="H11" s="59"/>
    </row>
    <row r="12" spans="2:10" ht="17.25" customHeight="1" x14ac:dyDescent="0.2">
      <c r="B12" s="60" t="s">
        <v>9</v>
      </c>
      <c r="C12" s="61">
        <v>15.4183805679</v>
      </c>
      <c r="D12" s="61">
        <v>20.955788646599999</v>
      </c>
      <c r="E12" s="62">
        <v>2231</v>
      </c>
      <c r="F12" s="62">
        <v>3277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79.420855310199997</v>
      </c>
      <c r="D14" s="55">
        <v>69.216432823800005</v>
      </c>
      <c r="E14" s="56">
        <v>11493</v>
      </c>
      <c r="F14" s="56">
        <v>10825</v>
      </c>
      <c r="G14" s="55">
        <v>2.1142986158000001</v>
      </c>
      <c r="H14" s="55">
        <v>1.7763640467999999</v>
      </c>
      <c r="I14" s="38"/>
      <c r="J14" s="45"/>
    </row>
    <row r="15" spans="2:10" ht="18.75" customHeight="1" x14ac:dyDescent="0.2">
      <c r="B15" s="64" t="s">
        <v>12</v>
      </c>
      <c r="C15" s="61">
        <v>22.8743397669</v>
      </c>
      <c r="D15" s="61">
        <v>11.740993677700001</v>
      </c>
      <c r="E15" s="62">
        <v>3310</v>
      </c>
      <c r="F15" s="62">
        <v>1836</v>
      </c>
      <c r="G15" s="61">
        <v>3.3953159607000001</v>
      </c>
      <c r="H15" s="61">
        <v>3.3038555330000001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21.687828685300001</v>
      </c>
      <c r="D17" s="55">
        <v>17.558572296000001</v>
      </c>
      <c r="E17" s="56">
        <v>3138</v>
      </c>
      <c r="F17" s="56">
        <v>2746</v>
      </c>
      <c r="G17" s="55">
        <v>2.7512477272</v>
      </c>
      <c r="H17" s="55">
        <v>2.2271014627999999</v>
      </c>
      <c r="I17" s="39"/>
    </row>
    <row r="18" spans="2:9" ht="17.25" customHeight="1" x14ac:dyDescent="0.2">
      <c r="B18" s="66" t="s">
        <v>14</v>
      </c>
      <c r="C18" s="58">
        <v>27.913915557599999</v>
      </c>
      <c r="D18" s="58">
        <v>18.184020655000001</v>
      </c>
      <c r="E18" s="59">
        <v>4039</v>
      </c>
      <c r="F18" s="59">
        <v>2844</v>
      </c>
      <c r="G18" s="58">
        <v>2.7577005027000001</v>
      </c>
      <c r="H18" s="58">
        <v>2.4128326119999999</v>
      </c>
    </row>
    <row r="19" spans="2:9" ht="17.25" customHeight="1" x14ac:dyDescent="0.2">
      <c r="B19" s="66" t="s">
        <v>15</v>
      </c>
      <c r="C19" s="58">
        <v>60.057484259799999</v>
      </c>
      <c r="D19" s="58">
        <v>55.330167788300002</v>
      </c>
      <c r="E19" s="59">
        <v>8691</v>
      </c>
      <c r="F19" s="59">
        <v>8654</v>
      </c>
      <c r="G19" s="58">
        <v>2.372130651</v>
      </c>
      <c r="H19" s="58">
        <v>1.9037175504999999</v>
      </c>
    </row>
    <row r="20" spans="2:9" ht="17.25" customHeight="1" x14ac:dyDescent="0.2">
      <c r="B20" s="66" t="s">
        <v>16</v>
      </c>
      <c r="C20" s="58">
        <v>6.3973963067000001</v>
      </c>
      <c r="D20" s="58">
        <v>4.9321463560999996</v>
      </c>
      <c r="E20" s="59">
        <v>926</v>
      </c>
      <c r="F20" s="59">
        <v>771</v>
      </c>
      <c r="G20" s="58">
        <v>3.2447960914</v>
      </c>
      <c r="H20" s="58">
        <v>2.9414943710000001</v>
      </c>
    </row>
    <row r="21" spans="2:9" ht="17.25" customHeight="1" x14ac:dyDescent="0.2">
      <c r="B21" s="66" t="s">
        <v>17</v>
      </c>
      <c r="C21" s="58">
        <v>9.7198959056999996</v>
      </c>
      <c r="D21" s="58">
        <v>14.0647326926</v>
      </c>
      <c r="E21" s="59">
        <v>1407</v>
      </c>
      <c r="F21" s="59">
        <v>2200</v>
      </c>
      <c r="G21" s="58">
        <v>2.8990055019000001</v>
      </c>
      <c r="H21" s="58">
        <v>2.4869797688999999</v>
      </c>
    </row>
    <row r="22" spans="2:9" ht="17.25" customHeight="1" x14ac:dyDescent="0.2">
      <c r="B22" s="64" t="s">
        <v>18</v>
      </c>
      <c r="C22" s="61">
        <v>42.142883730800001</v>
      </c>
      <c r="D22" s="61">
        <v>12.8839429267</v>
      </c>
      <c r="E22" s="62">
        <v>6098</v>
      </c>
      <c r="F22" s="62">
        <v>2015</v>
      </c>
      <c r="G22" s="61">
        <v>2.4496207445999998</v>
      </c>
      <c r="H22" s="61">
        <v>2.4566839569000001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17.695955663399999</v>
      </c>
      <c r="D24" s="55">
        <v>12.2817758019</v>
      </c>
      <c r="E24" s="56">
        <v>2561</v>
      </c>
      <c r="F24" s="56">
        <v>1921</v>
      </c>
      <c r="G24" s="55">
        <v>2.1303032169999998</v>
      </c>
      <c r="H24" s="55">
        <v>1.8425331342</v>
      </c>
    </row>
    <row r="25" spans="2:9" ht="17.25" customHeight="1" x14ac:dyDescent="0.2">
      <c r="B25" s="71" t="s">
        <v>21</v>
      </c>
      <c r="C25" s="61">
        <v>50.646472871299999</v>
      </c>
      <c r="D25" s="61">
        <v>48.385806425299997</v>
      </c>
      <c r="E25" s="62">
        <v>7329</v>
      </c>
      <c r="F25" s="62">
        <v>7568</v>
      </c>
      <c r="G25" s="61">
        <v>1.9579212897</v>
      </c>
      <c r="H25" s="61">
        <v>1.4673440755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0.50128499999999998</v>
      </c>
      <c r="D27" s="88">
        <v>0.40470200000000001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7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99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57.30457371</v>
      </c>
      <c r="D7" s="55">
        <v>57.6305819536</v>
      </c>
      <c r="E7" s="56">
        <v>7813</v>
      </c>
      <c r="F7" s="56">
        <v>6105</v>
      </c>
      <c r="G7" s="55">
        <v>2.7307331181999999</v>
      </c>
      <c r="H7" s="55">
        <v>2.1921953116999999</v>
      </c>
    </row>
    <row r="8" spans="2:10" ht="17.25" customHeight="1" x14ac:dyDescent="0.2">
      <c r="B8" s="57" t="s">
        <v>5</v>
      </c>
      <c r="C8" s="58">
        <v>44.283672050900002</v>
      </c>
      <c r="D8" s="58">
        <v>49.010819813099999</v>
      </c>
      <c r="E8" s="59">
        <v>6038</v>
      </c>
      <c r="F8" s="59">
        <v>5192</v>
      </c>
      <c r="G8" s="58">
        <v>2.4400383379999999</v>
      </c>
      <c r="H8" s="58">
        <v>1.974420609</v>
      </c>
    </row>
    <row r="9" spans="2:10" ht="17.25" customHeight="1" x14ac:dyDescent="0.2">
      <c r="B9" s="57" t="s">
        <v>6</v>
      </c>
      <c r="C9" s="58">
        <v>13.0209016591</v>
      </c>
      <c r="D9" s="58">
        <v>8.6197621405000007</v>
      </c>
      <c r="E9" s="59">
        <v>1775</v>
      </c>
      <c r="F9" s="59">
        <v>913</v>
      </c>
      <c r="G9" s="58">
        <v>3.7148749924</v>
      </c>
      <c r="H9" s="58">
        <v>3.4270407601000001</v>
      </c>
    </row>
    <row r="10" spans="2:10" ht="17.25" customHeight="1" x14ac:dyDescent="0.2">
      <c r="B10" s="57" t="s">
        <v>7</v>
      </c>
      <c r="C10" s="58">
        <v>37.078844323399998</v>
      </c>
      <c r="D10" s="58">
        <v>34.0410821527</v>
      </c>
      <c r="E10" s="59">
        <v>5056</v>
      </c>
      <c r="F10" s="59">
        <v>3606</v>
      </c>
      <c r="G10" s="58">
        <v>2.3510240203000001</v>
      </c>
      <c r="H10" s="58">
        <v>2.0980697943000002</v>
      </c>
    </row>
    <row r="11" spans="2:10" ht="17.25" customHeight="1" x14ac:dyDescent="0.2">
      <c r="B11" s="57" t="s">
        <v>8</v>
      </c>
      <c r="C11" s="58">
        <v>0.99071835730000002</v>
      </c>
      <c r="D11" s="58">
        <v>2.8054060103</v>
      </c>
      <c r="E11" s="59">
        <v>135</v>
      </c>
      <c r="F11" s="59">
        <v>297</v>
      </c>
      <c r="G11" s="58"/>
      <c r="H11" s="59"/>
    </row>
    <row r="12" spans="2:10" ht="17.25" customHeight="1" x14ac:dyDescent="0.2">
      <c r="B12" s="60" t="s">
        <v>9</v>
      </c>
      <c r="C12" s="61">
        <v>4.6258636092999996</v>
      </c>
      <c r="D12" s="61">
        <v>5.5229298833999998</v>
      </c>
      <c r="E12" s="62">
        <v>631</v>
      </c>
      <c r="F12" s="62">
        <v>585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94.383418033400005</v>
      </c>
      <c r="D14" s="55">
        <v>91.6716641063</v>
      </c>
      <c r="E14" s="56">
        <v>12869</v>
      </c>
      <c r="F14" s="56">
        <v>9711</v>
      </c>
      <c r="G14" s="55">
        <v>2.5818456386999999</v>
      </c>
      <c r="H14" s="55">
        <v>2.1575740552</v>
      </c>
      <c r="I14" s="38"/>
      <c r="J14" s="45"/>
    </row>
    <row r="15" spans="2:10" ht="18.75" customHeight="1" x14ac:dyDescent="0.2">
      <c r="B15" s="64" t="s">
        <v>12</v>
      </c>
      <c r="C15" s="61">
        <v>44.299649387000002</v>
      </c>
      <c r="D15" s="61">
        <v>30.9696173038</v>
      </c>
      <c r="E15" s="62">
        <v>6040</v>
      </c>
      <c r="F15" s="62">
        <v>3281</v>
      </c>
      <c r="G15" s="61">
        <v>3.6711201592</v>
      </c>
      <c r="H15" s="61">
        <v>3.4276927540000002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39.5945224568</v>
      </c>
      <c r="D17" s="55">
        <v>34.549602909999997</v>
      </c>
      <c r="E17" s="56">
        <v>5399</v>
      </c>
      <c r="F17" s="56">
        <v>3660</v>
      </c>
      <c r="G17" s="55">
        <v>3.2105428459000001</v>
      </c>
      <c r="H17" s="55">
        <v>2.7525200446000002</v>
      </c>
      <c r="I17" s="39"/>
    </row>
    <row r="18" spans="2:9" ht="17.25" customHeight="1" x14ac:dyDescent="0.2">
      <c r="B18" s="66" t="s">
        <v>14</v>
      </c>
      <c r="C18" s="58">
        <v>24.740652301699999</v>
      </c>
      <c r="D18" s="58">
        <v>10.8658683603</v>
      </c>
      <c r="E18" s="59">
        <v>3373</v>
      </c>
      <c r="F18" s="59">
        <v>1151</v>
      </c>
      <c r="G18" s="58">
        <v>3.1315897638000001</v>
      </c>
      <c r="H18" s="58">
        <v>2.7698552798999998</v>
      </c>
    </row>
    <row r="19" spans="2:9" ht="17.25" customHeight="1" x14ac:dyDescent="0.2">
      <c r="B19" s="66" t="s">
        <v>15</v>
      </c>
      <c r="C19" s="58">
        <v>87.864184405499998</v>
      </c>
      <c r="D19" s="58">
        <v>81.813786412400006</v>
      </c>
      <c r="E19" s="59">
        <v>11980</v>
      </c>
      <c r="F19" s="59">
        <v>8667</v>
      </c>
      <c r="G19" s="58">
        <v>2.6507267826000001</v>
      </c>
      <c r="H19" s="58">
        <v>2.2130074192000002</v>
      </c>
    </row>
    <row r="20" spans="2:9" ht="17.25" customHeight="1" x14ac:dyDescent="0.2">
      <c r="B20" s="66" t="s">
        <v>16</v>
      </c>
      <c r="C20" s="58">
        <v>17.7903687644</v>
      </c>
      <c r="D20" s="58">
        <v>12.404349547100001</v>
      </c>
      <c r="E20" s="59">
        <v>2426</v>
      </c>
      <c r="F20" s="59">
        <v>1314</v>
      </c>
      <c r="G20" s="58">
        <v>4.0970786945000004</v>
      </c>
      <c r="H20" s="58">
        <v>3.5543671149999998</v>
      </c>
    </row>
    <row r="21" spans="2:9" ht="17.25" customHeight="1" x14ac:dyDescent="0.2">
      <c r="B21" s="66" t="s">
        <v>17</v>
      </c>
      <c r="C21" s="58">
        <v>34.420481498599997</v>
      </c>
      <c r="D21" s="58">
        <v>34.723021159399998</v>
      </c>
      <c r="E21" s="59">
        <v>4693</v>
      </c>
      <c r="F21" s="59">
        <v>3678</v>
      </c>
      <c r="G21" s="58">
        <v>3.6207058640000001</v>
      </c>
      <c r="H21" s="58">
        <v>3.0780132009000001</v>
      </c>
    </row>
    <row r="22" spans="2:9" ht="17.25" customHeight="1" x14ac:dyDescent="0.2">
      <c r="B22" s="64" t="s">
        <v>18</v>
      </c>
      <c r="C22" s="61">
        <v>39.273206785699998</v>
      </c>
      <c r="D22" s="61">
        <v>23.431775685800002</v>
      </c>
      <c r="E22" s="62">
        <v>5355</v>
      </c>
      <c r="F22" s="62">
        <v>2482</v>
      </c>
      <c r="G22" s="61">
        <v>3.3360847358000001</v>
      </c>
      <c r="H22" s="61">
        <v>3.1220335104000001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22.684727149899999</v>
      </c>
      <c r="D24" s="55">
        <v>20.646213705899999</v>
      </c>
      <c r="E24" s="56">
        <v>3093</v>
      </c>
      <c r="F24" s="56">
        <v>2187</v>
      </c>
      <c r="G24" s="55">
        <v>2.8403623747000002</v>
      </c>
      <c r="H24" s="55">
        <v>2.3042895556</v>
      </c>
    </row>
    <row r="25" spans="2:9" ht="17.25" customHeight="1" x14ac:dyDescent="0.2">
      <c r="B25" s="71" t="s">
        <v>21</v>
      </c>
      <c r="C25" s="61">
        <v>58.295292067299997</v>
      </c>
      <c r="D25" s="61">
        <v>60.435987963899997</v>
      </c>
      <c r="E25" s="62">
        <v>7949</v>
      </c>
      <c r="F25" s="62">
        <v>6402</v>
      </c>
      <c r="G25" s="61">
        <v>2.6843731768999999</v>
      </c>
      <c r="H25" s="61">
        <v>2.0904838052999999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0.52305000000000001</v>
      </c>
      <c r="D27" s="88">
        <v>0.412665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7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55.957918898199999</v>
      </c>
      <c r="D7" s="55">
        <v>45.214005602199997</v>
      </c>
      <c r="E7" s="56">
        <v>5003</v>
      </c>
      <c r="F7" s="56">
        <v>3843</v>
      </c>
      <c r="G7" s="55">
        <v>3.0670319387</v>
      </c>
      <c r="H7" s="55">
        <v>2.4189618533999999</v>
      </c>
    </row>
    <row r="8" spans="2:10" ht="17.25" customHeight="1" x14ac:dyDescent="0.2">
      <c r="B8" s="57" t="s">
        <v>5</v>
      </c>
      <c r="C8" s="58">
        <v>35.945677123199999</v>
      </c>
      <c r="D8" s="58">
        <v>35.514845938400001</v>
      </c>
      <c r="E8" s="59">
        <v>3214</v>
      </c>
      <c r="F8" s="59">
        <v>3018</v>
      </c>
      <c r="G8" s="58">
        <v>2.6256450702</v>
      </c>
      <c r="H8" s="58">
        <v>2.1120163741</v>
      </c>
    </row>
    <row r="9" spans="2:10" ht="17.25" customHeight="1" x14ac:dyDescent="0.2">
      <c r="B9" s="57" t="s">
        <v>6</v>
      </c>
      <c r="C9" s="58">
        <v>20.012241775100001</v>
      </c>
      <c r="D9" s="58">
        <v>9.6991596638999997</v>
      </c>
      <c r="E9" s="59">
        <v>1789</v>
      </c>
      <c r="F9" s="59">
        <v>824</v>
      </c>
      <c r="G9" s="58">
        <v>3.8579500849000001</v>
      </c>
      <c r="H9" s="58">
        <v>3.5396230145000001</v>
      </c>
    </row>
    <row r="10" spans="2:10" ht="17.25" customHeight="1" x14ac:dyDescent="0.2">
      <c r="B10" s="57" t="s">
        <v>7</v>
      </c>
      <c r="C10" s="58">
        <v>41.593726090300002</v>
      </c>
      <c r="D10" s="58">
        <v>51.970868347299998</v>
      </c>
      <c r="E10" s="59">
        <v>3718</v>
      </c>
      <c r="F10" s="59">
        <v>4417</v>
      </c>
      <c r="G10" s="58">
        <v>2.5138648273999999</v>
      </c>
      <c r="H10" s="58">
        <v>1.9987863092</v>
      </c>
    </row>
    <row r="11" spans="2:10" ht="17.25" customHeight="1" x14ac:dyDescent="0.2">
      <c r="B11" s="57" t="s">
        <v>8</v>
      </c>
      <c r="C11" s="58">
        <v>0.305661821</v>
      </c>
      <c r="D11" s="58">
        <v>0.1787114846</v>
      </c>
      <c r="E11" s="59">
        <v>27</v>
      </c>
      <c r="F11" s="59">
        <v>15</v>
      </c>
      <c r="G11" s="58"/>
      <c r="H11" s="59"/>
    </row>
    <row r="12" spans="2:10" ht="17.25" customHeight="1" x14ac:dyDescent="0.2">
      <c r="B12" s="60" t="s">
        <v>9</v>
      </c>
      <c r="C12" s="61">
        <v>2.1426931905000002</v>
      </c>
      <c r="D12" s="61">
        <v>2.6364145658</v>
      </c>
      <c r="E12" s="62">
        <v>192</v>
      </c>
      <c r="F12" s="62">
        <v>224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97.551644988500001</v>
      </c>
      <c r="D14" s="55">
        <v>97.184873949600004</v>
      </c>
      <c r="E14" s="56">
        <v>8721</v>
      </c>
      <c r="F14" s="56">
        <v>8260</v>
      </c>
      <c r="G14" s="55">
        <v>2.8309803921999999</v>
      </c>
      <c r="H14" s="55">
        <v>2.1942643032000002</v>
      </c>
      <c r="I14" s="38"/>
      <c r="J14" s="45"/>
    </row>
    <row r="15" spans="2:10" ht="18.75" customHeight="1" x14ac:dyDescent="0.2">
      <c r="B15" s="64" t="s">
        <v>12</v>
      </c>
      <c r="C15" s="61">
        <v>55.011476664100002</v>
      </c>
      <c r="D15" s="61">
        <v>32.661064425799999</v>
      </c>
      <c r="E15" s="62">
        <v>4918</v>
      </c>
      <c r="F15" s="62">
        <v>2776</v>
      </c>
      <c r="G15" s="61">
        <v>3.6981919331999999</v>
      </c>
      <c r="H15" s="61">
        <v>3.422813036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47.895944911999997</v>
      </c>
      <c r="D17" s="55">
        <v>42.997198879599999</v>
      </c>
      <c r="E17" s="56">
        <v>4282</v>
      </c>
      <c r="F17" s="56">
        <v>3654</v>
      </c>
      <c r="G17" s="55">
        <v>3.3746006390000001</v>
      </c>
      <c r="H17" s="55">
        <v>2.6973941367999998</v>
      </c>
      <c r="I17" s="39"/>
    </row>
    <row r="18" spans="2:9" ht="17.25" customHeight="1" x14ac:dyDescent="0.2">
      <c r="B18" s="66" t="s">
        <v>14</v>
      </c>
      <c r="C18" s="58">
        <v>41.736801836300003</v>
      </c>
      <c r="D18" s="58">
        <v>20.546218487400001</v>
      </c>
      <c r="E18" s="59">
        <v>3731</v>
      </c>
      <c r="F18" s="59">
        <v>1746</v>
      </c>
      <c r="G18" s="58">
        <v>3.0742438129999998</v>
      </c>
      <c r="H18" s="58">
        <v>2.7348329924999999</v>
      </c>
    </row>
    <row r="19" spans="2:9" ht="17.25" customHeight="1" x14ac:dyDescent="0.2">
      <c r="B19" s="66" t="s">
        <v>15</v>
      </c>
      <c r="C19" s="58">
        <v>87.3756694721</v>
      </c>
      <c r="D19" s="58">
        <v>82.408963585400002</v>
      </c>
      <c r="E19" s="59">
        <v>7811</v>
      </c>
      <c r="F19" s="59">
        <v>7004</v>
      </c>
      <c r="G19" s="58">
        <v>2.9211908931999999</v>
      </c>
      <c r="H19" s="58">
        <v>2.2675050986</v>
      </c>
    </row>
    <row r="20" spans="2:9" ht="17.25" customHeight="1" x14ac:dyDescent="0.2">
      <c r="B20" s="66" t="s">
        <v>16</v>
      </c>
      <c r="C20" s="58">
        <v>17.2532517215</v>
      </c>
      <c r="D20" s="58">
        <v>10.4621848739</v>
      </c>
      <c r="E20" s="59">
        <v>1542</v>
      </c>
      <c r="F20" s="59">
        <v>889</v>
      </c>
      <c r="G20" s="58">
        <v>4.3614190687000001</v>
      </c>
      <c r="H20" s="58">
        <v>3.5461847390000001</v>
      </c>
    </row>
    <row r="21" spans="2:9" ht="17.25" customHeight="1" x14ac:dyDescent="0.2">
      <c r="B21" s="66" t="s">
        <v>17</v>
      </c>
      <c r="C21" s="58">
        <v>43.190512624299998</v>
      </c>
      <c r="D21" s="58">
        <v>32.801120448200002</v>
      </c>
      <c r="E21" s="59">
        <v>3861</v>
      </c>
      <c r="F21" s="59">
        <v>2788</v>
      </c>
      <c r="G21" s="58">
        <v>3.7068201949000001</v>
      </c>
      <c r="H21" s="58">
        <v>3.0670367208</v>
      </c>
    </row>
    <row r="22" spans="2:9" ht="17.25" customHeight="1" x14ac:dyDescent="0.2">
      <c r="B22" s="64" t="s">
        <v>18</v>
      </c>
      <c r="C22" s="61">
        <v>38.714613618999998</v>
      </c>
      <c r="D22" s="61">
        <v>24.0336134454</v>
      </c>
      <c r="E22" s="62">
        <v>3461</v>
      </c>
      <c r="F22" s="62">
        <v>2043</v>
      </c>
      <c r="G22" s="61">
        <v>3.6976284585000001</v>
      </c>
      <c r="H22" s="61">
        <v>3.0984848485000001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29.3270849273</v>
      </c>
      <c r="D24" s="55">
        <v>20.302521008399999</v>
      </c>
      <c r="E24" s="56">
        <v>2622</v>
      </c>
      <c r="F24" s="56">
        <v>1726</v>
      </c>
      <c r="G24" s="55">
        <v>3.1841965308</v>
      </c>
      <c r="H24" s="55">
        <v>2.5489684185999999</v>
      </c>
    </row>
    <row r="25" spans="2:9" ht="17.25" customHeight="1" x14ac:dyDescent="0.2">
      <c r="B25" s="71" t="s">
        <v>21</v>
      </c>
      <c r="C25" s="61">
        <v>56.2635807192</v>
      </c>
      <c r="D25" s="61">
        <v>45.392717086799998</v>
      </c>
      <c r="E25" s="62">
        <v>5030</v>
      </c>
      <c r="F25" s="62">
        <v>3858</v>
      </c>
      <c r="G25" s="61">
        <v>3.0503769891000001</v>
      </c>
      <c r="H25" s="61">
        <v>2.4094701306999999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0.60341599999999995</v>
      </c>
      <c r="D27" s="88">
        <v>0.45805099999999999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41.498594734299999</v>
      </c>
      <c r="D7" s="55">
        <v>39.198411444999998</v>
      </c>
      <c r="E7" s="56">
        <v>55888</v>
      </c>
      <c r="F7" s="56">
        <v>79272</v>
      </c>
      <c r="G7" s="55">
        <v>2.3244154148999998</v>
      </c>
      <c r="H7" s="55">
        <v>2.0479801023999999</v>
      </c>
    </row>
    <row r="8" spans="2:10" ht="17.25" customHeight="1" x14ac:dyDescent="0.2">
      <c r="B8" s="57" t="s">
        <v>5</v>
      </c>
      <c r="C8" s="58">
        <v>35.051756047399998</v>
      </c>
      <c r="D8" s="58">
        <v>35.166929509799999</v>
      </c>
      <c r="E8" s="59">
        <v>47206</v>
      </c>
      <c r="F8" s="59">
        <v>71119</v>
      </c>
      <c r="G8" s="58">
        <v>2.0702590432000001</v>
      </c>
      <c r="H8" s="58">
        <v>1.8754042993</v>
      </c>
    </row>
    <row r="9" spans="2:10" ht="17.25" customHeight="1" x14ac:dyDescent="0.2">
      <c r="B9" s="57" t="s">
        <v>6</v>
      </c>
      <c r="C9" s="58">
        <v>6.4468386868999996</v>
      </c>
      <c r="D9" s="58">
        <v>4.0314819351000004</v>
      </c>
      <c r="E9" s="59">
        <v>8682</v>
      </c>
      <c r="F9" s="59">
        <v>8153</v>
      </c>
      <c r="G9" s="58">
        <v>3.7015627689000001</v>
      </c>
      <c r="H9" s="58">
        <v>3.5508746647999998</v>
      </c>
    </row>
    <row r="10" spans="2:10" ht="17.25" customHeight="1" x14ac:dyDescent="0.2">
      <c r="B10" s="57" t="s">
        <v>7</v>
      </c>
      <c r="C10" s="58">
        <v>28.681760754999999</v>
      </c>
      <c r="D10" s="58">
        <v>22.737942923199999</v>
      </c>
      <c r="E10" s="59">
        <v>38627</v>
      </c>
      <c r="F10" s="59">
        <v>45984</v>
      </c>
      <c r="G10" s="58">
        <v>2.0507631279999998</v>
      </c>
      <c r="H10" s="58">
        <v>1.7714866526999999</v>
      </c>
    </row>
    <row r="11" spans="2:10" ht="17.25" customHeight="1" x14ac:dyDescent="0.2">
      <c r="B11" s="57" t="s">
        <v>8</v>
      </c>
      <c r="C11" s="58">
        <v>10.336515265799999</v>
      </c>
      <c r="D11" s="58">
        <v>12.1335110781</v>
      </c>
      <c r="E11" s="59">
        <v>13921</v>
      </c>
      <c r="F11" s="59">
        <v>24538</v>
      </c>
      <c r="G11" s="58"/>
      <c r="H11" s="59"/>
    </row>
    <row r="12" spans="2:10" ht="17.25" customHeight="1" x14ac:dyDescent="0.2">
      <c r="B12" s="60" t="s">
        <v>9</v>
      </c>
      <c r="C12" s="61">
        <v>19.483129244800001</v>
      </c>
      <c r="D12" s="61">
        <v>25.9301345537</v>
      </c>
      <c r="E12" s="62">
        <v>26239</v>
      </c>
      <c r="F12" s="62">
        <v>52439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70.180355489299998</v>
      </c>
      <c r="D14" s="55">
        <v>61.9363543682</v>
      </c>
      <c r="E14" s="56">
        <v>94515</v>
      </c>
      <c r="F14" s="56">
        <v>125256</v>
      </c>
      <c r="G14" s="55">
        <v>2.2126064706999999</v>
      </c>
      <c r="H14" s="55">
        <v>1.9465551821</v>
      </c>
      <c r="I14" s="38"/>
      <c r="J14" s="45"/>
    </row>
    <row r="15" spans="2:10" ht="18.75" customHeight="1" x14ac:dyDescent="0.2">
      <c r="B15" s="64" t="s">
        <v>12</v>
      </c>
      <c r="C15" s="61">
        <v>23.396711406000001</v>
      </c>
      <c r="D15" s="61">
        <v>15.4136822016</v>
      </c>
      <c r="E15" s="62">
        <v>31510</v>
      </c>
      <c r="F15" s="62">
        <v>31172</v>
      </c>
      <c r="G15" s="61">
        <v>3.5871480326</v>
      </c>
      <c r="H15" s="61">
        <v>3.4808975487999998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22.5775379715</v>
      </c>
      <c r="D17" s="55">
        <v>18.440952645700001</v>
      </c>
      <c r="E17" s="56">
        <v>30406</v>
      </c>
      <c r="F17" s="56">
        <v>37294</v>
      </c>
      <c r="G17" s="55">
        <v>2.7505143181</v>
      </c>
      <c r="H17" s="55">
        <v>2.5115983068999999</v>
      </c>
      <c r="I17" s="39"/>
    </row>
    <row r="18" spans="2:9" ht="17.25" customHeight="1" x14ac:dyDescent="0.2">
      <c r="B18" s="66" t="s">
        <v>14</v>
      </c>
      <c r="C18" s="58">
        <v>35.694789184900003</v>
      </c>
      <c r="D18" s="58">
        <v>18.203212820099999</v>
      </c>
      <c r="E18" s="59">
        <v>48072</v>
      </c>
      <c r="F18" s="59">
        <v>36813</v>
      </c>
      <c r="G18" s="58">
        <v>2.8247076406999998</v>
      </c>
      <c r="H18" s="58">
        <v>2.8086644108000001</v>
      </c>
    </row>
    <row r="19" spans="2:9" ht="17.25" customHeight="1" x14ac:dyDescent="0.2">
      <c r="B19" s="66" t="s">
        <v>15</v>
      </c>
      <c r="C19" s="58">
        <v>45.949893963299999</v>
      </c>
      <c r="D19" s="58">
        <v>40.446516298900001</v>
      </c>
      <c r="E19" s="59">
        <v>61883</v>
      </c>
      <c r="F19" s="59">
        <v>81796</v>
      </c>
      <c r="G19" s="58">
        <v>2.6385753378999999</v>
      </c>
      <c r="H19" s="58">
        <v>2.2635702349</v>
      </c>
    </row>
    <row r="20" spans="2:9" ht="17.25" customHeight="1" x14ac:dyDescent="0.2">
      <c r="B20" s="66" t="s">
        <v>16</v>
      </c>
      <c r="C20" s="58">
        <v>11.315762426699999</v>
      </c>
      <c r="D20" s="58">
        <v>12.110177119099999</v>
      </c>
      <c r="E20" s="59">
        <v>15240</v>
      </c>
      <c r="F20" s="59">
        <v>24491</v>
      </c>
      <c r="G20" s="58">
        <v>3.1414180887000001</v>
      </c>
      <c r="H20" s="58">
        <v>2.6809211042999999</v>
      </c>
    </row>
    <row r="21" spans="2:9" ht="17.25" customHeight="1" x14ac:dyDescent="0.2">
      <c r="B21" s="66" t="s">
        <v>17</v>
      </c>
      <c r="C21" s="58">
        <v>17.103614948600001</v>
      </c>
      <c r="D21" s="58">
        <v>13.0310297696</v>
      </c>
      <c r="E21" s="59">
        <v>23034</v>
      </c>
      <c r="F21" s="59">
        <v>26353</v>
      </c>
      <c r="G21" s="58">
        <v>2.9218411208999999</v>
      </c>
      <c r="H21" s="58">
        <v>2.7392361625000001</v>
      </c>
    </row>
    <row r="22" spans="2:9" ht="17.25" customHeight="1" x14ac:dyDescent="0.2">
      <c r="B22" s="64" t="s">
        <v>18</v>
      </c>
      <c r="C22" s="61">
        <v>22.639910179099999</v>
      </c>
      <c r="D22" s="61">
        <v>18.330642903000001</v>
      </c>
      <c r="E22" s="62">
        <v>30490</v>
      </c>
      <c r="F22" s="62">
        <v>37071</v>
      </c>
      <c r="G22" s="61">
        <v>2.9758390178999998</v>
      </c>
      <c r="H22" s="61">
        <v>2.4860220944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16.594369067500001</v>
      </c>
      <c r="D24" s="55">
        <v>11.1309453606</v>
      </c>
      <c r="E24" s="56">
        <v>22348</v>
      </c>
      <c r="F24" s="56">
        <v>22510</v>
      </c>
      <c r="G24" s="55">
        <v>2.2170766854999999</v>
      </c>
      <c r="H24" s="55">
        <v>2.0801835571999998</v>
      </c>
    </row>
    <row r="25" spans="2:9" ht="17.25" customHeight="1" x14ac:dyDescent="0.2">
      <c r="B25" s="71" t="s">
        <v>21</v>
      </c>
      <c r="C25" s="61">
        <v>51.835110000100002</v>
      </c>
      <c r="D25" s="61">
        <v>51.331922523099998</v>
      </c>
      <c r="E25" s="62">
        <v>69809</v>
      </c>
      <c r="F25" s="62">
        <v>103810</v>
      </c>
      <c r="G25" s="61">
        <v>1.8609394002999999</v>
      </c>
      <c r="H25" s="61">
        <v>1.5639461881000001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0.44170700000000002</v>
      </c>
      <c r="D27" s="88">
        <v>0.383023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7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56.4102195034</v>
      </c>
      <c r="D7" s="55">
        <v>48.869097222199997</v>
      </c>
      <c r="E7" s="56">
        <v>1785</v>
      </c>
      <c r="F7" s="56">
        <v>1546</v>
      </c>
      <c r="G7" s="55">
        <v>3.0355074765999999</v>
      </c>
      <c r="H7" s="55">
        <v>2.1554265417999998</v>
      </c>
    </row>
    <row r="8" spans="2:10" ht="17.25" customHeight="1" x14ac:dyDescent="0.2">
      <c r="B8" s="57" t="s">
        <v>5</v>
      </c>
      <c r="C8" s="58">
        <v>36.520690895999998</v>
      </c>
      <c r="D8" s="58">
        <v>41.212499999999999</v>
      </c>
      <c r="E8" s="59">
        <v>1156</v>
      </c>
      <c r="F8" s="59">
        <v>1304</v>
      </c>
      <c r="G8" s="58">
        <v>2.7422605867000001</v>
      </c>
      <c r="H8" s="58">
        <v>1.9172006037</v>
      </c>
    </row>
    <row r="9" spans="2:10" ht="17.25" customHeight="1" x14ac:dyDescent="0.2">
      <c r="B9" s="57" t="s">
        <v>6</v>
      </c>
      <c r="C9" s="58">
        <v>19.889528607399999</v>
      </c>
      <c r="D9" s="58">
        <v>7.6565972222000003</v>
      </c>
      <c r="E9" s="59">
        <v>629</v>
      </c>
      <c r="F9" s="59">
        <v>242</v>
      </c>
      <c r="G9" s="58">
        <v>3.5723640622000001</v>
      </c>
      <c r="H9" s="58">
        <v>3.4322952641</v>
      </c>
    </row>
    <row r="10" spans="2:10" ht="17.25" customHeight="1" x14ac:dyDescent="0.2">
      <c r="B10" s="57" t="s">
        <v>7</v>
      </c>
      <c r="C10" s="58">
        <v>40.1353004678</v>
      </c>
      <c r="D10" s="58">
        <v>47.068402777800003</v>
      </c>
      <c r="E10" s="59">
        <v>1270</v>
      </c>
      <c r="F10" s="59">
        <v>1489</v>
      </c>
      <c r="G10" s="58">
        <v>2.6912220420000001</v>
      </c>
      <c r="H10" s="58">
        <v>1.7943749978000001</v>
      </c>
    </row>
    <row r="11" spans="2:10" ht="17.25" customHeight="1" x14ac:dyDescent="0.2">
      <c r="B11" s="57" t="s">
        <v>8</v>
      </c>
      <c r="C11" s="58">
        <v>0.59481828000000003</v>
      </c>
      <c r="D11" s="58">
        <v>0.29236111110000002</v>
      </c>
      <c r="E11" s="59">
        <v>19</v>
      </c>
      <c r="F11" s="59">
        <v>9</v>
      </c>
      <c r="G11" s="58"/>
      <c r="H11" s="59"/>
    </row>
    <row r="12" spans="2:10" ht="17.25" customHeight="1" x14ac:dyDescent="0.2">
      <c r="B12" s="60" t="s">
        <v>9</v>
      </c>
      <c r="C12" s="61">
        <v>2.8596617487999998</v>
      </c>
      <c r="D12" s="61">
        <v>3.7701388889</v>
      </c>
      <c r="E12" s="62">
        <v>90</v>
      </c>
      <c r="F12" s="62">
        <v>119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96.545519971199994</v>
      </c>
      <c r="D14" s="55">
        <v>95.9375</v>
      </c>
      <c r="E14" s="56">
        <v>3055</v>
      </c>
      <c r="F14" s="56">
        <v>3035</v>
      </c>
      <c r="G14" s="55">
        <v>2.8922847559</v>
      </c>
      <c r="H14" s="55">
        <v>1.9782844734</v>
      </c>
      <c r="I14" s="38"/>
      <c r="J14" s="45"/>
    </row>
    <row r="15" spans="2:10" ht="18.75" customHeight="1" x14ac:dyDescent="0.2">
      <c r="B15" s="64" t="s">
        <v>12</v>
      </c>
      <c r="C15" s="61">
        <v>59.949622166200001</v>
      </c>
      <c r="D15" s="61">
        <v>24.930555555600002</v>
      </c>
      <c r="E15" s="62">
        <v>1897</v>
      </c>
      <c r="F15" s="62">
        <v>789</v>
      </c>
      <c r="G15" s="61">
        <v>3.5456182473000002</v>
      </c>
      <c r="H15" s="61">
        <v>3.3732590528999999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35.948182799599998</v>
      </c>
      <c r="D17" s="55">
        <v>33.854166666700003</v>
      </c>
      <c r="E17" s="56">
        <v>1137</v>
      </c>
      <c r="F17" s="56">
        <v>1071</v>
      </c>
      <c r="G17" s="55">
        <v>3.4314314314000001</v>
      </c>
      <c r="H17" s="55">
        <v>2.5087179487000002</v>
      </c>
      <c r="I17" s="39"/>
    </row>
    <row r="18" spans="2:9" ht="17.25" customHeight="1" x14ac:dyDescent="0.2">
      <c r="B18" s="66" t="s">
        <v>14</v>
      </c>
      <c r="C18" s="58">
        <v>24.037423533599998</v>
      </c>
      <c r="D18" s="58">
        <v>9.5486111110999996</v>
      </c>
      <c r="E18" s="59">
        <v>761</v>
      </c>
      <c r="F18" s="59">
        <v>302</v>
      </c>
      <c r="G18" s="58">
        <v>3.4341317364999999</v>
      </c>
      <c r="H18" s="58">
        <v>2.9890909091000002</v>
      </c>
    </row>
    <row r="19" spans="2:9" ht="17.25" customHeight="1" x14ac:dyDescent="0.2">
      <c r="B19" s="66" t="s">
        <v>15</v>
      </c>
      <c r="C19" s="58">
        <v>87.801367398300002</v>
      </c>
      <c r="D19" s="58">
        <v>85.243055555599994</v>
      </c>
      <c r="E19" s="59">
        <v>2778</v>
      </c>
      <c r="F19" s="59">
        <v>2696</v>
      </c>
      <c r="G19" s="58">
        <v>2.9606557376999998</v>
      </c>
      <c r="H19" s="58">
        <v>2.0301425661999999</v>
      </c>
    </row>
    <row r="20" spans="2:9" ht="17.25" customHeight="1" x14ac:dyDescent="0.2">
      <c r="B20" s="66" t="s">
        <v>16</v>
      </c>
      <c r="C20" s="58">
        <v>18.6038143217</v>
      </c>
      <c r="D20" s="58">
        <v>11.527777777800001</v>
      </c>
      <c r="E20" s="59">
        <v>589</v>
      </c>
      <c r="F20" s="59">
        <v>365</v>
      </c>
      <c r="G20" s="58">
        <v>3.9245647968999999</v>
      </c>
      <c r="H20" s="58">
        <v>3.2590361446</v>
      </c>
    </row>
    <row r="21" spans="2:9" ht="17.25" customHeight="1" x14ac:dyDescent="0.2">
      <c r="B21" s="66" t="s">
        <v>17</v>
      </c>
      <c r="C21" s="58">
        <v>33.933069449400001</v>
      </c>
      <c r="D21" s="58">
        <v>31.5625</v>
      </c>
      <c r="E21" s="59">
        <v>1074</v>
      </c>
      <c r="F21" s="59">
        <v>998</v>
      </c>
      <c r="G21" s="58">
        <v>3.6861081653999999</v>
      </c>
      <c r="H21" s="58">
        <v>2.8591859186000002</v>
      </c>
    </row>
    <row r="22" spans="2:9" ht="17.25" customHeight="1" x14ac:dyDescent="0.2">
      <c r="B22" s="64" t="s">
        <v>18</v>
      </c>
      <c r="C22" s="61">
        <v>78.913278157600004</v>
      </c>
      <c r="D22" s="61">
        <v>18.055555555600002</v>
      </c>
      <c r="E22" s="62">
        <v>2497</v>
      </c>
      <c r="F22" s="62">
        <v>571</v>
      </c>
      <c r="G22" s="61">
        <v>3.1258549931999999</v>
      </c>
      <c r="H22" s="61">
        <v>3.0634615384999999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28.281756027299998</v>
      </c>
      <c r="D24" s="55">
        <v>21.159375000000001</v>
      </c>
      <c r="E24" s="56">
        <v>895</v>
      </c>
      <c r="F24" s="56">
        <v>669</v>
      </c>
      <c r="G24" s="55">
        <v>3.0653849677</v>
      </c>
      <c r="H24" s="55">
        <v>2.2612905694999998</v>
      </c>
    </row>
    <row r="25" spans="2:9" ht="17.25" customHeight="1" x14ac:dyDescent="0.2">
      <c r="B25" s="71" t="s">
        <v>21</v>
      </c>
      <c r="C25" s="61">
        <v>57.005037783399999</v>
      </c>
      <c r="D25" s="61">
        <v>49.161458333299997</v>
      </c>
      <c r="E25" s="62">
        <v>1804</v>
      </c>
      <c r="F25" s="62">
        <v>1555</v>
      </c>
      <c r="G25" s="61">
        <v>3.0038773702000001</v>
      </c>
      <c r="H25" s="61">
        <v>2.1426128270999998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0.54474199999999995</v>
      </c>
      <c r="D27" s="88">
        <v>0.42150399999999999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61.978723404299998</v>
      </c>
      <c r="D7" s="55">
        <v>54.671661721100001</v>
      </c>
      <c r="E7" s="56">
        <v>4355</v>
      </c>
      <c r="F7" s="56">
        <v>4077</v>
      </c>
      <c r="G7" s="55">
        <v>2.0581663950000002</v>
      </c>
      <c r="H7" s="55">
        <v>1.8201787193000001</v>
      </c>
    </row>
    <row r="8" spans="2:10" ht="17.25" customHeight="1" x14ac:dyDescent="0.2">
      <c r="B8" s="57" t="s">
        <v>5</v>
      </c>
      <c r="C8" s="58">
        <v>51.254272759000003</v>
      </c>
      <c r="D8" s="58">
        <v>49.060682492600002</v>
      </c>
      <c r="E8" s="59">
        <v>3601</v>
      </c>
      <c r="F8" s="59">
        <v>3659</v>
      </c>
      <c r="G8" s="58">
        <v>1.7875599696</v>
      </c>
      <c r="H8" s="58">
        <v>1.6319267744999999</v>
      </c>
    </row>
    <row r="9" spans="2:10" ht="17.25" customHeight="1" x14ac:dyDescent="0.2">
      <c r="B9" s="57" t="s">
        <v>6</v>
      </c>
      <c r="C9" s="58">
        <v>10.724450645299999</v>
      </c>
      <c r="D9" s="58">
        <v>5.6109792284999997</v>
      </c>
      <c r="E9" s="59">
        <v>753</v>
      </c>
      <c r="F9" s="59">
        <v>418</v>
      </c>
      <c r="G9" s="58">
        <v>3.3493907963999998</v>
      </c>
      <c r="H9" s="58">
        <v>3.4641268257000002</v>
      </c>
    </row>
    <row r="10" spans="2:10" ht="17.25" customHeight="1" x14ac:dyDescent="0.2">
      <c r="B10" s="57" t="s">
        <v>7</v>
      </c>
      <c r="C10" s="58">
        <v>28.568887338700002</v>
      </c>
      <c r="D10" s="58">
        <v>34.482640949599997</v>
      </c>
      <c r="E10" s="59">
        <v>2007</v>
      </c>
      <c r="F10" s="59">
        <v>2572</v>
      </c>
      <c r="G10" s="58">
        <v>2.0203931041000001</v>
      </c>
      <c r="H10" s="58">
        <v>1.7771118768</v>
      </c>
    </row>
    <row r="11" spans="2:10" ht="17.25" customHeight="1" x14ac:dyDescent="0.2">
      <c r="B11" s="57" t="s">
        <v>8</v>
      </c>
      <c r="C11" s="58">
        <v>5.5821416114</v>
      </c>
      <c r="D11" s="58">
        <v>4.0336795252000002</v>
      </c>
      <c r="E11" s="59">
        <v>392</v>
      </c>
      <c r="F11" s="59">
        <v>301</v>
      </c>
      <c r="G11" s="58"/>
      <c r="H11" s="59"/>
    </row>
    <row r="12" spans="2:10" ht="17.25" customHeight="1" x14ac:dyDescent="0.2">
      <c r="B12" s="60" t="s">
        <v>9</v>
      </c>
      <c r="C12" s="61">
        <v>3.8702476456000001</v>
      </c>
      <c r="D12" s="61">
        <v>6.8120178041999999</v>
      </c>
      <c r="E12" s="62">
        <v>272</v>
      </c>
      <c r="F12" s="62">
        <v>508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90.547610742900005</v>
      </c>
      <c r="D14" s="55">
        <v>89.154302670600003</v>
      </c>
      <c r="E14" s="56">
        <v>6362</v>
      </c>
      <c r="F14" s="56">
        <v>6649</v>
      </c>
      <c r="G14" s="55">
        <v>2.0462249615000001</v>
      </c>
      <c r="H14" s="55">
        <v>1.8034614744999999</v>
      </c>
      <c r="I14" s="38"/>
      <c r="J14" s="45"/>
    </row>
    <row r="15" spans="2:10" ht="18.75" customHeight="1" x14ac:dyDescent="0.2">
      <c r="B15" s="64" t="s">
        <v>12</v>
      </c>
      <c r="C15" s="61">
        <v>25.217997907200001</v>
      </c>
      <c r="D15" s="61">
        <v>17.106824925800002</v>
      </c>
      <c r="E15" s="62">
        <v>1772</v>
      </c>
      <c r="F15" s="62">
        <v>1276</v>
      </c>
      <c r="G15" s="61">
        <v>3.3195020746999999</v>
      </c>
      <c r="H15" s="61">
        <v>3.3703382479999999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37.251482385800003</v>
      </c>
      <c r="D17" s="55">
        <v>33.501483679499998</v>
      </c>
      <c r="E17" s="56">
        <v>2617</v>
      </c>
      <c r="F17" s="56">
        <v>2499</v>
      </c>
      <c r="G17" s="55">
        <v>2.563670412</v>
      </c>
      <c r="H17" s="55">
        <v>2.3578387954000002</v>
      </c>
      <c r="I17" s="39"/>
    </row>
    <row r="18" spans="2:9" ht="17.25" customHeight="1" x14ac:dyDescent="0.2">
      <c r="B18" s="66" t="s">
        <v>14</v>
      </c>
      <c r="C18" s="58">
        <v>33.763515870200003</v>
      </c>
      <c r="D18" s="58">
        <v>12.062314540099999</v>
      </c>
      <c r="E18" s="59">
        <v>2372</v>
      </c>
      <c r="F18" s="59">
        <v>900</v>
      </c>
      <c r="G18" s="58">
        <v>2.6208677686000001</v>
      </c>
      <c r="H18" s="58">
        <v>2.7367773677999998</v>
      </c>
    </row>
    <row r="19" spans="2:9" ht="17.25" customHeight="1" x14ac:dyDescent="0.2">
      <c r="B19" s="66" t="s">
        <v>15</v>
      </c>
      <c r="C19" s="58">
        <v>81.304499476800004</v>
      </c>
      <c r="D19" s="58">
        <v>74.762611276000001</v>
      </c>
      <c r="E19" s="59">
        <v>5712</v>
      </c>
      <c r="F19" s="59">
        <v>5576</v>
      </c>
      <c r="G19" s="58">
        <v>2.1214071213999999</v>
      </c>
      <c r="H19" s="58">
        <v>1.8670371105000001</v>
      </c>
    </row>
    <row r="20" spans="2:9" ht="17.25" customHeight="1" x14ac:dyDescent="0.2">
      <c r="B20" s="66" t="s">
        <v>16</v>
      </c>
      <c r="C20" s="58">
        <v>6.9759330310000003</v>
      </c>
      <c r="D20" s="58">
        <v>6.7804154302999997</v>
      </c>
      <c r="E20" s="59">
        <v>490</v>
      </c>
      <c r="F20" s="59">
        <v>506</v>
      </c>
      <c r="G20" s="58">
        <v>3.355</v>
      </c>
      <c r="H20" s="58">
        <v>3.0940919036999999</v>
      </c>
    </row>
    <row r="21" spans="2:9" ht="17.25" customHeight="1" x14ac:dyDescent="0.2">
      <c r="B21" s="66" t="s">
        <v>17</v>
      </c>
      <c r="C21" s="58">
        <v>12.277642134600001</v>
      </c>
      <c r="D21" s="58">
        <v>13.6646884273</v>
      </c>
      <c r="E21" s="59">
        <v>863</v>
      </c>
      <c r="F21" s="59">
        <v>1019</v>
      </c>
      <c r="G21" s="58">
        <v>3.1306818181999998</v>
      </c>
      <c r="H21" s="58">
        <v>2.8729641693999999</v>
      </c>
    </row>
    <row r="22" spans="2:9" ht="17.25" customHeight="1" x14ac:dyDescent="0.2">
      <c r="B22" s="64" t="s">
        <v>18</v>
      </c>
      <c r="C22" s="61">
        <v>13.707708406</v>
      </c>
      <c r="D22" s="61">
        <v>20.014836795299999</v>
      </c>
      <c r="E22" s="62">
        <v>963</v>
      </c>
      <c r="F22" s="62">
        <v>1493</v>
      </c>
      <c r="G22" s="61">
        <v>3.0101781170000002</v>
      </c>
      <c r="H22" s="61">
        <v>2.6893995552000001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36.781653296099996</v>
      </c>
      <c r="D24" s="55">
        <v>23.656676557899999</v>
      </c>
      <c r="E24" s="56">
        <v>2584</v>
      </c>
      <c r="F24" s="56">
        <v>1764</v>
      </c>
      <c r="G24" s="55">
        <v>1.9574549860999999</v>
      </c>
      <c r="H24" s="55">
        <v>1.8704811877</v>
      </c>
    </row>
    <row r="25" spans="2:9" ht="17.25" customHeight="1" x14ac:dyDescent="0.2">
      <c r="B25" s="71" t="s">
        <v>21</v>
      </c>
      <c r="C25" s="61">
        <v>67.560865015700003</v>
      </c>
      <c r="D25" s="61">
        <v>58.705341246300002</v>
      </c>
      <c r="E25" s="62">
        <v>4747</v>
      </c>
      <c r="F25" s="62">
        <v>4378</v>
      </c>
      <c r="G25" s="61">
        <v>1.8881508529</v>
      </c>
      <c r="H25" s="61">
        <v>1.6951701401999999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0.51649</v>
      </c>
      <c r="D27" s="88">
        <v>0.400196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7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50.855305124399997</v>
      </c>
      <c r="D7" s="55">
        <v>46.173312007</v>
      </c>
      <c r="E7" s="56">
        <v>35260</v>
      </c>
      <c r="F7" s="56">
        <v>29447</v>
      </c>
      <c r="G7" s="55">
        <v>2.0678179523</v>
      </c>
      <c r="H7" s="55">
        <v>1.807261255</v>
      </c>
    </row>
    <row r="8" spans="2:10" ht="17.25" customHeight="1" x14ac:dyDescent="0.2">
      <c r="B8" s="57" t="s">
        <v>5</v>
      </c>
      <c r="C8" s="58">
        <v>44.998839744999998</v>
      </c>
      <c r="D8" s="58">
        <v>42.7642761026</v>
      </c>
      <c r="E8" s="59">
        <v>31199</v>
      </c>
      <c r="F8" s="59">
        <v>27273</v>
      </c>
      <c r="G8" s="58">
        <v>1.898189508</v>
      </c>
      <c r="H8" s="58">
        <v>1.6934004651000001</v>
      </c>
    </row>
    <row r="9" spans="2:10" ht="17.25" customHeight="1" x14ac:dyDescent="0.2">
      <c r="B9" s="57" t="s">
        <v>6</v>
      </c>
      <c r="C9" s="58">
        <v>5.8564653794000003</v>
      </c>
      <c r="D9" s="58">
        <v>3.4090359044</v>
      </c>
      <c r="E9" s="59">
        <v>4060</v>
      </c>
      <c r="F9" s="59">
        <v>2174</v>
      </c>
      <c r="G9" s="58">
        <v>3.3666614676000002</v>
      </c>
      <c r="H9" s="58">
        <v>3.2349963148000001</v>
      </c>
    </row>
    <row r="10" spans="2:10" ht="17.25" customHeight="1" x14ac:dyDescent="0.2">
      <c r="B10" s="57" t="s">
        <v>7</v>
      </c>
      <c r="C10" s="58">
        <v>38.661386662600002</v>
      </c>
      <c r="D10" s="58">
        <v>33.8566199244</v>
      </c>
      <c r="E10" s="59">
        <v>26805</v>
      </c>
      <c r="F10" s="59">
        <v>21592</v>
      </c>
      <c r="G10" s="58">
        <v>2.1665024572</v>
      </c>
      <c r="H10" s="58">
        <v>1.9002144727000001</v>
      </c>
    </row>
    <row r="11" spans="2:10" ht="17.25" customHeight="1" x14ac:dyDescent="0.2">
      <c r="B11" s="57" t="s">
        <v>8</v>
      </c>
      <c r="C11" s="58">
        <v>4.2981141190000001</v>
      </c>
      <c r="D11" s="58">
        <v>8.4526099549999998</v>
      </c>
      <c r="E11" s="59">
        <v>2980</v>
      </c>
      <c r="F11" s="59">
        <v>5391</v>
      </c>
      <c r="G11" s="58"/>
      <c r="H11" s="59"/>
    </row>
    <row r="12" spans="2:10" ht="17.25" customHeight="1" x14ac:dyDescent="0.2">
      <c r="B12" s="60" t="s">
        <v>9</v>
      </c>
      <c r="C12" s="61">
        <v>6.1851940939999999</v>
      </c>
      <c r="D12" s="61">
        <v>11.5174581136</v>
      </c>
      <c r="E12" s="62">
        <v>4288</v>
      </c>
      <c r="F12" s="62">
        <v>7345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89.516691786999999</v>
      </c>
      <c r="D14" s="55">
        <v>80.0299319314</v>
      </c>
      <c r="E14" s="56">
        <v>62065</v>
      </c>
      <c r="F14" s="56">
        <v>51039</v>
      </c>
      <c r="G14" s="55">
        <v>2.1105093401000001</v>
      </c>
      <c r="H14" s="55">
        <v>1.8466677154</v>
      </c>
      <c r="I14" s="38"/>
      <c r="J14" s="45"/>
    </row>
    <row r="15" spans="2:10" ht="18.75" customHeight="1" x14ac:dyDescent="0.2">
      <c r="B15" s="64" t="s">
        <v>12</v>
      </c>
      <c r="C15" s="61">
        <v>27.160065438499998</v>
      </c>
      <c r="D15" s="61">
        <v>16.719126422999999</v>
      </c>
      <c r="E15" s="62">
        <v>18831</v>
      </c>
      <c r="F15" s="62">
        <v>10663</v>
      </c>
      <c r="G15" s="61">
        <v>3.3665657517000001</v>
      </c>
      <c r="H15" s="61">
        <v>3.2138801397000001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34.004631668000002</v>
      </c>
      <c r="D17" s="55">
        <v>31.7651318381</v>
      </c>
      <c r="E17" s="56">
        <v>23576</v>
      </c>
      <c r="F17" s="56">
        <v>20258</v>
      </c>
      <c r="G17" s="55">
        <v>2.6622685320000001</v>
      </c>
      <c r="H17" s="55">
        <v>2.3185310362</v>
      </c>
      <c r="I17" s="39"/>
    </row>
    <row r="18" spans="2:9" ht="17.25" customHeight="1" x14ac:dyDescent="0.2">
      <c r="B18" s="66" t="s">
        <v>14</v>
      </c>
      <c r="C18" s="58">
        <v>35.774967271199998</v>
      </c>
      <c r="D18" s="58">
        <v>17.670706056299998</v>
      </c>
      <c r="E18" s="59">
        <v>24804</v>
      </c>
      <c r="F18" s="59">
        <v>11269</v>
      </c>
      <c r="G18" s="58">
        <v>2.8201732264000001</v>
      </c>
      <c r="H18" s="58">
        <v>2.5238263549000002</v>
      </c>
    </row>
    <row r="19" spans="2:9" ht="17.25" customHeight="1" x14ac:dyDescent="0.2">
      <c r="B19" s="66" t="s">
        <v>15</v>
      </c>
      <c r="C19" s="58">
        <v>76.981254961999994</v>
      </c>
      <c r="D19" s="58">
        <v>67.660235461200003</v>
      </c>
      <c r="E19" s="59">
        <v>53373</v>
      </c>
      <c r="F19" s="59">
        <v>43150</v>
      </c>
      <c r="G19" s="58">
        <v>2.2257349781000002</v>
      </c>
      <c r="H19" s="58">
        <v>1.9489144609</v>
      </c>
    </row>
    <row r="20" spans="2:9" ht="17.25" customHeight="1" x14ac:dyDescent="0.2">
      <c r="B20" s="66" t="s">
        <v>16</v>
      </c>
      <c r="C20" s="58">
        <v>5.7121758222999999</v>
      </c>
      <c r="D20" s="58">
        <v>6.0845860196999997</v>
      </c>
      <c r="E20" s="59">
        <v>3960</v>
      </c>
      <c r="F20" s="59">
        <v>3880</v>
      </c>
      <c r="G20" s="58">
        <v>3.3402355815</v>
      </c>
      <c r="H20" s="58">
        <v>2.7300023856000002</v>
      </c>
    </row>
    <row r="21" spans="2:9" ht="17.25" customHeight="1" x14ac:dyDescent="0.2">
      <c r="B21" s="66" t="s">
        <v>17</v>
      </c>
      <c r="C21" s="58">
        <v>28.0146211255</v>
      </c>
      <c r="D21" s="58">
        <v>19.028230314799998</v>
      </c>
      <c r="E21" s="59">
        <v>19423</v>
      </c>
      <c r="F21" s="59">
        <v>12135</v>
      </c>
      <c r="G21" s="58">
        <v>2.8755497694000001</v>
      </c>
      <c r="H21" s="58">
        <v>2.6608086768999999</v>
      </c>
    </row>
    <row r="22" spans="2:9" ht="17.25" customHeight="1" x14ac:dyDescent="0.2">
      <c r="B22" s="64" t="s">
        <v>18</v>
      </c>
      <c r="C22" s="61">
        <v>8.4381632583999995</v>
      </c>
      <c r="D22" s="61">
        <v>5.5798018740000002</v>
      </c>
      <c r="E22" s="62">
        <v>5850</v>
      </c>
      <c r="F22" s="62">
        <v>3559</v>
      </c>
      <c r="G22" s="61">
        <v>2.6394951101999999</v>
      </c>
      <c r="H22" s="61">
        <v>2.5415872794999999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22.401444055700001</v>
      </c>
      <c r="D24" s="55">
        <v>17.101134111299999</v>
      </c>
      <c r="E24" s="56">
        <v>15532</v>
      </c>
      <c r="F24" s="56">
        <v>10906</v>
      </c>
      <c r="G24" s="55">
        <v>1.9396231142</v>
      </c>
      <c r="H24" s="55">
        <v>1.6752083351</v>
      </c>
    </row>
    <row r="25" spans="2:9" ht="17.25" customHeight="1" x14ac:dyDescent="0.2">
      <c r="B25" s="71" t="s">
        <v>21</v>
      </c>
      <c r="C25" s="61">
        <v>55.153419243400002</v>
      </c>
      <c r="D25" s="61">
        <v>54.625921962</v>
      </c>
      <c r="E25" s="62">
        <v>38240</v>
      </c>
      <c r="F25" s="62">
        <v>34838</v>
      </c>
      <c r="G25" s="61">
        <v>1.9066441839999999</v>
      </c>
      <c r="H25" s="61">
        <v>1.5275967446000001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0.51569399999999999</v>
      </c>
      <c r="D27" s="88">
        <v>0.412939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7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50.541864269999998</v>
      </c>
      <c r="D7" s="55">
        <v>42.526788137099999</v>
      </c>
      <c r="E7" s="56">
        <v>6774</v>
      </c>
      <c r="F7" s="56">
        <v>6098</v>
      </c>
      <c r="G7" s="55">
        <v>1.9914952105999999</v>
      </c>
      <c r="H7" s="55">
        <v>1.7692053126</v>
      </c>
    </row>
    <row r="8" spans="2:10" ht="17.25" customHeight="1" x14ac:dyDescent="0.2">
      <c r="B8" s="57" t="s">
        <v>5</v>
      </c>
      <c r="C8" s="58">
        <v>44.865659815599997</v>
      </c>
      <c r="D8" s="58">
        <v>40.0707620887</v>
      </c>
      <c r="E8" s="59">
        <v>6013</v>
      </c>
      <c r="F8" s="59">
        <v>5746</v>
      </c>
      <c r="G8" s="58">
        <v>1.825411004</v>
      </c>
      <c r="H8" s="58">
        <v>1.6770036376999999</v>
      </c>
    </row>
    <row r="9" spans="2:10" ht="17.25" customHeight="1" x14ac:dyDescent="0.2">
      <c r="B9" s="57" t="s">
        <v>6</v>
      </c>
      <c r="C9" s="58">
        <v>5.6762044542999996</v>
      </c>
      <c r="D9" s="58">
        <v>2.4560260484000001</v>
      </c>
      <c r="E9" s="59">
        <v>761</v>
      </c>
      <c r="F9" s="59">
        <v>352</v>
      </c>
      <c r="G9" s="58">
        <v>3.3001724455999999</v>
      </c>
      <c r="H9" s="58">
        <v>3.2685050278999999</v>
      </c>
    </row>
    <row r="10" spans="2:10" ht="17.25" customHeight="1" x14ac:dyDescent="0.2">
      <c r="B10" s="57" t="s">
        <v>7</v>
      </c>
      <c r="C10" s="58">
        <v>42.591705598200001</v>
      </c>
      <c r="D10" s="58">
        <v>43.043949001599998</v>
      </c>
      <c r="E10" s="59">
        <v>5709</v>
      </c>
      <c r="F10" s="59">
        <v>6173</v>
      </c>
      <c r="G10" s="58">
        <v>1.9785226108</v>
      </c>
      <c r="H10" s="58">
        <v>1.7369053962000001</v>
      </c>
    </row>
    <row r="11" spans="2:10" ht="17.25" customHeight="1" x14ac:dyDescent="0.2">
      <c r="B11" s="57" t="s">
        <v>8</v>
      </c>
      <c r="C11" s="58">
        <v>2.1928282422000001</v>
      </c>
      <c r="D11" s="58">
        <v>3.6484983317999999</v>
      </c>
      <c r="E11" s="59">
        <v>294</v>
      </c>
      <c r="F11" s="59">
        <v>523</v>
      </c>
      <c r="G11" s="58"/>
      <c r="H11" s="59"/>
    </row>
    <row r="12" spans="2:10" ht="17.25" customHeight="1" x14ac:dyDescent="0.2">
      <c r="B12" s="60" t="s">
        <v>9</v>
      </c>
      <c r="C12" s="61">
        <v>4.6736018896999996</v>
      </c>
      <c r="D12" s="61">
        <v>10.780764529500001</v>
      </c>
      <c r="E12" s="62">
        <v>626</v>
      </c>
      <c r="F12" s="62">
        <v>1546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93.133569868099997</v>
      </c>
      <c r="D14" s="55">
        <v>85.570737138599995</v>
      </c>
      <c r="E14" s="56">
        <v>12483</v>
      </c>
      <c r="F14" s="56">
        <v>12271</v>
      </c>
      <c r="G14" s="55">
        <v>1.9856633103000001</v>
      </c>
      <c r="H14" s="55">
        <v>1.7530970700999999</v>
      </c>
      <c r="I14" s="38"/>
      <c r="J14" s="45"/>
    </row>
    <row r="15" spans="2:10" ht="18.75" customHeight="1" x14ac:dyDescent="0.2">
      <c r="B15" s="64" t="s">
        <v>12</v>
      </c>
      <c r="C15" s="61">
        <v>23.141394129199998</v>
      </c>
      <c r="D15" s="61">
        <v>13.8789191989</v>
      </c>
      <c r="E15" s="62">
        <v>3102</v>
      </c>
      <c r="F15" s="62">
        <v>1990</v>
      </c>
      <c r="G15" s="61">
        <v>3.2407514739000001</v>
      </c>
      <c r="H15" s="61">
        <v>3.2493949528999999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36.0841793624</v>
      </c>
      <c r="D17" s="55">
        <v>32.6313257857</v>
      </c>
      <c r="E17" s="56">
        <v>4836</v>
      </c>
      <c r="F17" s="56">
        <v>4679</v>
      </c>
      <c r="G17" s="55">
        <v>2.6394848528999999</v>
      </c>
      <c r="H17" s="55">
        <v>2.3205134468000002</v>
      </c>
      <c r="I17" s="39"/>
    </row>
    <row r="18" spans="2:9" ht="17.25" customHeight="1" x14ac:dyDescent="0.2">
      <c r="B18" s="66" t="s">
        <v>14</v>
      </c>
      <c r="C18" s="58">
        <v>40.533219552799999</v>
      </c>
      <c r="D18" s="58">
        <v>21.667232372200001</v>
      </c>
      <c r="E18" s="59">
        <v>5433</v>
      </c>
      <c r="F18" s="59">
        <v>3107</v>
      </c>
      <c r="G18" s="58">
        <v>2.550434026</v>
      </c>
      <c r="H18" s="58">
        <v>2.5192406826</v>
      </c>
    </row>
    <row r="19" spans="2:9" ht="17.25" customHeight="1" x14ac:dyDescent="0.2">
      <c r="B19" s="66" t="s">
        <v>15</v>
      </c>
      <c r="C19" s="58">
        <v>88.277754363599996</v>
      </c>
      <c r="D19" s="58">
        <v>77.574898887700002</v>
      </c>
      <c r="E19" s="59">
        <v>11832</v>
      </c>
      <c r="F19" s="59">
        <v>11124</v>
      </c>
      <c r="G19" s="58">
        <v>2.0102516213000001</v>
      </c>
      <c r="H19" s="58">
        <v>1.7927029738</v>
      </c>
    </row>
    <row r="20" spans="2:9" ht="17.25" customHeight="1" x14ac:dyDescent="0.2">
      <c r="B20" s="66" t="s">
        <v>16</v>
      </c>
      <c r="C20" s="58">
        <v>1.6411179471999999</v>
      </c>
      <c r="D20" s="58">
        <v>3.1643271160999999</v>
      </c>
      <c r="E20" s="59">
        <v>220</v>
      </c>
      <c r="F20" s="59">
        <v>454</v>
      </c>
      <c r="G20" s="58">
        <v>3.5199383185999999</v>
      </c>
      <c r="H20" s="58">
        <v>3.0900375040000001</v>
      </c>
    </row>
    <row r="21" spans="2:9" ht="17.25" customHeight="1" x14ac:dyDescent="0.2">
      <c r="B21" s="66" t="s">
        <v>17</v>
      </c>
      <c r="C21" s="58">
        <v>13.725729855000001</v>
      </c>
      <c r="D21" s="58">
        <v>7.5885781765999996</v>
      </c>
      <c r="E21" s="59">
        <v>1840</v>
      </c>
      <c r="F21" s="59">
        <v>1088</v>
      </c>
      <c r="G21" s="58">
        <v>3.0313982393000001</v>
      </c>
      <c r="H21" s="58">
        <v>2.9926744562000001</v>
      </c>
    </row>
    <row r="22" spans="2:9" ht="17.25" customHeight="1" x14ac:dyDescent="0.2">
      <c r="B22" s="64" t="s">
        <v>18</v>
      </c>
      <c r="C22" s="61">
        <v>4.6699115640000004</v>
      </c>
      <c r="D22" s="61">
        <v>7.3874462277999999</v>
      </c>
      <c r="E22" s="62">
        <v>626</v>
      </c>
      <c r="F22" s="62">
        <v>1059</v>
      </c>
      <c r="G22" s="61">
        <v>3.2832810957</v>
      </c>
      <c r="H22" s="61">
        <v>2.7146349063000002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23.063405088100001</v>
      </c>
      <c r="D24" s="55">
        <v>13.1678607189</v>
      </c>
      <c r="E24" s="56">
        <v>3091</v>
      </c>
      <c r="F24" s="56">
        <v>1888</v>
      </c>
      <c r="G24" s="55">
        <v>1.9633819729999999</v>
      </c>
      <c r="H24" s="55">
        <v>1.7379801626</v>
      </c>
    </row>
    <row r="25" spans="2:9" ht="17.25" customHeight="1" x14ac:dyDescent="0.2">
      <c r="B25" s="71" t="s">
        <v>21</v>
      </c>
      <c r="C25" s="61">
        <v>52.734692512199999</v>
      </c>
      <c r="D25" s="61">
        <v>46.175286468899998</v>
      </c>
      <c r="E25" s="62">
        <v>7068</v>
      </c>
      <c r="F25" s="62">
        <v>6622</v>
      </c>
      <c r="G25" s="61">
        <v>1.9087418946000001</v>
      </c>
      <c r="H25" s="61">
        <v>1.6294338135999999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0.55224200000000001</v>
      </c>
      <c r="D27" s="88">
        <v>0.42603000000000002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7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53.862197928699999</v>
      </c>
      <c r="D7" s="55">
        <v>51.0927633417</v>
      </c>
      <c r="E7" s="56">
        <v>2012</v>
      </c>
      <c r="F7" s="56">
        <v>1961</v>
      </c>
      <c r="G7" s="55">
        <v>2.2552993735000002</v>
      </c>
      <c r="H7" s="55">
        <v>1.8436163416</v>
      </c>
    </row>
    <row r="8" spans="2:10" ht="17.25" customHeight="1" x14ac:dyDescent="0.2">
      <c r="B8" s="57" t="s">
        <v>5</v>
      </c>
      <c r="C8" s="58">
        <v>43.802071346399998</v>
      </c>
      <c r="D8" s="58">
        <v>46.1587035485</v>
      </c>
      <c r="E8" s="59">
        <v>1636</v>
      </c>
      <c r="F8" s="59">
        <v>1772</v>
      </c>
      <c r="G8" s="58">
        <v>1.9867949451</v>
      </c>
      <c r="H8" s="58">
        <v>1.6804243349000001</v>
      </c>
    </row>
    <row r="9" spans="2:10" ht="17.25" customHeight="1" x14ac:dyDescent="0.2">
      <c r="B9" s="57" t="s">
        <v>6</v>
      </c>
      <c r="C9" s="58">
        <v>10.060126582300001</v>
      </c>
      <c r="D9" s="58">
        <v>4.9340597932000003</v>
      </c>
      <c r="E9" s="59">
        <v>376</v>
      </c>
      <c r="F9" s="59">
        <v>189</v>
      </c>
      <c r="G9" s="58">
        <v>3.4212378474</v>
      </c>
      <c r="H9" s="58">
        <v>3.3677637904000002</v>
      </c>
    </row>
    <row r="10" spans="2:10" ht="17.25" customHeight="1" x14ac:dyDescent="0.2">
      <c r="B10" s="57" t="s">
        <v>7</v>
      </c>
      <c r="C10" s="58">
        <v>30.401323360199999</v>
      </c>
      <c r="D10" s="58">
        <v>33.1207041073</v>
      </c>
      <c r="E10" s="59">
        <v>1136</v>
      </c>
      <c r="F10" s="59">
        <v>1271</v>
      </c>
      <c r="G10" s="58">
        <v>1.9540570303</v>
      </c>
      <c r="H10" s="58">
        <v>1.5401808548</v>
      </c>
    </row>
    <row r="11" spans="2:10" ht="17.25" customHeight="1" x14ac:dyDescent="0.2">
      <c r="B11" s="57" t="s">
        <v>8</v>
      </c>
      <c r="C11" s="58">
        <v>5.2422324510999996</v>
      </c>
      <c r="D11" s="58">
        <v>2.8018999721000002</v>
      </c>
      <c r="E11" s="59">
        <v>196</v>
      </c>
      <c r="F11" s="59">
        <v>108</v>
      </c>
      <c r="G11" s="58"/>
      <c r="H11" s="59"/>
    </row>
    <row r="12" spans="2:10" ht="17.25" customHeight="1" x14ac:dyDescent="0.2">
      <c r="B12" s="60" t="s">
        <v>9</v>
      </c>
      <c r="C12" s="61">
        <v>10.494246260100001</v>
      </c>
      <c r="D12" s="61">
        <v>12.984632578899999</v>
      </c>
      <c r="E12" s="62">
        <v>392</v>
      </c>
      <c r="F12" s="62">
        <v>498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84.263521288800007</v>
      </c>
      <c r="D14" s="55">
        <v>84.213467449000007</v>
      </c>
      <c r="E14" s="56">
        <v>3148</v>
      </c>
      <c r="F14" s="56">
        <v>3232</v>
      </c>
      <c r="G14" s="55">
        <v>2.1468077842</v>
      </c>
      <c r="H14" s="55">
        <v>1.7242866621999999</v>
      </c>
      <c r="I14" s="38"/>
      <c r="J14" s="45"/>
    </row>
    <row r="15" spans="2:10" ht="18.75" customHeight="1" x14ac:dyDescent="0.2">
      <c r="B15" s="64" t="s">
        <v>12</v>
      </c>
      <c r="C15" s="61">
        <v>25.2876869965</v>
      </c>
      <c r="D15" s="61">
        <v>13.5233305393</v>
      </c>
      <c r="E15" s="62">
        <v>945</v>
      </c>
      <c r="F15" s="62">
        <v>519</v>
      </c>
      <c r="G15" s="61">
        <v>3.4209328782999999</v>
      </c>
      <c r="H15" s="61">
        <v>3.2809917354999998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21.720368239399999</v>
      </c>
      <c r="D17" s="55">
        <v>17.6865046102</v>
      </c>
      <c r="E17" s="56">
        <v>811</v>
      </c>
      <c r="F17" s="56">
        <v>679</v>
      </c>
      <c r="G17" s="55">
        <v>2.8622516556000002</v>
      </c>
      <c r="H17" s="55">
        <v>2.2496050553</v>
      </c>
      <c r="I17" s="39"/>
    </row>
    <row r="18" spans="2:9" ht="17.25" customHeight="1" x14ac:dyDescent="0.2">
      <c r="B18" s="66" t="s">
        <v>14</v>
      </c>
      <c r="C18" s="58">
        <v>24.252013809000001</v>
      </c>
      <c r="D18" s="58">
        <v>8.0748812517000008</v>
      </c>
      <c r="E18" s="59">
        <v>906</v>
      </c>
      <c r="F18" s="59">
        <v>310</v>
      </c>
      <c r="G18" s="58">
        <v>2.7164887307000001</v>
      </c>
      <c r="H18" s="58">
        <v>2.4429065743999998</v>
      </c>
    </row>
    <row r="19" spans="2:9" ht="17.25" customHeight="1" x14ac:dyDescent="0.2">
      <c r="B19" s="66" t="s">
        <v>15</v>
      </c>
      <c r="C19" s="58">
        <v>77.387802071300001</v>
      </c>
      <c r="D19" s="58">
        <v>73.232746577300006</v>
      </c>
      <c r="E19" s="59">
        <v>2891</v>
      </c>
      <c r="F19" s="59">
        <v>2811</v>
      </c>
      <c r="G19" s="58">
        <v>2.2167286245</v>
      </c>
      <c r="H19" s="58">
        <v>1.7756581457</v>
      </c>
    </row>
    <row r="20" spans="2:9" ht="17.25" customHeight="1" x14ac:dyDescent="0.2">
      <c r="B20" s="66" t="s">
        <v>16</v>
      </c>
      <c r="C20" s="58">
        <v>10.011507479900001</v>
      </c>
      <c r="D20" s="58">
        <v>10.561609388100001</v>
      </c>
      <c r="E20" s="59">
        <v>374</v>
      </c>
      <c r="F20" s="59">
        <v>405</v>
      </c>
      <c r="G20" s="58">
        <v>3.6752873563000001</v>
      </c>
      <c r="H20" s="58">
        <v>2.9074074074</v>
      </c>
    </row>
    <row r="21" spans="2:9" ht="17.25" customHeight="1" x14ac:dyDescent="0.2">
      <c r="B21" s="66" t="s">
        <v>17</v>
      </c>
      <c r="C21" s="58">
        <v>10.7019562716</v>
      </c>
      <c r="D21" s="58">
        <v>10.6733724504</v>
      </c>
      <c r="E21" s="59">
        <v>400</v>
      </c>
      <c r="F21" s="59">
        <v>410</v>
      </c>
      <c r="G21" s="58">
        <v>3.4758064516</v>
      </c>
      <c r="H21" s="58">
        <v>2.9188481675000002</v>
      </c>
    </row>
    <row r="22" spans="2:9" ht="17.25" customHeight="1" x14ac:dyDescent="0.2">
      <c r="B22" s="64" t="s">
        <v>18</v>
      </c>
      <c r="C22" s="61">
        <v>36.823935558099997</v>
      </c>
      <c r="D22" s="61">
        <v>24.979044425800002</v>
      </c>
      <c r="E22" s="62">
        <v>1376</v>
      </c>
      <c r="F22" s="62">
        <v>959</v>
      </c>
      <c r="G22" s="61">
        <v>2.6609375000000002</v>
      </c>
      <c r="H22" s="61">
        <v>2.3724832215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27.5584004603</v>
      </c>
      <c r="D24" s="55">
        <v>19.173512154200001</v>
      </c>
      <c r="E24" s="56">
        <v>1030</v>
      </c>
      <c r="F24" s="56">
        <v>736</v>
      </c>
      <c r="G24" s="55">
        <v>2.2351686679</v>
      </c>
      <c r="H24" s="55">
        <v>1.9651330570000001</v>
      </c>
    </row>
    <row r="25" spans="2:9" ht="17.25" customHeight="1" x14ac:dyDescent="0.2">
      <c r="B25" s="71" t="s">
        <v>21</v>
      </c>
      <c r="C25" s="61">
        <v>59.104430379699998</v>
      </c>
      <c r="D25" s="61">
        <v>53.894663313800002</v>
      </c>
      <c r="E25" s="62">
        <v>2208</v>
      </c>
      <c r="F25" s="62">
        <v>2068</v>
      </c>
      <c r="G25" s="61">
        <v>2.0553320833000002</v>
      </c>
      <c r="H25" s="61">
        <v>1.7478698480999999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0.49548700000000001</v>
      </c>
      <c r="D27" s="88">
        <v>0.41407699999999997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7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38.5747051114</v>
      </c>
      <c r="D7" s="55">
        <v>38.570010634500001</v>
      </c>
      <c r="E7" s="56">
        <v>1295</v>
      </c>
      <c r="F7" s="56">
        <v>1221</v>
      </c>
      <c r="G7" s="55">
        <v>2.9342373809</v>
      </c>
      <c r="H7" s="55">
        <v>1.9061616507000001</v>
      </c>
    </row>
    <row r="8" spans="2:10" ht="17.25" customHeight="1" x14ac:dyDescent="0.2">
      <c r="B8" s="57" t="s">
        <v>5</v>
      </c>
      <c r="C8" s="58">
        <v>29.178899082600001</v>
      </c>
      <c r="D8" s="58">
        <v>33.989365473200003</v>
      </c>
      <c r="E8" s="59">
        <v>979</v>
      </c>
      <c r="F8" s="59">
        <v>1076</v>
      </c>
      <c r="G8" s="58">
        <v>2.6095640606999999</v>
      </c>
      <c r="H8" s="58">
        <v>1.6963485486000001</v>
      </c>
    </row>
    <row r="9" spans="2:10" ht="17.25" customHeight="1" x14ac:dyDescent="0.2">
      <c r="B9" s="57" t="s">
        <v>6</v>
      </c>
      <c r="C9" s="58">
        <v>9.3958060287999992</v>
      </c>
      <c r="D9" s="58">
        <v>4.5806451612999997</v>
      </c>
      <c r="E9" s="59">
        <v>315</v>
      </c>
      <c r="F9" s="59">
        <v>145</v>
      </c>
      <c r="G9" s="58">
        <v>3.9407481287000001</v>
      </c>
      <c r="H9" s="58">
        <v>3.4579827909</v>
      </c>
    </row>
    <row r="10" spans="2:10" ht="17.25" customHeight="1" x14ac:dyDescent="0.2">
      <c r="B10" s="57" t="s">
        <v>7</v>
      </c>
      <c r="C10" s="58">
        <v>49.859108781099998</v>
      </c>
      <c r="D10" s="58">
        <v>42.961361219399997</v>
      </c>
      <c r="E10" s="59">
        <v>1673</v>
      </c>
      <c r="F10" s="59">
        <v>1360</v>
      </c>
      <c r="G10" s="58">
        <v>2.2614225269000001</v>
      </c>
      <c r="H10" s="58">
        <v>1.5262544038000001</v>
      </c>
    </row>
    <row r="11" spans="2:10" ht="17.25" customHeight="1" x14ac:dyDescent="0.2">
      <c r="B11" s="57" t="s">
        <v>8</v>
      </c>
      <c r="C11" s="58">
        <v>1.2611402358999999</v>
      </c>
      <c r="D11" s="58">
        <v>4.0482098546999996</v>
      </c>
      <c r="E11" s="59">
        <v>42</v>
      </c>
      <c r="F11" s="59">
        <v>128</v>
      </c>
      <c r="G11" s="58"/>
      <c r="H11" s="59"/>
    </row>
    <row r="12" spans="2:10" ht="17.25" customHeight="1" x14ac:dyDescent="0.2">
      <c r="B12" s="60" t="s">
        <v>9</v>
      </c>
      <c r="C12" s="61">
        <v>10.305045871600001</v>
      </c>
      <c r="D12" s="61">
        <v>14.420418291400001</v>
      </c>
      <c r="E12" s="62">
        <v>346</v>
      </c>
      <c r="F12" s="62">
        <v>457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88.433813892499998</v>
      </c>
      <c r="D14" s="55">
        <v>81.531371854</v>
      </c>
      <c r="E14" s="56">
        <v>2968</v>
      </c>
      <c r="F14" s="56">
        <v>2581</v>
      </c>
      <c r="G14" s="55">
        <v>2.5550203779</v>
      </c>
      <c r="H14" s="55">
        <v>1.7060869565000001</v>
      </c>
      <c r="I14" s="38"/>
      <c r="J14" s="45"/>
    </row>
    <row r="15" spans="2:10" ht="18.75" customHeight="1" x14ac:dyDescent="0.2">
      <c r="B15" s="64" t="s">
        <v>12</v>
      </c>
      <c r="C15" s="61">
        <v>42.038007863700003</v>
      </c>
      <c r="D15" s="61">
        <v>13.931230060300001</v>
      </c>
      <c r="E15" s="62">
        <v>1411</v>
      </c>
      <c r="F15" s="62">
        <v>441</v>
      </c>
      <c r="G15" s="61">
        <v>3.7505845673999998</v>
      </c>
      <c r="H15" s="61">
        <v>3.3053435114999998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37.614678899099999</v>
      </c>
      <c r="D17" s="55">
        <v>31.0882665721</v>
      </c>
      <c r="E17" s="56">
        <v>1262</v>
      </c>
      <c r="F17" s="56">
        <v>984</v>
      </c>
      <c r="G17" s="55">
        <v>3.1445993031000001</v>
      </c>
      <c r="H17" s="55">
        <v>2.1288483465999999</v>
      </c>
      <c r="I17" s="39"/>
    </row>
    <row r="18" spans="2:9" ht="17.25" customHeight="1" x14ac:dyDescent="0.2">
      <c r="B18" s="66" t="s">
        <v>14</v>
      </c>
      <c r="C18" s="58">
        <v>18.2830930537</v>
      </c>
      <c r="D18" s="58">
        <v>4.9982275788999999</v>
      </c>
      <c r="E18" s="59">
        <v>614</v>
      </c>
      <c r="F18" s="59">
        <v>158</v>
      </c>
      <c r="G18" s="58">
        <v>3.6881720429999998</v>
      </c>
      <c r="H18" s="58">
        <v>2.5602836879000002</v>
      </c>
    </row>
    <row r="19" spans="2:9" ht="17.25" customHeight="1" x14ac:dyDescent="0.2">
      <c r="B19" s="66" t="s">
        <v>15</v>
      </c>
      <c r="C19" s="58">
        <v>67.234600262100003</v>
      </c>
      <c r="D19" s="58">
        <v>63.559021623500001</v>
      </c>
      <c r="E19" s="59">
        <v>2256</v>
      </c>
      <c r="F19" s="59">
        <v>2012</v>
      </c>
      <c r="G19" s="58">
        <v>2.7543859649</v>
      </c>
      <c r="H19" s="58">
        <v>1.7997769102000001</v>
      </c>
    </row>
    <row r="20" spans="2:9" ht="17.25" customHeight="1" x14ac:dyDescent="0.2">
      <c r="B20" s="66" t="s">
        <v>16</v>
      </c>
      <c r="C20" s="58">
        <v>24.8034076016</v>
      </c>
      <c r="D20" s="58">
        <v>13.1159163417</v>
      </c>
      <c r="E20" s="59">
        <v>832</v>
      </c>
      <c r="F20" s="59">
        <v>415</v>
      </c>
      <c r="G20" s="58">
        <v>3.7926023778000002</v>
      </c>
      <c r="H20" s="58">
        <v>2.7945945945999999</v>
      </c>
    </row>
    <row r="21" spans="2:9" ht="17.25" customHeight="1" x14ac:dyDescent="0.2">
      <c r="B21" s="66" t="s">
        <v>17</v>
      </c>
      <c r="C21" s="58">
        <v>31.487549148100001</v>
      </c>
      <c r="D21" s="58">
        <v>19.8865650479</v>
      </c>
      <c r="E21" s="59">
        <v>1057</v>
      </c>
      <c r="F21" s="59">
        <v>630</v>
      </c>
      <c r="G21" s="58">
        <v>3.6732570239000002</v>
      </c>
      <c r="H21" s="58">
        <v>2.5418894830999998</v>
      </c>
    </row>
    <row r="22" spans="2:9" ht="17.25" customHeight="1" x14ac:dyDescent="0.2">
      <c r="B22" s="64" t="s">
        <v>18</v>
      </c>
      <c r="C22" s="61">
        <v>46.526867627800002</v>
      </c>
      <c r="D22" s="61">
        <v>6.4516129032</v>
      </c>
      <c r="E22" s="62">
        <v>1561</v>
      </c>
      <c r="F22" s="62">
        <v>204</v>
      </c>
      <c r="G22" s="61">
        <v>3.3218309859000001</v>
      </c>
      <c r="H22" s="61">
        <v>3.0494505494999999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14.799803407600001</v>
      </c>
      <c r="D24" s="55">
        <v>16.853243530699999</v>
      </c>
      <c r="E24" s="56">
        <v>497</v>
      </c>
      <c r="F24" s="56">
        <v>534</v>
      </c>
      <c r="G24" s="55">
        <v>3.0497830447999998</v>
      </c>
      <c r="H24" s="55">
        <v>1.9767117413999999</v>
      </c>
    </row>
    <row r="25" spans="2:9" ht="17.25" customHeight="1" x14ac:dyDescent="0.2">
      <c r="B25" s="71" t="s">
        <v>21</v>
      </c>
      <c r="C25" s="61">
        <v>39.835845347300001</v>
      </c>
      <c r="D25" s="61">
        <v>42.618220489199999</v>
      </c>
      <c r="E25" s="62">
        <v>1337</v>
      </c>
      <c r="F25" s="62">
        <v>1349</v>
      </c>
      <c r="G25" s="61">
        <v>2.8415505822</v>
      </c>
      <c r="H25" s="61">
        <v>1.7253613242000001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0.597113</v>
      </c>
      <c r="D27" s="88">
        <v>0.409667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7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156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44.046359621299999</v>
      </c>
      <c r="D7" s="55">
        <v>41.2399765925</v>
      </c>
      <c r="E7" s="56">
        <v>11298</v>
      </c>
      <c r="F7" s="56">
        <v>10802</v>
      </c>
      <c r="G7" s="55">
        <v>1.9031474304</v>
      </c>
      <c r="H7" s="55">
        <v>1.8263933054999999</v>
      </c>
    </row>
    <row r="8" spans="2:10" ht="17.25" customHeight="1" x14ac:dyDescent="0.2">
      <c r="B8" s="57" t="s">
        <v>5</v>
      </c>
      <c r="C8" s="58">
        <v>39.8552236536</v>
      </c>
      <c r="D8" s="58">
        <v>37.975471173999999</v>
      </c>
      <c r="E8" s="59">
        <v>10223</v>
      </c>
      <c r="F8" s="59">
        <v>9947</v>
      </c>
      <c r="G8" s="58">
        <v>1.7426016402</v>
      </c>
      <c r="H8" s="58">
        <v>1.700524487</v>
      </c>
    </row>
    <row r="9" spans="2:10" ht="17.25" customHeight="1" x14ac:dyDescent="0.2">
      <c r="B9" s="57" t="s">
        <v>6</v>
      </c>
      <c r="C9" s="58">
        <v>4.1911359677000002</v>
      </c>
      <c r="D9" s="58">
        <v>3.2645054185000002</v>
      </c>
      <c r="E9" s="59">
        <v>1075</v>
      </c>
      <c r="F9" s="59">
        <v>855</v>
      </c>
      <c r="G9" s="58">
        <v>3.4287438434999999</v>
      </c>
      <c r="H9" s="58">
        <v>3.2895002537</v>
      </c>
    </row>
    <row r="10" spans="2:10" ht="17.25" customHeight="1" x14ac:dyDescent="0.2">
      <c r="B10" s="57" t="s">
        <v>7</v>
      </c>
      <c r="C10" s="58">
        <v>37.153869283200002</v>
      </c>
      <c r="D10" s="58">
        <v>37.545098942400003</v>
      </c>
      <c r="E10" s="59">
        <v>9530</v>
      </c>
      <c r="F10" s="59">
        <v>9834</v>
      </c>
      <c r="G10" s="58">
        <v>1.7780196499000001</v>
      </c>
      <c r="H10" s="58">
        <v>1.6362415438</v>
      </c>
    </row>
    <row r="11" spans="2:10" ht="17.25" customHeight="1" x14ac:dyDescent="0.2">
      <c r="B11" s="57" t="s">
        <v>8</v>
      </c>
      <c r="C11" s="58">
        <v>4.6100216986999998</v>
      </c>
      <c r="D11" s="58">
        <v>4.2704703432000004</v>
      </c>
      <c r="E11" s="59">
        <v>1183</v>
      </c>
      <c r="F11" s="59">
        <v>1119</v>
      </c>
      <c r="G11" s="58"/>
      <c r="H11" s="59"/>
    </row>
    <row r="12" spans="2:10" ht="17.25" customHeight="1" x14ac:dyDescent="0.2">
      <c r="B12" s="60" t="s">
        <v>9</v>
      </c>
      <c r="C12" s="61">
        <v>14.1897493969</v>
      </c>
      <c r="D12" s="61">
        <v>16.944454121900002</v>
      </c>
      <c r="E12" s="62">
        <v>3640</v>
      </c>
      <c r="F12" s="62">
        <v>4438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81.200228904499994</v>
      </c>
      <c r="D14" s="55">
        <v>78.785075534900002</v>
      </c>
      <c r="E14" s="56">
        <v>20829</v>
      </c>
      <c r="F14" s="56">
        <v>20635</v>
      </c>
      <c r="G14" s="55">
        <v>1.8459158893000001</v>
      </c>
      <c r="H14" s="55">
        <v>1.7358199812999999</v>
      </c>
      <c r="I14" s="38"/>
      <c r="J14" s="45"/>
    </row>
    <row r="15" spans="2:10" ht="18.75" customHeight="1" x14ac:dyDescent="0.2">
      <c r="B15" s="64" t="s">
        <v>12</v>
      </c>
      <c r="C15" s="61">
        <v>14.2765890878</v>
      </c>
      <c r="D15" s="61">
        <v>12.7242232748</v>
      </c>
      <c r="E15" s="62">
        <v>3662</v>
      </c>
      <c r="F15" s="62">
        <v>3333</v>
      </c>
      <c r="G15" s="61">
        <v>3.3394104222999998</v>
      </c>
      <c r="H15" s="61">
        <v>3.2859803074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22.517902154200002</v>
      </c>
      <c r="D17" s="55">
        <v>22.394660445100001</v>
      </c>
      <c r="E17" s="56">
        <v>5776</v>
      </c>
      <c r="F17" s="56">
        <v>5866</v>
      </c>
      <c r="G17" s="55">
        <v>2.3514892366</v>
      </c>
      <c r="H17" s="55">
        <v>2.2431926591</v>
      </c>
      <c r="I17" s="39"/>
    </row>
    <row r="18" spans="2:9" ht="17.25" customHeight="1" x14ac:dyDescent="0.2">
      <c r="B18" s="66" t="s">
        <v>14</v>
      </c>
      <c r="C18" s="58">
        <v>33.351517168599997</v>
      </c>
      <c r="D18" s="58">
        <v>15.6016287553</v>
      </c>
      <c r="E18" s="59">
        <v>8555</v>
      </c>
      <c r="F18" s="59">
        <v>4086</v>
      </c>
      <c r="G18" s="58">
        <v>2.3998781975000001</v>
      </c>
      <c r="H18" s="58">
        <v>2.467786308</v>
      </c>
    </row>
    <row r="19" spans="2:9" ht="17.25" customHeight="1" x14ac:dyDescent="0.2">
      <c r="B19" s="66" t="s">
        <v>15</v>
      </c>
      <c r="C19" s="58">
        <v>70.465907911200006</v>
      </c>
      <c r="D19" s="58">
        <v>67.0344755136</v>
      </c>
      <c r="E19" s="59">
        <v>18075</v>
      </c>
      <c r="F19" s="59">
        <v>17558</v>
      </c>
      <c r="G19" s="58">
        <v>1.9467947644000001</v>
      </c>
      <c r="H19" s="58">
        <v>1.7955253258999999</v>
      </c>
    </row>
    <row r="20" spans="2:9" ht="17.25" customHeight="1" x14ac:dyDescent="0.2">
      <c r="B20" s="66" t="s">
        <v>16</v>
      </c>
      <c r="C20" s="58">
        <v>2.4397937006000001</v>
      </c>
      <c r="D20" s="58">
        <v>4.2579718724999998</v>
      </c>
      <c r="E20" s="59">
        <v>626</v>
      </c>
      <c r="F20" s="59">
        <v>1115</v>
      </c>
      <c r="G20" s="58">
        <v>3.5210852382</v>
      </c>
      <c r="H20" s="58">
        <v>2.8452266070999999</v>
      </c>
    </row>
    <row r="21" spans="2:9" ht="17.25" customHeight="1" x14ac:dyDescent="0.2">
      <c r="B21" s="66" t="s">
        <v>17</v>
      </c>
      <c r="C21" s="58">
        <v>10.686393411199999</v>
      </c>
      <c r="D21" s="58">
        <v>13.9655125354</v>
      </c>
      <c r="E21" s="59">
        <v>2741</v>
      </c>
      <c r="F21" s="59">
        <v>3658</v>
      </c>
      <c r="G21" s="58">
        <v>2.7407549036000001</v>
      </c>
      <c r="H21" s="58">
        <v>2.6596105821</v>
      </c>
    </row>
    <row r="22" spans="2:9" ht="17.25" customHeight="1" x14ac:dyDescent="0.2">
      <c r="B22" s="64" t="s">
        <v>18</v>
      </c>
      <c r="C22" s="61">
        <v>10.427278404000001</v>
      </c>
      <c r="D22" s="61">
        <v>13.502459223200001</v>
      </c>
      <c r="E22" s="62">
        <v>2675</v>
      </c>
      <c r="F22" s="62">
        <v>3537</v>
      </c>
      <c r="G22" s="61">
        <v>2.8716889808000001</v>
      </c>
      <c r="H22" s="61">
        <v>2.6085331060999999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18.776546317499999</v>
      </c>
      <c r="D24" s="55">
        <v>12.970008224800001</v>
      </c>
      <c r="E24" s="56">
        <v>4816</v>
      </c>
      <c r="F24" s="56">
        <v>3397</v>
      </c>
      <c r="G24" s="55">
        <v>1.8619203081</v>
      </c>
      <c r="H24" s="55">
        <v>1.8649152229999999</v>
      </c>
    </row>
    <row r="25" spans="2:9" ht="17.25" customHeight="1" x14ac:dyDescent="0.2">
      <c r="B25" s="71" t="s">
        <v>21</v>
      </c>
      <c r="C25" s="61">
        <v>48.656381320000001</v>
      </c>
      <c r="D25" s="61">
        <v>45.510446935700003</v>
      </c>
      <c r="E25" s="62">
        <v>12481</v>
      </c>
      <c r="F25" s="62">
        <v>11920</v>
      </c>
      <c r="G25" s="61">
        <v>1.7228945054</v>
      </c>
      <c r="H25" s="61">
        <v>1.6549991228000001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0.55927300000000002</v>
      </c>
      <c r="D27" s="88">
        <v>0.42367100000000002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37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42.664757493800003</v>
      </c>
      <c r="D7" s="55">
        <v>37.520966928599996</v>
      </c>
      <c r="E7" s="56">
        <v>28114</v>
      </c>
      <c r="F7" s="56">
        <v>21635</v>
      </c>
      <c r="G7" s="55">
        <v>2.1890316519000002</v>
      </c>
      <c r="H7" s="55">
        <v>1.8661336514</v>
      </c>
    </row>
    <row r="8" spans="2:10" ht="17.25" customHeight="1" x14ac:dyDescent="0.2">
      <c r="B8" s="57" t="s">
        <v>5</v>
      </c>
      <c r="C8" s="58">
        <v>37.4083071437</v>
      </c>
      <c r="D8" s="58">
        <v>34.275015997200001</v>
      </c>
      <c r="E8" s="59">
        <v>24650</v>
      </c>
      <c r="F8" s="59">
        <v>19763</v>
      </c>
      <c r="G8" s="58">
        <v>2.0158432471999999</v>
      </c>
      <c r="H8" s="58">
        <v>1.7250260847000001</v>
      </c>
    </row>
    <row r="9" spans="2:10" ht="17.25" customHeight="1" x14ac:dyDescent="0.2">
      <c r="B9" s="57" t="s">
        <v>6</v>
      </c>
      <c r="C9" s="58">
        <v>5.2564503500999997</v>
      </c>
      <c r="D9" s="58">
        <v>3.2459509313999999</v>
      </c>
      <c r="E9" s="59">
        <v>3464</v>
      </c>
      <c r="F9" s="59">
        <v>1872</v>
      </c>
      <c r="G9" s="58">
        <v>3.4152263075999998</v>
      </c>
      <c r="H9" s="58">
        <v>3.3522339410000002</v>
      </c>
    </row>
    <row r="10" spans="2:10" ht="17.25" customHeight="1" x14ac:dyDescent="0.2">
      <c r="B10" s="57" t="s">
        <v>7</v>
      </c>
      <c r="C10" s="58">
        <v>38.6651343176</v>
      </c>
      <c r="D10" s="58">
        <v>36.383618819100001</v>
      </c>
      <c r="E10" s="59">
        <v>25478</v>
      </c>
      <c r="F10" s="59">
        <v>20979</v>
      </c>
      <c r="G10" s="58">
        <v>2.0218270827999998</v>
      </c>
      <c r="H10" s="58">
        <v>1.8027619798000001</v>
      </c>
    </row>
    <row r="11" spans="2:10" ht="17.25" customHeight="1" x14ac:dyDescent="0.2">
      <c r="B11" s="57" t="s">
        <v>8</v>
      </c>
      <c r="C11" s="58">
        <v>4.6973677542000001</v>
      </c>
      <c r="D11" s="58">
        <v>9.0570893882999997</v>
      </c>
      <c r="E11" s="59">
        <v>3095</v>
      </c>
      <c r="F11" s="59">
        <v>5222</v>
      </c>
      <c r="G11" s="58"/>
      <c r="H11" s="59"/>
    </row>
    <row r="12" spans="2:10" ht="17.25" customHeight="1" x14ac:dyDescent="0.2">
      <c r="B12" s="60" t="s">
        <v>9</v>
      </c>
      <c r="C12" s="61">
        <v>13.9727404344</v>
      </c>
      <c r="D12" s="61">
        <v>17.038324864</v>
      </c>
      <c r="E12" s="62">
        <v>9207</v>
      </c>
      <c r="F12" s="62">
        <v>9824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81.329891811400003</v>
      </c>
      <c r="D14" s="55">
        <v>73.904585747699997</v>
      </c>
      <c r="E14" s="56">
        <v>53592</v>
      </c>
      <c r="F14" s="56">
        <v>42614</v>
      </c>
      <c r="G14" s="55">
        <v>2.1094330293999999</v>
      </c>
      <c r="H14" s="55">
        <v>1.8349857946999999</v>
      </c>
      <c r="I14" s="38"/>
      <c r="J14" s="45"/>
    </row>
    <row r="15" spans="2:10" ht="18.75" customHeight="1" x14ac:dyDescent="0.2">
      <c r="B15" s="64" t="s">
        <v>12</v>
      </c>
      <c r="C15" s="61">
        <v>24.909570230100002</v>
      </c>
      <c r="D15" s="61">
        <v>15.1037419713</v>
      </c>
      <c r="E15" s="62">
        <v>16414</v>
      </c>
      <c r="F15" s="62">
        <v>8709</v>
      </c>
      <c r="G15" s="61">
        <v>3.4057577770999998</v>
      </c>
      <c r="H15" s="61">
        <v>3.3028214663000002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22.4726289251</v>
      </c>
      <c r="D17" s="55">
        <v>20.997223646799998</v>
      </c>
      <c r="E17" s="56">
        <v>14808</v>
      </c>
      <c r="F17" s="56">
        <v>12107</v>
      </c>
      <c r="G17" s="55">
        <v>2.6356208841000002</v>
      </c>
      <c r="H17" s="55">
        <v>2.3143278899999999</v>
      </c>
      <c r="I17" s="39"/>
    </row>
    <row r="18" spans="2:9" ht="17.25" customHeight="1" x14ac:dyDescent="0.2">
      <c r="B18" s="66" t="s">
        <v>14</v>
      </c>
      <c r="C18" s="58">
        <v>32.111078472800003</v>
      </c>
      <c r="D18" s="58">
        <v>12.9981832039</v>
      </c>
      <c r="E18" s="59">
        <v>21160</v>
      </c>
      <c r="F18" s="59">
        <v>7495</v>
      </c>
      <c r="G18" s="58">
        <v>2.7741579704000001</v>
      </c>
      <c r="H18" s="58">
        <v>2.6106216630999999</v>
      </c>
    </row>
    <row r="19" spans="2:9" ht="17.25" customHeight="1" x14ac:dyDescent="0.2">
      <c r="B19" s="66" t="s">
        <v>15</v>
      </c>
      <c r="C19" s="58">
        <v>64.270455986299993</v>
      </c>
      <c r="D19" s="58">
        <v>60.494823813099998</v>
      </c>
      <c r="E19" s="59">
        <v>42351</v>
      </c>
      <c r="F19" s="59">
        <v>34882</v>
      </c>
      <c r="G19" s="58">
        <v>2.3038675629999998</v>
      </c>
      <c r="H19" s="58">
        <v>1.9314409196</v>
      </c>
    </row>
    <row r="20" spans="2:9" ht="17.25" customHeight="1" x14ac:dyDescent="0.2">
      <c r="B20" s="66" t="s">
        <v>16</v>
      </c>
      <c r="C20" s="58">
        <v>5.5286667206000004</v>
      </c>
      <c r="D20" s="58">
        <v>6.1097729026999996</v>
      </c>
      <c r="E20" s="59">
        <v>3643</v>
      </c>
      <c r="F20" s="59">
        <v>3523</v>
      </c>
      <c r="G20" s="58">
        <v>3.4470488935999999</v>
      </c>
      <c r="H20" s="58">
        <v>2.9887133174999998</v>
      </c>
    </row>
    <row r="21" spans="2:9" ht="17.25" customHeight="1" x14ac:dyDescent="0.2">
      <c r="B21" s="66" t="s">
        <v>17</v>
      </c>
      <c r="C21" s="58">
        <v>25.016397063199999</v>
      </c>
      <c r="D21" s="58">
        <v>20.454197869400002</v>
      </c>
      <c r="E21" s="59">
        <v>16485</v>
      </c>
      <c r="F21" s="59">
        <v>11794</v>
      </c>
      <c r="G21" s="58">
        <v>2.6792802495000001</v>
      </c>
      <c r="H21" s="58">
        <v>2.6729160248000001</v>
      </c>
    </row>
    <row r="22" spans="2:9" ht="17.25" customHeight="1" x14ac:dyDescent="0.2">
      <c r="B22" s="64" t="s">
        <v>18</v>
      </c>
      <c r="C22" s="61">
        <v>22.160732898399999</v>
      </c>
      <c r="D22" s="61">
        <v>14.5596635726</v>
      </c>
      <c r="E22" s="62">
        <v>14603</v>
      </c>
      <c r="F22" s="62">
        <v>8395</v>
      </c>
      <c r="G22" s="61">
        <v>2.9002540431999999</v>
      </c>
      <c r="H22" s="61">
        <v>2.5414687684000001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15.6580609746</v>
      </c>
      <c r="D24" s="55">
        <v>13.3167873424</v>
      </c>
      <c r="E24" s="56">
        <v>10318</v>
      </c>
      <c r="F24" s="56">
        <v>7679</v>
      </c>
      <c r="G24" s="55">
        <v>2.1104647389000002</v>
      </c>
      <c r="H24" s="55">
        <v>1.7561196222</v>
      </c>
    </row>
    <row r="25" spans="2:9" ht="17.25" customHeight="1" x14ac:dyDescent="0.2">
      <c r="B25" s="71" t="s">
        <v>21</v>
      </c>
      <c r="C25" s="61">
        <v>47.362125247999998</v>
      </c>
      <c r="D25" s="61">
        <v>46.578056316800001</v>
      </c>
      <c r="E25" s="62">
        <v>31209</v>
      </c>
      <c r="F25" s="62">
        <v>26857</v>
      </c>
      <c r="G25" s="61">
        <v>1.9716784785000001</v>
      </c>
      <c r="H25" s="61">
        <v>1.5032607979999999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0.51270300000000002</v>
      </c>
      <c r="D27" s="88">
        <v>0.415018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8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47.422196998499999</v>
      </c>
      <c r="D7" s="55">
        <v>39.298096505499998</v>
      </c>
      <c r="E7" s="56">
        <v>15936</v>
      </c>
      <c r="F7" s="56">
        <v>12971</v>
      </c>
      <c r="G7" s="55">
        <v>2.3390161889000001</v>
      </c>
      <c r="H7" s="55">
        <v>1.8894515778000001</v>
      </c>
    </row>
    <row r="8" spans="2:10" ht="17.25" customHeight="1" x14ac:dyDescent="0.2">
      <c r="B8" s="57" t="s">
        <v>5</v>
      </c>
      <c r="C8" s="58">
        <v>40.169871551</v>
      </c>
      <c r="D8" s="58">
        <v>36.341352989400001</v>
      </c>
      <c r="E8" s="59">
        <v>13499</v>
      </c>
      <c r="F8" s="59">
        <v>11995</v>
      </c>
      <c r="G8" s="58">
        <v>2.1252518648000001</v>
      </c>
      <c r="H8" s="58">
        <v>1.7700332899</v>
      </c>
    </row>
    <row r="9" spans="2:10" ht="17.25" customHeight="1" x14ac:dyDescent="0.2">
      <c r="B9" s="57" t="s">
        <v>6</v>
      </c>
      <c r="C9" s="58">
        <v>7.2523254474999996</v>
      </c>
      <c r="D9" s="58">
        <v>2.9567435161</v>
      </c>
      <c r="E9" s="59">
        <v>2437</v>
      </c>
      <c r="F9" s="59">
        <v>976</v>
      </c>
      <c r="G9" s="58">
        <v>3.5190947028999999</v>
      </c>
      <c r="H9" s="58">
        <v>3.3547509934000002</v>
      </c>
    </row>
    <row r="10" spans="2:10" ht="17.25" customHeight="1" x14ac:dyDescent="0.2">
      <c r="B10" s="57" t="s">
        <v>7</v>
      </c>
      <c r="C10" s="58">
        <v>38.972704995900003</v>
      </c>
      <c r="D10" s="58">
        <v>40.336904236800002</v>
      </c>
      <c r="E10" s="59">
        <v>13097</v>
      </c>
      <c r="F10" s="59">
        <v>13314</v>
      </c>
      <c r="G10" s="58">
        <v>2.2219974367000002</v>
      </c>
      <c r="H10" s="58">
        <v>1.8962285881000001</v>
      </c>
    </row>
    <row r="11" spans="2:10" ht="17.25" customHeight="1" x14ac:dyDescent="0.2">
      <c r="B11" s="57" t="s">
        <v>8</v>
      </c>
      <c r="C11" s="58">
        <v>4.0958750637000003</v>
      </c>
      <c r="D11" s="58">
        <v>6.5751661605000002</v>
      </c>
      <c r="E11" s="59">
        <v>1376</v>
      </c>
      <c r="F11" s="59">
        <v>2170</v>
      </c>
      <c r="G11" s="58"/>
      <c r="H11" s="59"/>
    </row>
    <row r="12" spans="2:10" ht="17.25" customHeight="1" x14ac:dyDescent="0.2">
      <c r="B12" s="60" t="s">
        <v>9</v>
      </c>
      <c r="C12" s="61">
        <v>9.5092229418999992</v>
      </c>
      <c r="D12" s="61">
        <v>13.789833097200001</v>
      </c>
      <c r="E12" s="62">
        <v>3196</v>
      </c>
      <c r="F12" s="62">
        <v>4551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86.394901994400001</v>
      </c>
      <c r="D14" s="55">
        <v>79.635000742299994</v>
      </c>
      <c r="E14" s="56">
        <v>29033</v>
      </c>
      <c r="F14" s="56">
        <v>26284</v>
      </c>
      <c r="G14" s="55">
        <v>2.2864791681000001</v>
      </c>
      <c r="H14" s="55">
        <v>1.8929793814</v>
      </c>
      <c r="I14" s="38"/>
      <c r="J14" s="45"/>
    </row>
    <row r="15" spans="2:10" ht="18.75" customHeight="1" x14ac:dyDescent="0.2">
      <c r="B15" s="64" t="s">
        <v>12</v>
      </c>
      <c r="C15" s="61">
        <v>31.242442198999999</v>
      </c>
      <c r="D15" s="61">
        <v>17.526948637699999</v>
      </c>
      <c r="E15" s="62">
        <v>10499</v>
      </c>
      <c r="F15" s="62">
        <v>5785</v>
      </c>
      <c r="G15" s="61">
        <v>3.4661015414</v>
      </c>
      <c r="H15" s="61">
        <v>3.3008127746999998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37.327077652100002</v>
      </c>
      <c r="D17" s="55">
        <v>33.4447789755</v>
      </c>
      <c r="E17" s="56">
        <v>12544</v>
      </c>
      <c r="F17" s="56">
        <v>11039</v>
      </c>
      <c r="G17" s="55">
        <v>2.8153327042999998</v>
      </c>
      <c r="H17" s="55">
        <v>2.3308439422</v>
      </c>
      <c r="I17" s="39"/>
    </row>
    <row r="18" spans="2:9" ht="17.25" customHeight="1" x14ac:dyDescent="0.2">
      <c r="B18" s="66" t="s">
        <v>14</v>
      </c>
      <c r="C18" s="58">
        <v>42.5241272747</v>
      </c>
      <c r="D18" s="58">
        <v>22.3463310576</v>
      </c>
      <c r="E18" s="59">
        <v>14290</v>
      </c>
      <c r="F18" s="59">
        <v>7376</v>
      </c>
      <c r="G18" s="58">
        <v>2.8449723817999999</v>
      </c>
      <c r="H18" s="58">
        <v>2.6095745584999999</v>
      </c>
    </row>
    <row r="19" spans="2:9" ht="17.25" customHeight="1" x14ac:dyDescent="0.2">
      <c r="B19" s="66" t="s">
        <v>15</v>
      </c>
      <c r="C19" s="58">
        <v>77.016301943499997</v>
      </c>
      <c r="D19" s="58">
        <v>66.279030477099994</v>
      </c>
      <c r="E19" s="59">
        <v>25881</v>
      </c>
      <c r="F19" s="59">
        <v>21876</v>
      </c>
      <c r="G19" s="58">
        <v>2.3999680577000002</v>
      </c>
      <c r="H19" s="58">
        <v>2.0078043817000002</v>
      </c>
    </row>
    <row r="20" spans="2:9" ht="17.25" customHeight="1" x14ac:dyDescent="0.2">
      <c r="B20" s="66" t="s">
        <v>16</v>
      </c>
      <c r="C20" s="58">
        <v>5.2721001645000003</v>
      </c>
      <c r="D20" s="58">
        <v>4.7195250724999998</v>
      </c>
      <c r="E20" s="59">
        <v>1772</v>
      </c>
      <c r="F20" s="59">
        <v>1558</v>
      </c>
      <c r="G20" s="58">
        <v>3.7460984259000001</v>
      </c>
      <c r="H20" s="58">
        <v>3.0536824651000001</v>
      </c>
    </row>
    <row r="21" spans="2:9" ht="17.25" customHeight="1" x14ac:dyDescent="0.2">
      <c r="B21" s="66" t="s">
        <v>17</v>
      </c>
      <c r="C21" s="58">
        <v>20.417875516300001</v>
      </c>
      <c r="D21" s="58">
        <v>14.688747746900001</v>
      </c>
      <c r="E21" s="59">
        <v>6861</v>
      </c>
      <c r="F21" s="59">
        <v>4848</v>
      </c>
      <c r="G21" s="58">
        <v>3.3336889599999999</v>
      </c>
      <c r="H21" s="58">
        <v>2.8309124690999998</v>
      </c>
    </row>
    <row r="22" spans="2:9" ht="17.25" customHeight="1" x14ac:dyDescent="0.2">
      <c r="B22" s="64" t="s">
        <v>18</v>
      </c>
      <c r="C22" s="61">
        <v>14.982661092900001</v>
      </c>
      <c r="D22" s="61">
        <v>9.2690011126999998</v>
      </c>
      <c r="E22" s="62">
        <v>5035</v>
      </c>
      <c r="F22" s="62">
        <v>3059</v>
      </c>
      <c r="G22" s="61">
        <v>3.2606582951999998</v>
      </c>
      <c r="H22" s="61">
        <v>2.7248307827999998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19.586245487599999</v>
      </c>
      <c r="D24" s="55">
        <v>11.994021414500001</v>
      </c>
      <c r="E24" s="56">
        <v>6582</v>
      </c>
      <c r="F24" s="56">
        <v>3959</v>
      </c>
      <c r="G24" s="55">
        <v>2.2659924425</v>
      </c>
      <c r="H24" s="55">
        <v>1.8319220506</v>
      </c>
    </row>
    <row r="25" spans="2:9" ht="17.25" customHeight="1" x14ac:dyDescent="0.2">
      <c r="B25" s="71" t="s">
        <v>21</v>
      </c>
      <c r="C25" s="61">
        <v>51.518072062199998</v>
      </c>
      <c r="D25" s="61">
        <v>45.873262666000002</v>
      </c>
      <c r="E25" s="62">
        <v>17313</v>
      </c>
      <c r="F25" s="62">
        <v>15141</v>
      </c>
      <c r="G25" s="61">
        <v>2.1531110545000001</v>
      </c>
      <c r="H25" s="61">
        <v>1.6186468680999999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0.52305299999999999</v>
      </c>
      <c r="D27" s="88">
        <v>0.39904099999999998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4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Hoja8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109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55.838337133000003</v>
      </c>
      <c r="D7" s="55">
        <v>53.7880741528</v>
      </c>
      <c r="E7" s="56">
        <v>9609</v>
      </c>
      <c r="F7" s="56">
        <v>7718</v>
      </c>
      <c r="G7" s="55">
        <v>2.5643406398000002</v>
      </c>
      <c r="H7" s="55">
        <v>1.9826554158</v>
      </c>
    </row>
    <row r="8" spans="2:10" ht="17.25" customHeight="1" x14ac:dyDescent="0.2">
      <c r="B8" s="57" t="s">
        <v>5</v>
      </c>
      <c r="C8" s="58">
        <v>45.595741951000001</v>
      </c>
      <c r="D8" s="58">
        <v>47.510474118200001</v>
      </c>
      <c r="E8" s="59">
        <v>7847</v>
      </c>
      <c r="F8" s="59">
        <v>6817</v>
      </c>
      <c r="G8" s="58">
        <v>2.2965765536</v>
      </c>
      <c r="H8" s="58">
        <v>1.7884939312000001</v>
      </c>
    </row>
    <row r="9" spans="2:10" ht="17.25" customHeight="1" x14ac:dyDescent="0.2">
      <c r="B9" s="57" t="s">
        <v>6</v>
      </c>
      <c r="C9" s="58">
        <v>10.242595182000001</v>
      </c>
      <c r="D9" s="58">
        <v>6.2776000345999998</v>
      </c>
      <c r="E9" s="59">
        <v>1763</v>
      </c>
      <c r="F9" s="59">
        <v>901</v>
      </c>
      <c r="G9" s="58">
        <v>3.746847898</v>
      </c>
      <c r="H9" s="58">
        <v>3.4506387862999999</v>
      </c>
    </row>
    <row r="10" spans="2:10" ht="17.25" customHeight="1" x14ac:dyDescent="0.2">
      <c r="B10" s="57" t="s">
        <v>7</v>
      </c>
      <c r="C10" s="58">
        <v>32.586370016899998</v>
      </c>
      <c r="D10" s="58">
        <v>25.951018869999999</v>
      </c>
      <c r="E10" s="59">
        <v>5608</v>
      </c>
      <c r="F10" s="59">
        <v>3723</v>
      </c>
      <c r="G10" s="58">
        <v>2.1897462141999999</v>
      </c>
      <c r="H10" s="58">
        <v>1.7981910705999999</v>
      </c>
    </row>
    <row r="11" spans="2:10" ht="17.25" customHeight="1" x14ac:dyDescent="0.2">
      <c r="B11" s="57" t="s">
        <v>8</v>
      </c>
      <c r="C11" s="58">
        <v>3.7700043325000001</v>
      </c>
      <c r="D11" s="58">
        <v>9.4584612034000006</v>
      </c>
      <c r="E11" s="59">
        <v>649</v>
      </c>
      <c r="F11" s="59">
        <v>1357</v>
      </c>
      <c r="G11" s="58"/>
      <c r="H11" s="59"/>
    </row>
    <row r="12" spans="2:10" ht="17.25" customHeight="1" x14ac:dyDescent="0.2">
      <c r="B12" s="60" t="s">
        <v>9</v>
      </c>
      <c r="C12" s="61">
        <v>7.8052885176000002</v>
      </c>
      <c r="D12" s="61">
        <v>10.802445773800001</v>
      </c>
      <c r="E12" s="62">
        <v>1343</v>
      </c>
      <c r="F12" s="62">
        <v>1550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88.424707149900001</v>
      </c>
      <c r="D14" s="55">
        <v>79.739093022800006</v>
      </c>
      <c r="E14" s="56">
        <v>15217</v>
      </c>
      <c r="F14" s="56">
        <v>11441</v>
      </c>
      <c r="G14" s="55">
        <v>2.4274305367000002</v>
      </c>
      <c r="H14" s="55">
        <v>1.9231829074</v>
      </c>
      <c r="I14" s="38"/>
      <c r="J14" s="45"/>
    </row>
    <row r="15" spans="2:10" ht="18.75" customHeight="1" x14ac:dyDescent="0.2">
      <c r="B15" s="64" t="s">
        <v>12</v>
      </c>
      <c r="C15" s="61">
        <v>35.827832616899997</v>
      </c>
      <c r="D15" s="61">
        <v>20.0227998093</v>
      </c>
      <c r="E15" s="62">
        <v>6166</v>
      </c>
      <c r="F15" s="62">
        <v>2873</v>
      </c>
      <c r="G15" s="61">
        <v>3.708368605</v>
      </c>
      <c r="H15" s="61">
        <v>3.3713929402999998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29.4980295953</v>
      </c>
      <c r="D17" s="55">
        <v>27.655455537999998</v>
      </c>
      <c r="E17" s="56">
        <v>5076</v>
      </c>
      <c r="F17" s="56">
        <v>3968</v>
      </c>
      <c r="G17" s="55">
        <v>3.1195054328</v>
      </c>
      <c r="H17" s="55">
        <v>2.4527328282999998</v>
      </c>
      <c r="I17" s="39"/>
    </row>
    <row r="18" spans="2:9" ht="17.25" customHeight="1" x14ac:dyDescent="0.2">
      <c r="B18" s="66" t="s">
        <v>14</v>
      </c>
      <c r="C18" s="58">
        <v>18.339441085000001</v>
      </c>
      <c r="D18" s="58">
        <v>11.3787702045</v>
      </c>
      <c r="E18" s="59">
        <v>3156</v>
      </c>
      <c r="F18" s="59">
        <v>1633</v>
      </c>
      <c r="G18" s="58">
        <v>3.1747798609000002</v>
      </c>
      <c r="H18" s="58">
        <v>2.7664882479999999</v>
      </c>
    </row>
    <row r="19" spans="2:9" ht="17.25" customHeight="1" x14ac:dyDescent="0.2">
      <c r="B19" s="66" t="s">
        <v>15</v>
      </c>
      <c r="C19" s="58">
        <v>72.226584455500003</v>
      </c>
      <c r="D19" s="58">
        <v>58.516400997300003</v>
      </c>
      <c r="E19" s="59">
        <v>12429</v>
      </c>
      <c r="F19" s="59">
        <v>8396</v>
      </c>
      <c r="G19" s="58">
        <v>2.5888863669000002</v>
      </c>
      <c r="H19" s="58">
        <v>2.0930468629000001</v>
      </c>
    </row>
    <row r="20" spans="2:9" ht="17.25" customHeight="1" x14ac:dyDescent="0.2">
      <c r="B20" s="66" t="s">
        <v>16</v>
      </c>
      <c r="C20" s="58">
        <v>19.552445340999999</v>
      </c>
      <c r="D20" s="58">
        <v>17.442614152899999</v>
      </c>
      <c r="E20" s="59">
        <v>3365</v>
      </c>
      <c r="F20" s="59">
        <v>2503</v>
      </c>
      <c r="G20" s="58">
        <v>3.6545735028999999</v>
      </c>
      <c r="H20" s="58">
        <v>2.7389792701000002</v>
      </c>
    </row>
    <row r="21" spans="2:9" ht="17.25" customHeight="1" x14ac:dyDescent="0.2">
      <c r="B21" s="66" t="s">
        <v>17</v>
      </c>
      <c r="C21" s="58">
        <v>31.099211874400002</v>
      </c>
      <c r="D21" s="58">
        <v>26.745325546499998</v>
      </c>
      <c r="E21" s="59">
        <v>5352</v>
      </c>
      <c r="F21" s="59">
        <v>3837</v>
      </c>
      <c r="G21" s="58">
        <v>3.4232643004000001</v>
      </c>
      <c r="H21" s="58">
        <v>2.6463490616000001</v>
      </c>
    </row>
    <row r="22" spans="2:9" ht="17.25" customHeight="1" x14ac:dyDescent="0.2">
      <c r="B22" s="64" t="s">
        <v>18</v>
      </c>
      <c r="C22" s="61">
        <v>43.929121986799998</v>
      </c>
      <c r="D22" s="61">
        <v>11.6142943146</v>
      </c>
      <c r="E22" s="62">
        <v>7560</v>
      </c>
      <c r="F22" s="62">
        <v>1666</v>
      </c>
      <c r="G22" s="61">
        <v>3.1776235634000001</v>
      </c>
      <c r="H22" s="61">
        <v>2.8060386397000001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21.469676074599999</v>
      </c>
      <c r="D24" s="55">
        <v>19.080289475899999</v>
      </c>
      <c r="E24" s="56">
        <v>3695</v>
      </c>
      <c r="F24" s="56">
        <v>2738</v>
      </c>
      <c r="G24" s="55">
        <v>2.569085866</v>
      </c>
      <c r="H24" s="55">
        <v>1.9863936722</v>
      </c>
    </row>
    <row r="25" spans="2:9" ht="17.25" customHeight="1" x14ac:dyDescent="0.2">
      <c r="B25" s="71" t="s">
        <v>21</v>
      </c>
      <c r="C25" s="61">
        <v>59.608341465499997</v>
      </c>
      <c r="D25" s="61">
        <v>63.246535356199999</v>
      </c>
      <c r="E25" s="62">
        <v>10258</v>
      </c>
      <c r="F25" s="62">
        <v>9075</v>
      </c>
      <c r="G25" s="61">
        <v>2.4022355113999998</v>
      </c>
      <c r="H25" s="61">
        <v>1.6862143506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0.461812</v>
      </c>
      <c r="D27" s="88">
        <v>0.38600200000000001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Hoja8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65.237997957100006</v>
      </c>
      <c r="D7" s="55">
        <v>57.2038950715</v>
      </c>
      <c r="E7" s="56">
        <v>4187</v>
      </c>
      <c r="F7" s="56">
        <v>3274</v>
      </c>
      <c r="G7" s="55">
        <v>2.1732395201000001</v>
      </c>
      <c r="H7" s="55">
        <v>1.9604795713000001</v>
      </c>
    </row>
    <row r="8" spans="2:10" ht="17.25" customHeight="1" x14ac:dyDescent="0.2">
      <c r="B8" s="57" t="s">
        <v>5</v>
      </c>
      <c r="C8" s="58">
        <v>50.755192373200003</v>
      </c>
      <c r="D8" s="58">
        <v>49.0188791733</v>
      </c>
      <c r="E8" s="59">
        <v>3257</v>
      </c>
      <c r="F8" s="59">
        <v>2806</v>
      </c>
      <c r="G8" s="58">
        <v>1.7663022323999999</v>
      </c>
      <c r="H8" s="58">
        <v>1.7369932024000001</v>
      </c>
    </row>
    <row r="9" spans="2:10" ht="17.25" customHeight="1" x14ac:dyDescent="0.2">
      <c r="B9" s="57" t="s">
        <v>6</v>
      </c>
      <c r="C9" s="58">
        <v>14.482805583899999</v>
      </c>
      <c r="D9" s="58">
        <v>8.1850158982999996</v>
      </c>
      <c r="E9" s="59">
        <v>930</v>
      </c>
      <c r="F9" s="59">
        <v>469</v>
      </c>
      <c r="G9" s="58">
        <v>3.5975323104000001</v>
      </c>
      <c r="H9" s="58">
        <v>3.2976525801999998</v>
      </c>
    </row>
    <row r="10" spans="2:10" ht="17.25" customHeight="1" x14ac:dyDescent="0.2">
      <c r="B10" s="57" t="s">
        <v>7</v>
      </c>
      <c r="C10" s="58">
        <v>29.348314606700001</v>
      </c>
      <c r="D10" s="58">
        <v>38.006756756800002</v>
      </c>
      <c r="E10" s="59">
        <v>1884</v>
      </c>
      <c r="F10" s="59">
        <v>2176</v>
      </c>
      <c r="G10" s="58">
        <v>1.7444656812999999</v>
      </c>
      <c r="H10" s="58">
        <v>1.6238534179999999</v>
      </c>
    </row>
    <row r="11" spans="2:10" ht="17.25" customHeight="1" x14ac:dyDescent="0.2">
      <c r="B11" s="57" t="s">
        <v>8</v>
      </c>
      <c r="C11" s="58">
        <v>1.3905345591</v>
      </c>
      <c r="D11" s="58">
        <v>0.79531001589999994</v>
      </c>
      <c r="E11" s="59">
        <v>89</v>
      </c>
      <c r="F11" s="59">
        <v>46</v>
      </c>
      <c r="G11" s="58"/>
      <c r="H11" s="59"/>
    </row>
    <row r="12" spans="2:10" ht="17.25" customHeight="1" x14ac:dyDescent="0.2">
      <c r="B12" s="60" t="s">
        <v>9</v>
      </c>
      <c r="C12" s="61">
        <v>4.0231528771000002</v>
      </c>
      <c r="D12" s="61">
        <v>3.9940381558000002</v>
      </c>
      <c r="E12" s="62">
        <v>258</v>
      </c>
      <c r="F12" s="62">
        <v>229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94.586312563800007</v>
      </c>
      <c r="D14" s="55">
        <v>95.210651828300001</v>
      </c>
      <c r="E14" s="56">
        <v>6071</v>
      </c>
      <c r="F14" s="56">
        <v>5450</v>
      </c>
      <c r="G14" s="55">
        <v>2.0403167746999999</v>
      </c>
      <c r="H14" s="55">
        <v>1.8261323315</v>
      </c>
      <c r="I14" s="38"/>
      <c r="J14" s="45"/>
    </row>
    <row r="15" spans="2:10" ht="18.75" customHeight="1" x14ac:dyDescent="0.2">
      <c r="B15" s="64" t="s">
        <v>12</v>
      </c>
      <c r="C15" s="61">
        <v>24.957439564200001</v>
      </c>
      <c r="D15" s="61">
        <v>19.4554848967</v>
      </c>
      <c r="E15" s="62">
        <v>1602</v>
      </c>
      <c r="F15" s="62">
        <v>1114</v>
      </c>
      <c r="G15" s="61">
        <v>3.5225102319000001</v>
      </c>
      <c r="H15" s="61">
        <v>3.2512768131000001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30.166836908400001</v>
      </c>
      <c r="D17" s="55">
        <v>27.484101748800001</v>
      </c>
      <c r="E17" s="56">
        <v>1936</v>
      </c>
      <c r="F17" s="56">
        <v>1573</v>
      </c>
      <c r="G17" s="55">
        <v>2.6376975168999999</v>
      </c>
      <c r="H17" s="55">
        <v>2.2263195951000001</v>
      </c>
      <c r="I17" s="39"/>
    </row>
    <row r="18" spans="2:9" ht="17.25" customHeight="1" x14ac:dyDescent="0.2">
      <c r="B18" s="66" t="s">
        <v>14</v>
      </c>
      <c r="C18" s="58">
        <v>18.998978549499999</v>
      </c>
      <c r="D18" s="58">
        <v>5.8028616851999999</v>
      </c>
      <c r="E18" s="59">
        <v>1219</v>
      </c>
      <c r="F18" s="59">
        <v>332</v>
      </c>
      <c r="G18" s="58">
        <v>2.6523297491000002</v>
      </c>
      <c r="H18" s="58">
        <v>2.7260273973000002</v>
      </c>
    </row>
    <row r="19" spans="2:9" ht="17.25" customHeight="1" x14ac:dyDescent="0.2">
      <c r="B19" s="66" t="s">
        <v>15</v>
      </c>
      <c r="C19" s="58">
        <v>85.291113381000002</v>
      </c>
      <c r="D19" s="58">
        <v>79.948330683600005</v>
      </c>
      <c r="E19" s="59">
        <v>5474</v>
      </c>
      <c r="F19" s="59">
        <v>4576</v>
      </c>
      <c r="G19" s="58">
        <v>2.0990019960000001</v>
      </c>
      <c r="H19" s="58">
        <v>1.9010688541</v>
      </c>
    </row>
    <row r="20" spans="2:9" ht="17.25" customHeight="1" x14ac:dyDescent="0.2">
      <c r="B20" s="66" t="s">
        <v>16</v>
      </c>
      <c r="C20" s="58">
        <v>13.1767109295</v>
      </c>
      <c r="D20" s="58">
        <v>7.1144674086000004</v>
      </c>
      <c r="E20" s="59">
        <v>846</v>
      </c>
      <c r="F20" s="59">
        <v>407</v>
      </c>
      <c r="G20" s="58">
        <v>3.4909560723999999</v>
      </c>
      <c r="H20" s="58">
        <v>3.2318435754000001</v>
      </c>
    </row>
    <row r="21" spans="2:9" ht="17.25" customHeight="1" x14ac:dyDescent="0.2">
      <c r="B21" s="66" t="s">
        <v>17</v>
      </c>
      <c r="C21" s="58">
        <v>22.574055158299998</v>
      </c>
      <c r="D21" s="58">
        <v>28.914944356100001</v>
      </c>
      <c r="E21" s="59">
        <v>1449</v>
      </c>
      <c r="F21" s="59">
        <v>1655</v>
      </c>
      <c r="G21" s="58">
        <v>3.2368024133</v>
      </c>
      <c r="H21" s="58">
        <v>2.6542955326</v>
      </c>
    </row>
    <row r="22" spans="2:9" ht="17.25" customHeight="1" x14ac:dyDescent="0.2">
      <c r="B22" s="64" t="s">
        <v>18</v>
      </c>
      <c r="C22" s="61">
        <v>22.778345250299999</v>
      </c>
      <c r="D22" s="61">
        <v>24.6025437202</v>
      </c>
      <c r="E22" s="62">
        <v>1462</v>
      </c>
      <c r="F22" s="62">
        <v>1408</v>
      </c>
      <c r="G22" s="61">
        <v>3.1091180867000001</v>
      </c>
      <c r="H22" s="61">
        <v>2.5210016154999999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40.318692543399997</v>
      </c>
      <c r="D24" s="55">
        <v>28.501987281400002</v>
      </c>
      <c r="E24" s="56">
        <v>2588</v>
      </c>
      <c r="F24" s="56">
        <v>1631</v>
      </c>
      <c r="G24" s="55">
        <v>2.2614809922000001</v>
      </c>
      <c r="H24" s="55">
        <v>2.0479395633999999</v>
      </c>
    </row>
    <row r="25" spans="2:9" ht="17.25" customHeight="1" x14ac:dyDescent="0.2">
      <c r="B25" s="71" t="s">
        <v>21</v>
      </c>
      <c r="C25" s="61">
        <v>66.628532516199996</v>
      </c>
      <c r="D25" s="61">
        <v>57.9992050874</v>
      </c>
      <c r="E25" s="62">
        <v>4276</v>
      </c>
      <c r="F25" s="62">
        <v>3320</v>
      </c>
      <c r="G25" s="61">
        <v>2.1279060818</v>
      </c>
      <c r="H25" s="61">
        <v>1.9336195817999999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0.56159000000000003</v>
      </c>
      <c r="D27" s="88">
        <v>0.42937500000000001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Hoja8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51.839699074099997</v>
      </c>
      <c r="D7" s="55">
        <v>49.288271830500001</v>
      </c>
      <c r="E7" s="56">
        <v>1923</v>
      </c>
      <c r="F7" s="56">
        <v>1517</v>
      </c>
      <c r="G7" s="55">
        <v>2.0393716931000001</v>
      </c>
      <c r="H7" s="55">
        <v>1.6195933936</v>
      </c>
    </row>
    <row r="8" spans="2:10" ht="17.25" customHeight="1" x14ac:dyDescent="0.2">
      <c r="B8" s="57" t="s">
        <v>5</v>
      </c>
      <c r="C8" s="58">
        <v>44.174479166700003</v>
      </c>
      <c r="D8" s="58">
        <v>45.6320789185</v>
      </c>
      <c r="E8" s="59">
        <v>1639</v>
      </c>
      <c r="F8" s="59">
        <v>1405</v>
      </c>
      <c r="G8" s="58">
        <v>1.7804391813</v>
      </c>
      <c r="H8" s="58">
        <v>1.4974728551000001</v>
      </c>
    </row>
    <row r="9" spans="2:10" ht="17.25" customHeight="1" x14ac:dyDescent="0.2">
      <c r="B9" s="57" t="s">
        <v>6</v>
      </c>
      <c r="C9" s="58">
        <v>7.6652199074</v>
      </c>
      <c r="D9" s="58">
        <v>3.6561929118999998</v>
      </c>
      <c r="E9" s="59">
        <v>284</v>
      </c>
      <c r="F9" s="59">
        <v>113</v>
      </c>
      <c r="G9" s="58">
        <v>3.5278622260999999</v>
      </c>
      <c r="H9" s="58">
        <v>3.1417722182999999</v>
      </c>
    </row>
    <row r="10" spans="2:10" ht="17.25" customHeight="1" x14ac:dyDescent="0.2">
      <c r="B10" s="57" t="s">
        <v>7</v>
      </c>
      <c r="C10" s="58">
        <v>43.357060185199998</v>
      </c>
      <c r="D10" s="58">
        <v>44.244793569599999</v>
      </c>
      <c r="E10" s="59">
        <v>1609</v>
      </c>
      <c r="F10" s="59">
        <v>1362</v>
      </c>
      <c r="G10" s="58">
        <v>1.809388336</v>
      </c>
      <c r="H10" s="58">
        <v>1.5007410339</v>
      </c>
    </row>
    <row r="11" spans="2:10" ht="17.25" customHeight="1" x14ac:dyDescent="0.2">
      <c r="B11" s="57" t="s">
        <v>8</v>
      </c>
      <c r="C11" s="58">
        <v>1.3391203704000001</v>
      </c>
      <c r="D11" s="58">
        <v>1.3697478992000001</v>
      </c>
      <c r="E11" s="59">
        <v>50</v>
      </c>
      <c r="F11" s="59">
        <v>42</v>
      </c>
      <c r="G11" s="58"/>
      <c r="H11" s="59"/>
    </row>
    <row r="12" spans="2:10" ht="17.25" customHeight="1" x14ac:dyDescent="0.2">
      <c r="B12" s="60" t="s">
        <v>9</v>
      </c>
      <c r="C12" s="61">
        <v>3.4641203703999999</v>
      </c>
      <c r="D12" s="61">
        <v>5.0971867008</v>
      </c>
      <c r="E12" s="62">
        <v>129</v>
      </c>
      <c r="F12" s="62">
        <v>157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95.196759259299995</v>
      </c>
      <c r="D14" s="55">
        <v>93.5330654001</v>
      </c>
      <c r="E14" s="56">
        <v>3532</v>
      </c>
      <c r="F14" s="56">
        <v>2879</v>
      </c>
      <c r="G14" s="55">
        <v>1.9346504559</v>
      </c>
      <c r="H14" s="55">
        <v>1.56328125</v>
      </c>
      <c r="I14" s="38"/>
      <c r="J14" s="45"/>
    </row>
    <row r="15" spans="2:10" ht="18.75" customHeight="1" x14ac:dyDescent="0.2">
      <c r="B15" s="64" t="s">
        <v>12</v>
      </c>
      <c r="C15" s="61">
        <v>21.180555555600002</v>
      </c>
      <c r="D15" s="61">
        <v>10.010960906099999</v>
      </c>
      <c r="E15" s="62">
        <v>786</v>
      </c>
      <c r="F15" s="62">
        <v>308</v>
      </c>
      <c r="G15" s="61">
        <v>3.4289617485999999</v>
      </c>
      <c r="H15" s="61">
        <v>3.1788321168000002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38.020833333299997</v>
      </c>
      <c r="D17" s="55">
        <v>34.892217756699999</v>
      </c>
      <c r="E17" s="56">
        <v>1411</v>
      </c>
      <c r="F17" s="56">
        <v>1074</v>
      </c>
      <c r="G17" s="55">
        <v>2.3866057838999999</v>
      </c>
      <c r="H17" s="55">
        <v>1.9319371728000001</v>
      </c>
      <c r="I17" s="39"/>
    </row>
    <row r="18" spans="2:9" ht="17.25" customHeight="1" x14ac:dyDescent="0.2">
      <c r="B18" s="66" t="s">
        <v>14</v>
      </c>
      <c r="C18" s="58">
        <v>25.78125</v>
      </c>
      <c r="D18" s="58">
        <v>7.7457069784000003</v>
      </c>
      <c r="E18" s="59">
        <v>956</v>
      </c>
      <c r="F18" s="59">
        <v>238</v>
      </c>
      <c r="G18" s="58">
        <v>2.5858585859000001</v>
      </c>
      <c r="H18" s="58">
        <v>2.3867924528</v>
      </c>
    </row>
    <row r="19" spans="2:9" ht="17.25" customHeight="1" x14ac:dyDescent="0.2">
      <c r="B19" s="66" t="s">
        <v>15</v>
      </c>
      <c r="C19" s="58">
        <v>80.815972222200003</v>
      </c>
      <c r="D19" s="58">
        <v>76.799415418300001</v>
      </c>
      <c r="E19" s="59">
        <v>2998</v>
      </c>
      <c r="F19" s="59">
        <v>2364</v>
      </c>
      <c r="G19" s="58">
        <v>2.0042964554</v>
      </c>
      <c r="H19" s="58">
        <v>1.6194100856</v>
      </c>
    </row>
    <row r="20" spans="2:9" ht="17.25" customHeight="1" x14ac:dyDescent="0.2">
      <c r="B20" s="66" t="s">
        <v>16</v>
      </c>
      <c r="C20" s="58">
        <v>9.8958333333000006</v>
      </c>
      <c r="D20" s="58">
        <v>4.7497259772999998</v>
      </c>
      <c r="E20" s="59">
        <v>367</v>
      </c>
      <c r="F20" s="59">
        <v>146</v>
      </c>
      <c r="G20" s="58">
        <v>3.3947368420999999</v>
      </c>
      <c r="H20" s="58">
        <v>2.8538461538000002</v>
      </c>
    </row>
    <row r="21" spans="2:9" ht="17.25" customHeight="1" x14ac:dyDescent="0.2">
      <c r="B21" s="66" t="s">
        <v>17</v>
      </c>
      <c r="C21" s="58">
        <v>20.2546296296</v>
      </c>
      <c r="D21" s="58">
        <v>10.9974424552</v>
      </c>
      <c r="E21" s="59">
        <v>751</v>
      </c>
      <c r="F21" s="59">
        <v>339</v>
      </c>
      <c r="G21" s="58">
        <v>3.02</v>
      </c>
      <c r="H21" s="58">
        <v>2.5647840531999999</v>
      </c>
    </row>
    <row r="22" spans="2:9" ht="17.25" customHeight="1" x14ac:dyDescent="0.2">
      <c r="B22" s="64" t="s">
        <v>18</v>
      </c>
      <c r="C22" s="61">
        <v>9.4039351851999999</v>
      </c>
      <c r="D22" s="61">
        <v>11.033978808900001</v>
      </c>
      <c r="E22" s="62">
        <v>349</v>
      </c>
      <c r="F22" s="62">
        <v>340</v>
      </c>
      <c r="G22" s="61">
        <v>3.3292307692000001</v>
      </c>
      <c r="H22" s="61">
        <v>2.4503311258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26.232928240700002</v>
      </c>
      <c r="D24" s="55">
        <v>23.054439167000002</v>
      </c>
      <c r="E24" s="56">
        <v>973</v>
      </c>
      <c r="F24" s="56">
        <v>710</v>
      </c>
      <c r="G24" s="55">
        <v>2.0863489606000001</v>
      </c>
      <c r="H24" s="55">
        <v>1.6695839892</v>
      </c>
    </row>
    <row r="25" spans="2:9" ht="17.25" customHeight="1" x14ac:dyDescent="0.2">
      <c r="B25" s="71" t="s">
        <v>21</v>
      </c>
      <c r="C25" s="61">
        <v>53.178819444399998</v>
      </c>
      <c r="D25" s="61">
        <v>50.658019729599999</v>
      </c>
      <c r="E25" s="62">
        <v>1973</v>
      </c>
      <c r="F25" s="62">
        <v>1559</v>
      </c>
      <c r="G25" s="61">
        <v>1.9880922261</v>
      </c>
      <c r="H25" s="61">
        <v>1.5758348465000001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0.57205399999999995</v>
      </c>
      <c r="D27" s="88">
        <v>0.42578300000000002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Hoja8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46.3907757323</v>
      </c>
      <c r="D7" s="55">
        <v>47.334889502999999</v>
      </c>
      <c r="E7" s="56">
        <v>15629</v>
      </c>
      <c r="F7" s="56">
        <v>18154</v>
      </c>
      <c r="G7" s="55">
        <v>2.0969392004</v>
      </c>
      <c r="H7" s="55">
        <v>1.8553222913</v>
      </c>
    </row>
    <row r="8" spans="2:10" ht="17.25" customHeight="1" x14ac:dyDescent="0.2">
      <c r="B8" s="57" t="s">
        <v>5</v>
      </c>
      <c r="C8" s="58">
        <v>40.916162402399998</v>
      </c>
      <c r="D8" s="58">
        <v>43.2342716092</v>
      </c>
      <c r="E8" s="59">
        <v>13784</v>
      </c>
      <c r="F8" s="59">
        <v>16581</v>
      </c>
      <c r="G8" s="58">
        <v>1.9157229837</v>
      </c>
      <c r="H8" s="58">
        <v>1.7054226888999999</v>
      </c>
    </row>
    <row r="9" spans="2:10" ht="17.25" customHeight="1" x14ac:dyDescent="0.2">
      <c r="B9" s="57" t="s">
        <v>6</v>
      </c>
      <c r="C9" s="58">
        <v>5.4746133299000004</v>
      </c>
      <c r="D9" s="58">
        <v>4.1006178938</v>
      </c>
      <c r="E9" s="59">
        <v>1844</v>
      </c>
      <c r="F9" s="59">
        <v>1573</v>
      </c>
      <c r="G9" s="58">
        <v>3.4502515212999998</v>
      </c>
      <c r="H9" s="58">
        <v>3.4331890597000001</v>
      </c>
    </row>
    <row r="10" spans="2:10" ht="17.25" customHeight="1" x14ac:dyDescent="0.2">
      <c r="B10" s="57" t="s">
        <v>7</v>
      </c>
      <c r="C10" s="58">
        <v>30.733570903299999</v>
      </c>
      <c r="D10" s="58">
        <v>25.723598377599998</v>
      </c>
      <c r="E10" s="59">
        <v>10354</v>
      </c>
      <c r="F10" s="59">
        <v>9866</v>
      </c>
      <c r="G10" s="58">
        <v>1.8426360228000001</v>
      </c>
      <c r="H10" s="58">
        <v>1.633910999</v>
      </c>
    </row>
    <row r="11" spans="2:10" ht="17.25" customHeight="1" x14ac:dyDescent="0.2">
      <c r="B11" s="57" t="s">
        <v>8</v>
      </c>
      <c r="C11" s="58">
        <v>5.5520652243999997</v>
      </c>
      <c r="D11" s="58">
        <v>9.4341793103999994</v>
      </c>
      <c r="E11" s="59">
        <v>1870</v>
      </c>
      <c r="F11" s="59">
        <v>3618</v>
      </c>
      <c r="G11" s="58"/>
      <c r="H11" s="59"/>
    </row>
    <row r="12" spans="2:10" ht="17.25" customHeight="1" x14ac:dyDescent="0.2">
      <c r="B12" s="60" t="s">
        <v>9</v>
      </c>
      <c r="C12" s="61">
        <v>17.323588139999998</v>
      </c>
      <c r="D12" s="61">
        <v>17.507332809000001</v>
      </c>
      <c r="E12" s="62">
        <v>5836</v>
      </c>
      <c r="F12" s="62">
        <v>6714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77.124346635600006</v>
      </c>
      <c r="D14" s="55">
        <v>73.058487880599998</v>
      </c>
      <c r="E14" s="56">
        <v>25982</v>
      </c>
      <c r="F14" s="56">
        <v>28019</v>
      </c>
      <c r="G14" s="55">
        <v>1.9954729840000001</v>
      </c>
      <c r="H14" s="55">
        <v>1.7775568771000001</v>
      </c>
      <c r="I14" s="38"/>
      <c r="J14" s="45"/>
    </row>
    <row r="15" spans="2:10" ht="18.75" customHeight="1" x14ac:dyDescent="0.2">
      <c r="B15" s="64" t="s">
        <v>12</v>
      </c>
      <c r="C15" s="61">
        <v>18.890280496700001</v>
      </c>
      <c r="D15" s="61">
        <v>14.603495173900001</v>
      </c>
      <c r="E15" s="62">
        <v>6364</v>
      </c>
      <c r="F15" s="62">
        <v>5601</v>
      </c>
      <c r="G15" s="61">
        <v>3.3956085903000002</v>
      </c>
      <c r="H15" s="61">
        <v>3.3476492058999998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19.9929572982</v>
      </c>
      <c r="D17" s="55">
        <v>20.1066262533</v>
      </c>
      <c r="E17" s="56">
        <v>6735</v>
      </c>
      <c r="F17" s="56">
        <v>7711</v>
      </c>
      <c r="G17" s="55">
        <v>2.6222732564000002</v>
      </c>
      <c r="H17" s="55">
        <v>2.4023363376</v>
      </c>
      <c r="I17" s="39"/>
    </row>
    <row r="18" spans="2:9" ht="17.25" customHeight="1" x14ac:dyDescent="0.2">
      <c r="B18" s="66" t="s">
        <v>14</v>
      </c>
      <c r="C18" s="58">
        <v>24.457173319199999</v>
      </c>
      <c r="D18" s="58">
        <v>11.9444859656</v>
      </c>
      <c r="E18" s="59">
        <v>8239</v>
      </c>
      <c r="F18" s="59">
        <v>4581</v>
      </c>
      <c r="G18" s="58">
        <v>2.6224414502000002</v>
      </c>
      <c r="H18" s="58">
        <v>2.6099645462000001</v>
      </c>
    </row>
    <row r="19" spans="2:9" ht="17.25" customHeight="1" x14ac:dyDescent="0.2">
      <c r="B19" s="66" t="s">
        <v>15</v>
      </c>
      <c r="C19" s="58">
        <v>62.972532955200002</v>
      </c>
      <c r="D19" s="58">
        <v>60.787110290599998</v>
      </c>
      <c r="E19" s="59">
        <v>21215</v>
      </c>
      <c r="F19" s="59">
        <v>23313</v>
      </c>
      <c r="G19" s="58">
        <v>2.1331893185999999</v>
      </c>
      <c r="H19" s="58">
        <v>1.8502979835</v>
      </c>
    </row>
    <row r="20" spans="2:9" ht="17.25" customHeight="1" x14ac:dyDescent="0.2">
      <c r="B20" s="66" t="s">
        <v>16</v>
      </c>
      <c r="C20" s="58">
        <v>9.1285430443000006</v>
      </c>
      <c r="D20" s="58">
        <v>12.2122136386</v>
      </c>
      <c r="E20" s="59">
        <v>3075</v>
      </c>
      <c r="F20" s="59">
        <v>4684</v>
      </c>
      <c r="G20" s="58">
        <v>3.2091977375999998</v>
      </c>
      <c r="H20" s="58">
        <v>2.7640664802999999</v>
      </c>
    </row>
    <row r="21" spans="2:9" ht="17.25" customHeight="1" x14ac:dyDescent="0.2">
      <c r="B21" s="66" t="s">
        <v>17</v>
      </c>
      <c r="C21" s="58">
        <v>3.1370059088</v>
      </c>
      <c r="D21" s="58">
        <v>10.0610315986</v>
      </c>
      <c r="E21" s="59">
        <v>1057</v>
      </c>
      <c r="F21" s="59">
        <v>3859</v>
      </c>
      <c r="G21" s="58">
        <v>3.7665487875000001</v>
      </c>
      <c r="H21" s="58">
        <v>3.0738544597000002</v>
      </c>
    </row>
    <row r="22" spans="2:9" ht="17.25" customHeight="1" x14ac:dyDescent="0.2">
      <c r="B22" s="64" t="s">
        <v>18</v>
      </c>
      <c r="C22" s="61">
        <v>34.211337593099998</v>
      </c>
      <c r="D22" s="61">
        <v>14.754149814</v>
      </c>
      <c r="E22" s="62">
        <v>11525</v>
      </c>
      <c r="F22" s="62">
        <v>5659</v>
      </c>
      <c r="G22" s="61">
        <v>2.5274383559000002</v>
      </c>
      <c r="H22" s="61">
        <v>2.6029002903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17.6061014388</v>
      </c>
      <c r="D24" s="55">
        <v>14.2487047566</v>
      </c>
      <c r="E24" s="56">
        <v>5931</v>
      </c>
      <c r="F24" s="56">
        <v>5465</v>
      </c>
      <c r="G24" s="55">
        <v>2.0929290102000002</v>
      </c>
      <c r="H24" s="55">
        <v>1.8727237515999999</v>
      </c>
    </row>
    <row r="25" spans="2:9" ht="17.25" customHeight="1" x14ac:dyDescent="0.2">
      <c r="B25" s="71" t="s">
        <v>21</v>
      </c>
      <c r="C25" s="61">
        <v>51.942840956700003</v>
      </c>
      <c r="D25" s="61">
        <v>56.769068813399997</v>
      </c>
      <c r="E25" s="62">
        <v>17499</v>
      </c>
      <c r="F25" s="62">
        <v>21772</v>
      </c>
      <c r="G25" s="61">
        <v>1.872862467</v>
      </c>
      <c r="H25" s="61">
        <v>1.5470236595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0.48013099999999997</v>
      </c>
      <c r="D27" s="88">
        <v>0.39246199999999998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3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Hoja8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40.1259479211</v>
      </c>
      <c r="D7" s="55">
        <v>33.304747820300001</v>
      </c>
      <c r="E7" s="56">
        <v>26576</v>
      </c>
      <c r="F7" s="56">
        <v>26959</v>
      </c>
      <c r="G7" s="55">
        <v>2.004374731</v>
      </c>
      <c r="H7" s="55">
        <v>1.7890809903</v>
      </c>
    </row>
    <row r="8" spans="2:10" ht="17.25" customHeight="1" x14ac:dyDescent="0.2">
      <c r="B8" s="57" t="s">
        <v>5</v>
      </c>
      <c r="C8" s="58">
        <v>35.270592969500001</v>
      </c>
      <c r="D8" s="58">
        <v>30.723829602399999</v>
      </c>
      <c r="E8" s="59">
        <v>23360</v>
      </c>
      <c r="F8" s="59">
        <v>24870</v>
      </c>
      <c r="G8" s="58">
        <v>1.8032686811</v>
      </c>
      <c r="H8" s="58">
        <v>1.6500518173000001</v>
      </c>
    </row>
    <row r="9" spans="2:10" ht="17.25" customHeight="1" x14ac:dyDescent="0.2">
      <c r="B9" s="57" t="s">
        <v>6</v>
      </c>
      <c r="C9" s="58">
        <v>4.8553549515999999</v>
      </c>
      <c r="D9" s="58">
        <v>2.5809182178999999</v>
      </c>
      <c r="E9" s="59">
        <v>3216</v>
      </c>
      <c r="F9" s="59">
        <v>2089</v>
      </c>
      <c r="G9" s="58">
        <v>3.4646283141000001</v>
      </c>
      <c r="H9" s="58">
        <v>3.4429519531000001</v>
      </c>
    </row>
    <row r="10" spans="2:10" ht="17.25" customHeight="1" x14ac:dyDescent="0.2">
      <c r="B10" s="57" t="s">
        <v>7</v>
      </c>
      <c r="C10" s="58">
        <v>28.2957637612</v>
      </c>
      <c r="D10" s="58">
        <v>22.401316639299999</v>
      </c>
      <c r="E10" s="59">
        <v>18741</v>
      </c>
      <c r="F10" s="59">
        <v>18133</v>
      </c>
      <c r="G10" s="58">
        <v>1.7672323904</v>
      </c>
      <c r="H10" s="58">
        <v>1.6479022279</v>
      </c>
    </row>
    <row r="11" spans="2:10" ht="17.25" customHeight="1" x14ac:dyDescent="0.2">
      <c r="B11" s="57" t="s">
        <v>8</v>
      </c>
      <c r="C11" s="58">
        <v>9.2663628992000007</v>
      </c>
      <c r="D11" s="58">
        <v>16.663306367000001</v>
      </c>
      <c r="E11" s="59">
        <v>6137</v>
      </c>
      <c r="F11" s="59">
        <v>13488</v>
      </c>
      <c r="G11" s="58"/>
      <c r="H11" s="59"/>
    </row>
    <row r="12" spans="2:10" ht="17.25" customHeight="1" x14ac:dyDescent="0.2">
      <c r="B12" s="60" t="s">
        <v>9</v>
      </c>
      <c r="C12" s="61">
        <v>22.311925418400001</v>
      </c>
      <c r="D12" s="61">
        <v>27.630629173399999</v>
      </c>
      <c r="E12" s="62">
        <v>14777</v>
      </c>
      <c r="F12" s="62">
        <v>22366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68.421711682400002</v>
      </c>
      <c r="D14" s="55">
        <v>55.7060644596</v>
      </c>
      <c r="E14" s="56">
        <v>45316</v>
      </c>
      <c r="F14" s="56">
        <v>45092</v>
      </c>
      <c r="G14" s="55">
        <v>1.9063553525000001</v>
      </c>
      <c r="H14" s="55">
        <v>1.7323559985000001</v>
      </c>
      <c r="I14" s="38"/>
      <c r="J14" s="45"/>
    </row>
    <row r="15" spans="2:10" ht="18.75" customHeight="1" x14ac:dyDescent="0.2">
      <c r="B15" s="64" t="s">
        <v>12</v>
      </c>
      <c r="C15" s="61">
        <v>16.020696553600001</v>
      </c>
      <c r="D15" s="61">
        <v>9.7633525795999994</v>
      </c>
      <c r="E15" s="62">
        <v>10611</v>
      </c>
      <c r="F15" s="62">
        <v>7903</v>
      </c>
      <c r="G15" s="61">
        <v>3.3768952864999999</v>
      </c>
      <c r="H15" s="61">
        <v>3.3260911727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23.027494430899999</v>
      </c>
      <c r="D17" s="55">
        <v>21.052807291699999</v>
      </c>
      <c r="E17" s="56">
        <v>15251</v>
      </c>
      <c r="F17" s="56">
        <v>17042</v>
      </c>
      <c r="G17" s="55">
        <v>2.2606361825999999</v>
      </c>
      <c r="H17" s="55">
        <v>2.0340143823000001</v>
      </c>
      <c r="I17" s="39"/>
    </row>
    <row r="18" spans="2:9" ht="17.25" customHeight="1" x14ac:dyDescent="0.2">
      <c r="B18" s="66" t="s">
        <v>14</v>
      </c>
      <c r="C18" s="58">
        <v>20.637165870800001</v>
      </c>
      <c r="D18" s="58">
        <v>13.430697262900001</v>
      </c>
      <c r="E18" s="59">
        <v>13668</v>
      </c>
      <c r="F18" s="59">
        <v>10872</v>
      </c>
      <c r="G18" s="58">
        <v>2.7323939725000002</v>
      </c>
      <c r="H18" s="58">
        <v>2.6049996299</v>
      </c>
    </row>
    <row r="19" spans="2:9" ht="17.25" customHeight="1" x14ac:dyDescent="0.2">
      <c r="B19" s="66" t="s">
        <v>15</v>
      </c>
      <c r="C19" s="58">
        <v>39.420905171400001</v>
      </c>
      <c r="D19" s="58">
        <v>34.547296474100001</v>
      </c>
      <c r="E19" s="59">
        <v>26109</v>
      </c>
      <c r="F19" s="59">
        <v>27965</v>
      </c>
      <c r="G19" s="58">
        <v>2.3565821629000001</v>
      </c>
      <c r="H19" s="58">
        <v>2.0463948676000001</v>
      </c>
    </row>
    <row r="20" spans="2:9" ht="17.25" customHeight="1" x14ac:dyDescent="0.2">
      <c r="B20" s="66" t="s">
        <v>16</v>
      </c>
      <c r="C20" s="58">
        <v>4.5490110360999996</v>
      </c>
      <c r="D20" s="58">
        <v>4.9020146264999997</v>
      </c>
      <c r="E20" s="59">
        <v>3013</v>
      </c>
      <c r="F20" s="59">
        <v>3968</v>
      </c>
      <c r="G20" s="58">
        <v>3.2510191008999998</v>
      </c>
      <c r="H20" s="58">
        <v>2.5619749799</v>
      </c>
    </row>
    <row r="21" spans="2:9" ht="17.25" customHeight="1" x14ac:dyDescent="0.2">
      <c r="B21" s="66" t="s">
        <v>17</v>
      </c>
      <c r="C21" s="58">
        <v>10.8019992055</v>
      </c>
      <c r="D21" s="58">
        <v>5.7237198701000001</v>
      </c>
      <c r="E21" s="59">
        <v>7154</v>
      </c>
      <c r="F21" s="59">
        <v>4633</v>
      </c>
      <c r="G21" s="58">
        <v>2.2646599183</v>
      </c>
      <c r="H21" s="58">
        <v>2.7279150882000001</v>
      </c>
    </row>
    <row r="22" spans="2:9" ht="17.25" customHeight="1" x14ac:dyDescent="0.2">
      <c r="B22" s="64" t="s">
        <v>18</v>
      </c>
      <c r="C22" s="61">
        <v>31.9995205781</v>
      </c>
      <c r="D22" s="61">
        <v>16.846199394700001</v>
      </c>
      <c r="E22" s="62">
        <v>21194</v>
      </c>
      <c r="F22" s="62">
        <v>13636</v>
      </c>
      <c r="G22" s="61">
        <v>2.2759928584</v>
      </c>
      <c r="H22" s="61">
        <v>2.0839523433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16.548038889299999</v>
      </c>
      <c r="D24" s="55">
        <v>10.934017240499999</v>
      </c>
      <c r="E24" s="56">
        <v>10960</v>
      </c>
      <c r="F24" s="56">
        <v>8851</v>
      </c>
      <c r="G24" s="55">
        <v>1.9133526278999999</v>
      </c>
      <c r="H24" s="55">
        <v>1.6398008821000001</v>
      </c>
    </row>
    <row r="25" spans="2:9" ht="17.25" customHeight="1" x14ac:dyDescent="0.2">
      <c r="B25" s="71" t="s">
        <v>21</v>
      </c>
      <c r="C25" s="61">
        <v>49.392310820399999</v>
      </c>
      <c r="D25" s="61">
        <v>49.968054187299998</v>
      </c>
      <c r="E25" s="62">
        <v>32713</v>
      </c>
      <c r="F25" s="62">
        <v>40448</v>
      </c>
      <c r="G25" s="61">
        <v>1.6284684523999999</v>
      </c>
      <c r="H25" s="61">
        <v>1.1925542431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0.47844100000000001</v>
      </c>
      <c r="D27" s="88">
        <v>0.37683299999999997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4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Hoja8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60.502020711100002</v>
      </c>
      <c r="D7" s="55">
        <v>61.693050593400002</v>
      </c>
      <c r="E7" s="56">
        <v>7988</v>
      </c>
      <c r="F7" s="56">
        <v>7367</v>
      </c>
      <c r="G7" s="55">
        <v>2.3284072236000002</v>
      </c>
      <c r="H7" s="55">
        <v>1.875942636</v>
      </c>
    </row>
    <row r="8" spans="2:10" ht="17.25" customHeight="1" x14ac:dyDescent="0.2">
      <c r="B8" s="57" t="s">
        <v>5</v>
      </c>
      <c r="C8" s="58">
        <v>47.236145224700003</v>
      </c>
      <c r="D8" s="58">
        <v>53.543452960499998</v>
      </c>
      <c r="E8" s="59">
        <v>6237</v>
      </c>
      <c r="F8" s="59">
        <v>6394</v>
      </c>
      <c r="G8" s="58">
        <v>1.9906634922999999</v>
      </c>
      <c r="H8" s="58">
        <v>1.6547284298</v>
      </c>
    </row>
    <row r="9" spans="2:10" ht="17.25" customHeight="1" x14ac:dyDescent="0.2">
      <c r="B9" s="57" t="s">
        <v>6</v>
      </c>
      <c r="C9" s="58">
        <v>13.265875486400001</v>
      </c>
      <c r="D9" s="58">
        <v>8.1495976330000008</v>
      </c>
      <c r="E9" s="59">
        <v>1751</v>
      </c>
      <c r="F9" s="59">
        <v>973</v>
      </c>
      <c r="G9" s="58">
        <v>3.5282252763000002</v>
      </c>
      <c r="H9" s="58">
        <v>3.3275603866000001</v>
      </c>
    </row>
    <row r="10" spans="2:10" ht="17.25" customHeight="1" x14ac:dyDescent="0.2">
      <c r="B10" s="57" t="s">
        <v>7</v>
      </c>
      <c r="C10" s="58">
        <v>30.342348634299999</v>
      </c>
      <c r="D10" s="58">
        <v>25.133113139399999</v>
      </c>
      <c r="E10" s="59">
        <v>4006</v>
      </c>
      <c r="F10" s="59">
        <v>3001</v>
      </c>
      <c r="G10" s="58">
        <v>1.9149070479999999</v>
      </c>
      <c r="H10" s="58">
        <v>1.707999287</v>
      </c>
    </row>
    <row r="11" spans="2:10" ht="17.25" customHeight="1" x14ac:dyDescent="0.2">
      <c r="B11" s="57" t="s">
        <v>8</v>
      </c>
      <c r="C11" s="58">
        <v>2.2863784820999999</v>
      </c>
      <c r="D11" s="58">
        <v>4.8620804620999998</v>
      </c>
      <c r="E11" s="59">
        <v>302</v>
      </c>
      <c r="F11" s="59">
        <v>581</v>
      </c>
      <c r="G11" s="58"/>
      <c r="H11" s="59"/>
    </row>
    <row r="12" spans="2:10" ht="17.25" customHeight="1" x14ac:dyDescent="0.2">
      <c r="B12" s="60" t="s">
        <v>9</v>
      </c>
      <c r="C12" s="61">
        <v>6.8692521725000004</v>
      </c>
      <c r="D12" s="61">
        <v>8.3117558050000007</v>
      </c>
      <c r="E12" s="62">
        <v>907</v>
      </c>
      <c r="F12" s="62">
        <v>993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90.844369345399997</v>
      </c>
      <c r="D14" s="55">
        <v>86.826163732799998</v>
      </c>
      <c r="E14" s="56">
        <v>11994</v>
      </c>
      <c r="F14" s="56">
        <v>10368</v>
      </c>
      <c r="G14" s="55">
        <v>2.1903787135999999</v>
      </c>
      <c r="H14" s="55">
        <v>1.8274631335</v>
      </c>
      <c r="I14" s="38"/>
      <c r="J14" s="45"/>
    </row>
    <row r="15" spans="2:10" ht="18.75" customHeight="1" x14ac:dyDescent="0.2">
      <c r="B15" s="64" t="s">
        <v>12</v>
      </c>
      <c r="C15" s="61">
        <v>29.897192285700001</v>
      </c>
      <c r="D15" s="61">
        <v>18.9161611197</v>
      </c>
      <c r="E15" s="62">
        <v>3947</v>
      </c>
      <c r="F15" s="62">
        <v>2259</v>
      </c>
      <c r="G15" s="61">
        <v>3.4214531477999999</v>
      </c>
      <c r="H15" s="61">
        <v>3.2945026132000002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28.178776494699999</v>
      </c>
      <c r="D17" s="55">
        <v>24.354168591099999</v>
      </c>
      <c r="E17" s="56">
        <v>3720</v>
      </c>
      <c r="F17" s="56">
        <v>2908</v>
      </c>
      <c r="G17" s="55">
        <v>2.8545414449000002</v>
      </c>
      <c r="H17" s="55">
        <v>2.5199141986</v>
      </c>
      <c r="I17" s="39"/>
    </row>
    <row r="18" spans="2:9" ht="17.25" customHeight="1" x14ac:dyDescent="0.2">
      <c r="B18" s="66" t="s">
        <v>14</v>
      </c>
      <c r="C18" s="58">
        <v>17.378071568300001</v>
      </c>
      <c r="D18" s="58">
        <v>11.483976526599999</v>
      </c>
      <c r="E18" s="59">
        <v>2294</v>
      </c>
      <c r="F18" s="59">
        <v>1371</v>
      </c>
      <c r="G18" s="58">
        <v>2.7457150952</v>
      </c>
      <c r="H18" s="58">
        <v>2.5063330919000002</v>
      </c>
    </row>
    <row r="19" spans="2:9" ht="17.25" customHeight="1" x14ac:dyDescent="0.2">
      <c r="B19" s="66" t="s">
        <v>15</v>
      </c>
      <c r="C19" s="58">
        <v>83.313081190700004</v>
      </c>
      <c r="D19" s="58">
        <v>78.713429144399996</v>
      </c>
      <c r="E19" s="59">
        <v>11000</v>
      </c>
      <c r="F19" s="59">
        <v>9399</v>
      </c>
      <c r="G19" s="58">
        <v>2.2585601770000001</v>
      </c>
      <c r="H19" s="58">
        <v>1.8638007136999999</v>
      </c>
    </row>
    <row r="20" spans="2:9" ht="17.25" customHeight="1" x14ac:dyDescent="0.2">
      <c r="B20" s="66" t="s">
        <v>16</v>
      </c>
      <c r="C20" s="58">
        <v>12.4329358732</v>
      </c>
      <c r="D20" s="58">
        <v>7.7131721138999998</v>
      </c>
      <c r="E20" s="59">
        <v>1642</v>
      </c>
      <c r="F20" s="59">
        <v>921</v>
      </c>
      <c r="G20" s="58">
        <v>3.5249804201999999</v>
      </c>
      <c r="H20" s="58">
        <v>3.213932324</v>
      </c>
    </row>
    <row r="21" spans="2:9" ht="17.25" customHeight="1" x14ac:dyDescent="0.2">
      <c r="B21" s="66" t="s">
        <v>17</v>
      </c>
      <c r="C21" s="58">
        <v>26.572458942800001</v>
      </c>
      <c r="D21" s="58">
        <v>25.125160893499999</v>
      </c>
      <c r="E21" s="59">
        <v>3508</v>
      </c>
      <c r="F21" s="59">
        <v>3000</v>
      </c>
      <c r="G21" s="58">
        <v>2.9994655645999999</v>
      </c>
      <c r="H21" s="58">
        <v>2.7677314733</v>
      </c>
    </row>
    <row r="22" spans="2:9" ht="17.25" customHeight="1" x14ac:dyDescent="0.2">
      <c r="B22" s="64" t="s">
        <v>18</v>
      </c>
      <c r="C22" s="61">
        <v>31.1082487953</v>
      </c>
      <c r="D22" s="61">
        <v>11.281705976</v>
      </c>
      <c r="E22" s="62">
        <v>4107</v>
      </c>
      <c r="F22" s="62">
        <v>1347</v>
      </c>
      <c r="G22" s="61">
        <v>2.9199010201000002</v>
      </c>
      <c r="H22" s="61">
        <v>2.9697688173999999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30.179410303499999</v>
      </c>
      <c r="D24" s="55">
        <v>26.7706537808</v>
      </c>
      <c r="E24" s="56">
        <v>3985</v>
      </c>
      <c r="F24" s="56">
        <v>3197</v>
      </c>
      <c r="G24" s="55">
        <v>2.4621684612000001</v>
      </c>
      <c r="H24" s="55">
        <v>1.9526222611999999</v>
      </c>
    </row>
    <row r="25" spans="2:9" ht="17.25" customHeight="1" x14ac:dyDescent="0.2">
      <c r="B25" s="71" t="s">
        <v>21</v>
      </c>
      <c r="C25" s="61">
        <v>62.7883991932</v>
      </c>
      <c r="D25" s="61">
        <v>66.555131055499999</v>
      </c>
      <c r="E25" s="62">
        <v>8290</v>
      </c>
      <c r="F25" s="62">
        <v>7947</v>
      </c>
      <c r="G25" s="61">
        <v>2.2435943568000001</v>
      </c>
      <c r="H25" s="61">
        <v>1.7389960909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0.55481899999999995</v>
      </c>
      <c r="D27" s="88">
        <v>0.44369900000000001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5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Hoja8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39.105997786800003</v>
      </c>
      <c r="D7" s="55">
        <v>35.0650658538</v>
      </c>
      <c r="E7" s="56">
        <v>16825</v>
      </c>
      <c r="F7" s="56">
        <v>14008</v>
      </c>
      <c r="G7" s="55">
        <v>2.375246931</v>
      </c>
      <c r="H7" s="55">
        <v>1.8813406584000001</v>
      </c>
    </row>
    <row r="8" spans="2:10" ht="17.25" customHeight="1" x14ac:dyDescent="0.2">
      <c r="B8" s="57" t="s">
        <v>5</v>
      </c>
      <c r="C8" s="58">
        <v>34.025087601700001</v>
      </c>
      <c r="D8" s="58">
        <v>32.108213432100001</v>
      </c>
      <c r="E8" s="59">
        <v>14639</v>
      </c>
      <c r="F8" s="59">
        <v>12827</v>
      </c>
      <c r="G8" s="58">
        <v>2.1898201426999999</v>
      </c>
      <c r="H8" s="58">
        <v>1.7488286694999999</v>
      </c>
    </row>
    <row r="9" spans="2:10" ht="17.25" customHeight="1" x14ac:dyDescent="0.2">
      <c r="B9" s="57" t="s">
        <v>6</v>
      </c>
      <c r="C9" s="58">
        <v>5.0809101849999996</v>
      </c>
      <c r="D9" s="58">
        <v>2.9568524216999998</v>
      </c>
      <c r="E9" s="59">
        <v>2186</v>
      </c>
      <c r="F9" s="59">
        <v>1181</v>
      </c>
      <c r="G9" s="58">
        <v>3.6082400236000001</v>
      </c>
      <c r="H9" s="58">
        <v>3.3185310827999999</v>
      </c>
    </row>
    <row r="10" spans="2:10" ht="17.25" customHeight="1" x14ac:dyDescent="0.2">
      <c r="B10" s="57" t="s">
        <v>7</v>
      </c>
      <c r="C10" s="58">
        <v>42.721355870799997</v>
      </c>
      <c r="D10" s="58">
        <v>36.127416678499998</v>
      </c>
      <c r="E10" s="59">
        <v>18380</v>
      </c>
      <c r="F10" s="59">
        <v>14432</v>
      </c>
      <c r="G10" s="58">
        <v>2.2573043663000001</v>
      </c>
      <c r="H10" s="58">
        <v>1.7321256288</v>
      </c>
    </row>
    <row r="11" spans="2:10" ht="17.25" customHeight="1" x14ac:dyDescent="0.2">
      <c r="B11" s="57" t="s">
        <v>8</v>
      </c>
      <c r="C11" s="58">
        <v>4.3553702719</v>
      </c>
      <c r="D11" s="58">
        <v>7.7214576531999999</v>
      </c>
      <c r="E11" s="59">
        <v>1874</v>
      </c>
      <c r="F11" s="59">
        <v>3085</v>
      </c>
      <c r="G11" s="58"/>
      <c r="H11" s="59"/>
    </row>
    <row r="12" spans="2:10" ht="17.25" customHeight="1" x14ac:dyDescent="0.2">
      <c r="B12" s="60" t="s">
        <v>9</v>
      </c>
      <c r="C12" s="61">
        <v>13.8172760705</v>
      </c>
      <c r="D12" s="61">
        <v>21.086059814599999</v>
      </c>
      <c r="E12" s="62">
        <v>5945</v>
      </c>
      <c r="F12" s="62">
        <v>8423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81.8273536576</v>
      </c>
      <c r="D14" s="55">
        <v>71.192482532300005</v>
      </c>
      <c r="E14" s="56">
        <v>35205</v>
      </c>
      <c r="F14" s="56">
        <v>28440</v>
      </c>
      <c r="G14" s="55">
        <v>2.3141033284999999</v>
      </c>
      <c r="H14" s="55">
        <v>1.8058144208</v>
      </c>
      <c r="I14" s="38"/>
      <c r="J14" s="45"/>
    </row>
    <row r="15" spans="2:10" ht="18.75" customHeight="1" x14ac:dyDescent="0.2">
      <c r="B15" s="64" t="s">
        <v>12</v>
      </c>
      <c r="C15" s="61">
        <v>29.8463468494</v>
      </c>
      <c r="D15" s="61">
        <v>14.4986592555</v>
      </c>
      <c r="E15" s="62">
        <v>12841</v>
      </c>
      <c r="F15" s="62">
        <v>5792</v>
      </c>
      <c r="G15" s="61">
        <v>3.5691237369</v>
      </c>
      <c r="H15" s="61">
        <v>3.2680196441999998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32.626958831000003</v>
      </c>
      <c r="D17" s="55">
        <v>28.580256243899999</v>
      </c>
      <c r="E17" s="56">
        <v>14037</v>
      </c>
      <c r="F17" s="56">
        <v>11417</v>
      </c>
      <c r="G17" s="55">
        <v>2.8028179188000002</v>
      </c>
      <c r="H17" s="55">
        <v>2.2200582817000001</v>
      </c>
      <c r="I17" s="39"/>
    </row>
    <row r="18" spans="2:9" ht="17.25" customHeight="1" x14ac:dyDescent="0.2">
      <c r="B18" s="66" t="s">
        <v>14</v>
      </c>
      <c r="C18" s="58">
        <v>25.4994565282</v>
      </c>
      <c r="D18" s="58">
        <v>7.4857817360999999</v>
      </c>
      <c r="E18" s="59">
        <v>10971</v>
      </c>
      <c r="F18" s="59">
        <v>2990</v>
      </c>
      <c r="G18" s="58">
        <v>2.9509030818999999</v>
      </c>
      <c r="H18" s="58">
        <v>2.6717963226000001</v>
      </c>
    </row>
    <row r="19" spans="2:9" ht="17.25" customHeight="1" x14ac:dyDescent="0.2">
      <c r="B19" s="66" t="s">
        <v>15</v>
      </c>
      <c r="C19" s="58">
        <v>66.773489484500004</v>
      </c>
      <c r="D19" s="58">
        <v>53.815713441500002</v>
      </c>
      <c r="E19" s="59">
        <v>28728</v>
      </c>
      <c r="F19" s="59">
        <v>21498</v>
      </c>
      <c r="G19" s="58">
        <v>2.4972936395000001</v>
      </c>
      <c r="H19" s="58">
        <v>1.9575857145</v>
      </c>
    </row>
    <row r="20" spans="2:9" ht="17.25" customHeight="1" x14ac:dyDescent="0.2">
      <c r="B20" s="66" t="s">
        <v>16</v>
      </c>
      <c r="C20" s="58">
        <v>7.5852943545000002</v>
      </c>
      <c r="D20" s="58">
        <v>5.2248673524000004</v>
      </c>
      <c r="E20" s="59">
        <v>3263</v>
      </c>
      <c r="F20" s="59">
        <v>2087</v>
      </c>
      <c r="G20" s="58">
        <v>4.0835690577000001</v>
      </c>
      <c r="H20" s="58">
        <v>2.9738909386999999</v>
      </c>
    </row>
    <row r="21" spans="2:9" ht="17.25" customHeight="1" x14ac:dyDescent="0.2">
      <c r="B21" s="66" t="s">
        <v>17</v>
      </c>
      <c r="C21" s="58">
        <v>27.2181248228</v>
      </c>
      <c r="D21" s="58">
        <v>19.0025066834</v>
      </c>
      <c r="E21" s="59">
        <v>11710</v>
      </c>
      <c r="F21" s="59">
        <v>7591</v>
      </c>
      <c r="G21" s="58">
        <v>3.1103811270000001</v>
      </c>
      <c r="H21" s="58">
        <v>2.6037314552000002</v>
      </c>
    </row>
    <row r="22" spans="2:9" ht="17.25" customHeight="1" x14ac:dyDescent="0.2">
      <c r="B22" s="64" t="s">
        <v>18</v>
      </c>
      <c r="C22" s="61">
        <v>29.653627437699999</v>
      </c>
      <c r="D22" s="61">
        <v>14.4512861554</v>
      </c>
      <c r="E22" s="62">
        <v>12758</v>
      </c>
      <c r="F22" s="62">
        <v>5773</v>
      </c>
      <c r="G22" s="61">
        <v>3.1910375339999999</v>
      </c>
      <c r="H22" s="61">
        <v>2.3971125408999998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13.736764533300001</v>
      </c>
      <c r="D24" s="55">
        <v>10.4847493928</v>
      </c>
      <c r="E24" s="56">
        <v>5910</v>
      </c>
      <c r="F24" s="56">
        <v>4188</v>
      </c>
      <c r="G24" s="55">
        <v>2.2643613102</v>
      </c>
      <c r="H24" s="55">
        <v>1.8671265663000001</v>
      </c>
    </row>
    <row r="25" spans="2:9" ht="17.25" customHeight="1" x14ac:dyDescent="0.2">
      <c r="B25" s="71" t="s">
        <v>21</v>
      </c>
      <c r="C25" s="61">
        <v>43.461368058600002</v>
      </c>
      <c r="D25" s="61">
        <v>42.786523506999998</v>
      </c>
      <c r="E25" s="62">
        <v>18698</v>
      </c>
      <c r="F25" s="62">
        <v>17092</v>
      </c>
      <c r="G25" s="61">
        <v>2.1372508336</v>
      </c>
      <c r="H25" s="61">
        <v>1.5417699643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0.485014</v>
      </c>
      <c r="D27" s="88">
        <v>0.39135500000000001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6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Hoja8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59.771160184499998</v>
      </c>
      <c r="D7" s="55">
        <v>61.077647111099999</v>
      </c>
      <c r="E7" s="56">
        <v>10766</v>
      </c>
      <c r="F7" s="56">
        <v>11349</v>
      </c>
      <c r="G7" s="55">
        <v>2.2563487320000002</v>
      </c>
      <c r="H7" s="55">
        <v>2.0709374563999998</v>
      </c>
    </row>
    <row r="8" spans="2:10" ht="17.25" customHeight="1" x14ac:dyDescent="0.2">
      <c r="B8" s="57" t="s">
        <v>5</v>
      </c>
      <c r="C8" s="58">
        <v>49.035045955100003</v>
      </c>
      <c r="D8" s="58">
        <v>52.682813603100001</v>
      </c>
      <c r="E8" s="59">
        <v>8832</v>
      </c>
      <c r="F8" s="59">
        <v>9789</v>
      </c>
      <c r="G8" s="58">
        <v>1.9759960831000001</v>
      </c>
      <c r="H8" s="58">
        <v>1.8614016519000001</v>
      </c>
    </row>
    <row r="9" spans="2:10" ht="17.25" customHeight="1" x14ac:dyDescent="0.2">
      <c r="B9" s="57" t="s">
        <v>6</v>
      </c>
      <c r="C9" s="58">
        <v>10.7361142294</v>
      </c>
      <c r="D9" s="58">
        <v>8.3948335079999996</v>
      </c>
      <c r="E9" s="59">
        <v>1934</v>
      </c>
      <c r="F9" s="59">
        <v>1560</v>
      </c>
      <c r="G9" s="58">
        <v>3.5345036343</v>
      </c>
      <c r="H9" s="58">
        <v>3.3836522506</v>
      </c>
    </row>
    <row r="10" spans="2:10" ht="17.25" customHeight="1" x14ac:dyDescent="0.2">
      <c r="B10" s="57" t="s">
        <v>7</v>
      </c>
      <c r="C10" s="58">
        <v>33.140747732999998</v>
      </c>
      <c r="D10" s="58">
        <v>30.333286078699999</v>
      </c>
      <c r="E10" s="59">
        <v>5969</v>
      </c>
      <c r="F10" s="59">
        <v>5636</v>
      </c>
      <c r="G10" s="58">
        <v>2.0142179026</v>
      </c>
      <c r="H10" s="58">
        <v>1.8784562681999999</v>
      </c>
    </row>
    <row r="11" spans="2:10" ht="17.25" customHeight="1" x14ac:dyDescent="0.2">
      <c r="B11" s="57" t="s">
        <v>8</v>
      </c>
      <c r="C11" s="58">
        <v>1.9456607873</v>
      </c>
      <c r="D11" s="58">
        <v>3.4983852368999999</v>
      </c>
      <c r="E11" s="59">
        <v>350</v>
      </c>
      <c r="F11" s="59">
        <v>650</v>
      </c>
      <c r="G11" s="58"/>
      <c r="H11" s="59"/>
    </row>
    <row r="12" spans="2:10" ht="17.25" customHeight="1" x14ac:dyDescent="0.2">
      <c r="B12" s="60" t="s">
        <v>9</v>
      </c>
      <c r="C12" s="61">
        <v>5.1424312951999998</v>
      </c>
      <c r="D12" s="61">
        <v>5.0906815733000004</v>
      </c>
      <c r="E12" s="62">
        <v>926</v>
      </c>
      <c r="F12" s="62">
        <v>946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92.911907917500002</v>
      </c>
      <c r="D14" s="55">
        <v>91.410933189800005</v>
      </c>
      <c r="E14" s="56">
        <v>16735</v>
      </c>
      <c r="F14" s="56">
        <v>16985</v>
      </c>
      <c r="G14" s="55">
        <v>2.1701517095999998</v>
      </c>
      <c r="H14" s="55">
        <v>2.0075154652</v>
      </c>
      <c r="I14" s="38"/>
      <c r="J14" s="45"/>
    </row>
    <row r="15" spans="2:10" ht="18.75" customHeight="1" x14ac:dyDescent="0.2">
      <c r="B15" s="64" t="s">
        <v>12</v>
      </c>
      <c r="C15" s="61">
        <v>30.7270525894</v>
      </c>
      <c r="D15" s="61">
        <v>25.6695701927</v>
      </c>
      <c r="E15" s="62">
        <v>5535</v>
      </c>
      <c r="F15" s="62">
        <v>4770</v>
      </c>
      <c r="G15" s="61">
        <v>3.4294626422999999</v>
      </c>
      <c r="H15" s="61">
        <v>3.3261457155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30.914678989399999</v>
      </c>
      <c r="D17" s="55">
        <v>31.821362052400001</v>
      </c>
      <c r="E17" s="56">
        <v>5568</v>
      </c>
      <c r="F17" s="56">
        <v>5913</v>
      </c>
      <c r="G17" s="55">
        <v>2.9291043407999999</v>
      </c>
      <c r="H17" s="55">
        <v>2.6907785625999998</v>
      </c>
      <c r="I17" s="39"/>
    </row>
    <row r="18" spans="2:9" ht="17.25" customHeight="1" x14ac:dyDescent="0.2">
      <c r="B18" s="66" t="s">
        <v>14</v>
      </c>
      <c r="C18" s="58">
        <v>20.685713906299998</v>
      </c>
      <c r="D18" s="58">
        <v>10.775370563199999</v>
      </c>
      <c r="E18" s="59">
        <v>3726</v>
      </c>
      <c r="F18" s="59">
        <v>2002</v>
      </c>
      <c r="G18" s="58">
        <v>2.9418152754000002</v>
      </c>
      <c r="H18" s="58">
        <v>2.7790435108999998</v>
      </c>
    </row>
    <row r="19" spans="2:9" ht="17.25" customHeight="1" x14ac:dyDescent="0.2">
      <c r="B19" s="66" t="s">
        <v>15</v>
      </c>
      <c r="C19" s="58">
        <v>87.628211813899995</v>
      </c>
      <c r="D19" s="58">
        <v>82.678974200300004</v>
      </c>
      <c r="E19" s="59">
        <v>15784</v>
      </c>
      <c r="F19" s="59">
        <v>15363</v>
      </c>
      <c r="G19" s="58">
        <v>2.2149252193</v>
      </c>
      <c r="H19" s="58">
        <v>2.0409074913</v>
      </c>
    </row>
    <row r="20" spans="2:9" ht="17.25" customHeight="1" x14ac:dyDescent="0.2">
      <c r="B20" s="66" t="s">
        <v>16</v>
      </c>
      <c r="C20" s="58">
        <v>10.4398064176</v>
      </c>
      <c r="D20" s="58">
        <v>13.451259806099999</v>
      </c>
      <c r="E20" s="59">
        <v>1880</v>
      </c>
      <c r="F20" s="59">
        <v>2499</v>
      </c>
      <c r="G20" s="58">
        <v>3.2711325379999998</v>
      </c>
      <c r="H20" s="58">
        <v>3.2358563369</v>
      </c>
    </row>
    <row r="21" spans="2:9" ht="17.25" customHeight="1" x14ac:dyDescent="0.2">
      <c r="B21" s="66" t="s">
        <v>17</v>
      </c>
      <c r="C21" s="58">
        <v>28.427341493099998</v>
      </c>
      <c r="D21" s="58">
        <v>34.345350709800002</v>
      </c>
      <c r="E21" s="59">
        <v>5120</v>
      </c>
      <c r="F21" s="59">
        <v>6382</v>
      </c>
      <c r="G21" s="58">
        <v>2.9777814551000001</v>
      </c>
      <c r="H21" s="58">
        <v>2.7846918661000002</v>
      </c>
    </row>
    <row r="22" spans="2:9" ht="17.25" customHeight="1" x14ac:dyDescent="0.2">
      <c r="B22" s="64" t="s">
        <v>18</v>
      </c>
      <c r="C22" s="61">
        <v>23.537183185899998</v>
      </c>
      <c r="D22" s="61">
        <v>10.436544733</v>
      </c>
      <c r="E22" s="62">
        <v>4240</v>
      </c>
      <c r="F22" s="62">
        <v>1939</v>
      </c>
      <c r="G22" s="61">
        <v>3.1603329172999999</v>
      </c>
      <c r="H22" s="61">
        <v>3.0553411974000002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27.777472547399999</v>
      </c>
      <c r="D24" s="55">
        <v>22.9380388354</v>
      </c>
      <c r="E24" s="56">
        <v>5003</v>
      </c>
      <c r="F24" s="56">
        <v>4262</v>
      </c>
      <c r="G24" s="55">
        <v>2.3333310390999999</v>
      </c>
      <c r="H24" s="55">
        <v>2.1608365311000002</v>
      </c>
    </row>
    <row r="25" spans="2:9" ht="17.25" customHeight="1" x14ac:dyDescent="0.2">
      <c r="B25" s="71" t="s">
        <v>21</v>
      </c>
      <c r="C25" s="61">
        <v>61.716820971799997</v>
      </c>
      <c r="D25" s="61">
        <v>64.576032347899996</v>
      </c>
      <c r="E25" s="62">
        <v>11116</v>
      </c>
      <c r="F25" s="62">
        <v>11999</v>
      </c>
      <c r="G25" s="61">
        <v>2.1853029721000001</v>
      </c>
      <c r="H25" s="61">
        <v>1.9587690353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0.55660100000000001</v>
      </c>
      <c r="D27" s="88">
        <v>0.41320899999999999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7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Hoja8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54.694321132900001</v>
      </c>
      <c r="D7" s="55">
        <v>54.097099874999998</v>
      </c>
      <c r="E7" s="56">
        <v>9641</v>
      </c>
      <c r="F7" s="56">
        <v>8535</v>
      </c>
      <c r="G7" s="55">
        <v>2.4195222434999999</v>
      </c>
      <c r="H7" s="55">
        <v>1.9623260309999999</v>
      </c>
    </row>
    <row r="8" spans="2:10" ht="17.25" customHeight="1" x14ac:dyDescent="0.2">
      <c r="B8" s="57" t="s">
        <v>5</v>
      </c>
      <c r="C8" s="58">
        <v>43.7027470401</v>
      </c>
      <c r="D8" s="58">
        <v>47.2625540851</v>
      </c>
      <c r="E8" s="59">
        <v>7703</v>
      </c>
      <c r="F8" s="59">
        <v>7457</v>
      </c>
      <c r="G8" s="58">
        <v>2.0528519107999998</v>
      </c>
      <c r="H8" s="58">
        <v>1.7574218788</v>
      </c>
    </row>
    <row r="9" spans="2:10" ht="17.25" customHeight="1" x14ac:dyDescent="0.2">
      <c r="B9" s="57" t="s">
        <v>6</v>
      </c>
      <c r="C9" s="58">
        <v>10.991574092800001</v>
      </c>
      <c r="D9" s="58">
        <v>6.8345457897999999</v>
      </c>
      <c r="E9" s="59">
        <v>1937</v>
      </c>
      <c r="F9" s="59">
        <v>1078</v>
      </c>
      <c r="G9" s="58">
        <v>3.8738325271999998</v>
      </c>
      <c r="H9" s="58">
        <v>3.3747411516999999</v>
      </c>
    </row>
    <row r="10" spans="2:10" ht="17.25" customHeight="1" x14ac:dyDescent="0.2">
      <c r="B10" s="57" t="s">
        <v>7</v>
      </c>
      <c r="C10" s="58">
        <v>32.321890362399998</v>
      </c>
      <c r="D10" s="58">
        <v>27.248466640899998</v>
      </c>
      <c r="E10" s="59">
        <v>5697</v>
      </c>
      <c r="F10" s="59">
        <v>4299</v>
      </c>
      <c r="G10" s="58">
        <v>2.0626015847999999</v>
      </c>
      <c r="H10" s="58">
        <v>1.8079720435</v>
      </c>
    </row>
    <row r="11" spans="2:10" ht="17.25" customHeight="1" x14ac:dyDescent="0.2">
      <c r="B11" s="57" t="s">
        <v>8</v>
      </c>
      <c r="C11" s="58">
        <v>3.7615150409</v>
      </c>
      <c r="D11" s="58">
        <v>8.2151629567000004</v>
      </c>
      <c r="E11" s="59">
        <v>663</v>
      </c>
      <c r="F11" s="59">
        <v>1296</v>
      </c>
      <c r="G11" s="58"/>
      <c r="H11" s="59"/>
    </row>
    <row r="12" spans="2:10" ht="17.25" customHeight="1" x14ac:dyDescent="0.2">
      <c r="B12" s="60" t="s">
        <v>9</v>
      </c>
      <c r="C12" s="61">
        <v>9.2222734638000006</v>
      </c>
      <c r="D12" s="61">
        <v>10.4392705274</v>
      </c>
      <c r="E12" s="62">
        <v>1626</v>
      </c>
      <c r="F12" s="62">
        <v>1647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87.016211495299999</v>
      </c>
      <c r="D14" s="55">
        <v>81.345566515900003</v>
      </c>
      <c r="E14" s="56">
        <v>15338</v>
      </c>
      <c r="F14" s="56">
        <v>12835</v>
      </c>
      <c r="G14" s="55">
        <v>2.2872744316000002</v>
      </c>
      <c r="H14" s="55">
        <v>1.9113627988999999</v>
      </c>
      <c r="I14" s="38"/>
      <c r="J14" s="45"/>
    </row>
    <row r="15" spans="2:10" ht="18.75" customHeight="1" x14ac:dyDescent="0.2">
      <c r="B15" s="64" t="s">
        <v>12</v>
      </c>
      <c r="C15" s="61">
        <v>28.781656530799999</v>
      </c>
      <c r="D15" s="61">
        <v>21.116292343600001</v>
      </c>
      <c r="E15" s="62">
        <v>5073</v>
      </c>
      <c r="F15" s="62">
        <v>3332</v>
      </c>
      <c r="G15" s="61">
        <v>3.7489225350000002</v>
      </c>
      <c r="H15" s="61">
        <v>3.3397092296999999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35.379299888600002</v>
      </c>
      <c r="D17" s="55">
        <v>32.426045074299999</v>
      </c>
      <c r="E17" s="56">
        <v>6236</v>
      </c>
      <c r="F17" s="56">
        <v>5116</v>
      </c>
      <c r="G17" s="55">
        <v>2.9158061640000001</v>
      </c>
      <c r="H17" s="55">
        <v>2.4643228691000001</v>
      </c>
      <c r="I17" s="39"/>
    </row>
    <row r="18" spans="2:9" ht="17.25" customHeight="1" x14ac:dyDescent="0.2">
      <c r="B18" s="66" t="s">
        <v>14</v>
      </c>
      <c r="C18" s="58">
        <v>30.762542977599999</v>
      </c>
      <c r="D18" s="58">
        <v>8.0968134658000004</v>
      </c>
      <c r="E18" s="59">
        <v>5423</v>
      </c>
      <c r="F18" s="59">
        <v>1278</v>
      </c>
      <c r="G18" s="58">
        <v>2.8886577510999998</v>
      </c>
      <c r="H18" s="58">
        <v>2.5042090444</v>
      </c>
    </row>
    <row r="19" spans="2:9" ht="17.25" customHeight="1" x14ac:dyDescent="0.2">
      <c r="B19" s="66" t="s">
        <v>15</v>
      </c>
      <c r="C19" s="58">
        <v>77.620057366200001</v>
      </c>
      <c r="D19" s="58">
        <v>67.0241359252</v>
      </c>
      <c r="E19" s="59">
        <v>13682</v>
      </c>
      <c r="F19" s="59">
        <v>10575</v>
      </c>
      <c r="G19" s="58">
        <v>2.3800803637999999</v>
      </c>
      <c r="H19" s="58">
        <v>2.0124031391999999</v>
      </c>
    </row>
    <row r="20" spans="2:9" ht="17.25" customHeight="1" x14ac:dyDescent="0.2">
      <c r="B20" s="66" t="s">
        <v>16</v>
      </c>
      <c r="C20" s="58">
        <v>9.9730059855000004</v>
      </c>
      <c r="D20" s="58">
        <v>12.1220525788</v>
      </c>
      <c r="E20" s="59">
        <v>1758</v>
      </c>
      <c r="F20" s="59">
        <v>1913</v>
      </c>
      <c r="G20" s="58">
        <v>3.8798392199</v>
      </c>
      <c r="H20" s="58">
        <v>3.1208957374000001</v>
      </c>
    </row>
    <row r="21" spans="2:9" ht="17.25" customHeight="1" x14ac:dyDescent="0.2">
      <c r="B21" s="66" t="s">
        <v>17</v>
      </c>
      <c r="C21" s="58">
        <v>23.450607647999998</v>
      </c>
      <c r="D21" s="58">
        <v>24.7160266329</v>
      </c>
      <c r="E21" s="59">
        <v>4134</v>
      </c>
      <c r="F21" s="59">
        <v>3900</v>
      </c>
      <c r="G21" s="58">
        <v>3.6969172974000002</v>
      </c>
      <c r="H21" s="58">
        <v>2.9187812935999999</v>
      </c>
    </row>
    <row r="22" spans="2:9" ht="17.25" customHeight="1" x14ac:dyDescent="0.2">
      <c r="B22" s="64" t="s">
        <v>18</v>
      </c>
      <c r="C22" s="61">
        <v>21.8444418224</v>
      </c>
      <c r="D22" s="61">
        <v>11.095816016500001</v>
      </c>
      <c r="E22" s="62">
        <v>3851</v>
      </c>
      <c r="F22" s="62">
        <v>1751</v>
      </c>
      <c r="G22" s="61">
        <v>3.6603293022000001</v>
      </c>
      <c r="H22" s="61">
        <v>2.8005671275999999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24.068510088699998</v>
      </c>
      <c r="D24" s="55">
        <v>20.292172044899999</v>
      </c>
      <c r="E24" s="56">
        <v>4243</v>
      </c>
      <c r="F24" s="56">
        <v>3202</v>
      </c>
      <c r="G24" s="55">
        <v>2.5847816282</v>
      </c>
      <c r="H24" s="55">
        <v>1.9915736955000001</v>
      </c>
    </row>
    <row r="25" spans="2:9" ht="17.25" customHeight="1" x14ac:dyDescent="0.2">
      <c r="B25" s="71" t="s">
        <v>21</v>
      </c>
      <c r="C25" s="61">
        <v>58.455836173800002</v>
      </c>
      <c r="D25" s="61">
        <v>62.312262831699996</v>
      </c>
      <c r="E25" s="62">
        <v>10304</v>
      </c>
      <c r="F25" s="62">
        <v>9832</v>
      </c>
      <c r="G25" s="61">
        <v>2.2638526832000001</v>
      </c>
      <c r="H25" s="61">
        <v>1.7036125198000001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0.51614199999999999</v>
      </c>
      <c r="D27" s="88">
        <v>0.39366899999999999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1:10" ht="12.75" x14ac:dyDescent="0.2">
      <c r="A1" s="35" t="s">
        <v>413</v>
      </c>
      <c r="B1" s="33"/>
      <c r="C1" s="33"/>
      <c r="D1" s="34"/>
      <c r="E1" s="33"/>
      <c r="F1" s="34"/>
      <c r="G1" s="33"/>
      <c r="H1" s="68" t="s">
        <v>408</v>
      </c>
    </row>
    <row r="2" spans="1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1:10" ht="28.5" customHeight="1" x14ac:dyDescent="0.2">
      <c r="B3" s="82" t="s">
        <v>38</v>
      </c>
      <c r="C3" s="82"/>
      <c r="D3" s="82"/>
      <c r="E3" s="82"/>
      <c r="F3" s="82"/>
      <c r="G3" s="82"/>
      <c r="H3" s="82"/>
    </row>
    <row r="4" spans="1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1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1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1:10" ht="17.25" customHeight="1" x14ac:dyDescent="0.2">
      <c r="B7" s="54" t="s">
        <v>4</v>
      </c>
      <c r="C7" s="55">
        <v>48.535085714300003</v>
      </c>
      <c r="D7" s="55">
        <v>51.9087523277</v>
      </c>
      <c r="E7" s="56">
        <v>4636</v>
      </c>
      <c r="F7" s="56">
        <v>4962</v>
      </c>
      <c r="G7" s="55">
        <v>1.8780629903999999</v>
      </c>
      <c r="H7" s="55">
        <v>1.5980826395000001</v>
      </c>
    </row>
    <row r="8" spans="1:10" ht="17.25" customHeight="1" x14ac:dyDescent="0.2">
      <c r="B8" s="57" t="s">
        <v>5</v>
      </c>
      <c r="C8" s="58">
        <v>41.9988571429</v>
      </c>
      <c r="D8" s="58">
        <v>48.011755121</v>
      </c>
      <c r="E8" s="59">
        <v>4012</v>
      </c>
      <c r="F8" s="59">
        <v>4589</v>
      </c>
      <c r="G8" s="58">
        <v>1.6558559399999999</v>
      </c>
      <c r="H8" s="58">
        <v>1.461286632</v>
      </c>
    </row>
    <row r="9" spans="1:10" ht="17.25" customHeight="1" x14ac:dyDescent="0.2">
      <c r="B9" s="57" t="s">
        <v>6</v>
      </c>
      <c r="C9" s="58">
        <v>6.5362285713999997</v>
      </c>
      <c r="D9" s="58">
        <v>3.8969972067</v>
      </c>
      <c r="E9" s="59">
        <v>624</v>
      </c>
      <c r="F9" s="59">
        <v>373</v>
      </c>
      <c r="G9" s="58">
        <v>3.3025150407999999</v>
      </c>
      <c r="H9" s="58">
        <v>3.2806280268000001</v>
      </c>
    </row>
    <row r="10" spans="1:10" ht="17.25" customHeight="1" x14ac:dyDescent="0.2">
      <c r="B10" s="57" t="s">
        <v>7</v>
      </c>
      <c r="C10" s="58">
        <v>28.6077714286</v>
      </c>
      <c r="D10" s="58">
        <v>23.5218808194</v>
      </c>
      <c r="E10" s="59">
        <v>2733</v>
      </c>
      <c r="F10" s="59">
        <v>2248</v>
      </c>
      <c r="G10" s="58">
        <v>1.5923099062999999</v>
      </c>
      <c r="H10" s="58">
        <v>1.4367376250999999</v>
      </c>
    </row>
    <row r="11" spans="1:10" ht="17.25" customHeight="1" x14ac:dyDescent="0.2">
      <c r="B11" s="57" t="s">
        <v>8</v>
      </c>
      <c r="C11" s="58">
        <v>8.9255999999999993</v>
      </c>
      <c r="D11" s="58">
        <v>11.2470903166</v>
      </c>
      <c r="E11" s="59">
        <v>853</v>
      </c>
      <c r="F11" s="59">
        <v>1075</v>
      </c>
      <c r="G11" s="58"/>
      <c r="H11" s="59"/>
    </row>
    <row r="12" spans="1:10" ht="17.25" customHeight="1" x14ac:dyDescent="0.2">
      <c r="B12" s="60" t="s">
        <v>9</v>
      </c>
      <c r="C12" s="61">
        <v>13.9315428571</v>
      </c>
      <c r="D12" s="61">
        <v>13.3222765363</v>
      </c>
      <c r="E12" s="62">
        <v>1331</v>
      </c>
      <c r="F12" s="62">
        <v>1273</v>
      </c>
      <c r="G12" s="61"/>
      <c r="H12" s="62"/>
      <c r="I12" s="38"/>
    </row>
    <row r="13" spans="1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1:10" ht="18.75" customHeight="1" x14ac:dyDescent="0.2">
      <c r="B14" s="63" t="s">
        <v>11</v>
      </c>
      <c r="C14" s="55">
        <v>77.142857142899999</v>
      </c>
      <c r="D14" s="55">
        <v>75.430633147099996</v>
      </c>
      <c r="E14" s="56">
        <v>7369</v>
      </c>
      <c r="F14" s="56">
        <v>7210</v>
      </c>
      <c r="G14" s="55">
        <v>1.772</v>
      </c>
      <c r="H14" s="55">
        <v>1.5477549761</v>
      </c>
      <c r="I14" s="38"/>
      <c r="J14" s="45"/>
    </row>
    <row r="15" spans="1:10" ht="18.75" customHeight="1" x14ac:dyDescent="0.2">
      <c r="B15" s="64" t="s">
        <v>12</v>
      </c>
      <c r="C15" s="61">
        <v>14.2514285714</v>
      </c>
      <c r="D15" s="61">
        <v>8.2751396647999993</v>
      </c>
      <c r="E15" s="62">
        <v>1361</v>
      </c>
      <c r="F15" s="62">
        <v>791</v>
      </c>
      <c r="G15" s="61">
        <v>3.2959101843999998</v>
      </c>
      <c r="H15" s="61">
        <v>3.2601969058</v>
      </c>
      <c r="I15" s="38"/>
      <c r="J15" s="45"/>
    </row>
    <row r="16" spans="1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25.2457142857</v>
      </c>
      <c r="D17" s="55">
        <v>20.612197392900001</v>
      </c>
      <c r="E17" s="56">
        <v>2411</v>
      </c>
      <c r="F17" s="56">
        <v>1970</v>
      </c>
      <c r="G17" s="55">
        <v>2.1190583974999999</v>
      </c>
      <c r="H17" s="55">
        <v>1.9328063241</v>
      </c>
      <c r="I17" s="39"/>
    </row>
    <row r="18" spans="2:9" ht="17.25" customHeight="1" x14ac:dyDescent="0.2">
      <c r="B18" s="66" t="s">
        <v>14</v>
      </c>
      <c r="C18" s="58">
        <v>14.24</v>
      </c>
      <c r="D18" s="58">
        <v>5.8310055865999999</v>
      </c>
      <c r="E18" s="59">
        <v>1360</v>
      </c>
      <c r="F18" s="59">
        <v>557</v>
      </c>
      <c r="G18" s="58">
        <v>2.5104333867999999</v>
      </c>
      <c r="H18" s="58">
        <v>2.5089820358999999</v>
      </c>
    </row>
    <row r="19" spans="2:9" ht="17.25" customHeight="1" x14ac:dyDescent="0.2">
      <c r="B19" s="66" t="s">
        <v>15</v>
      </c>
      <c r="C19" s="58">
        <v>62.8</v>
      </c>
      <c r="D19" s="58">
        <v>60.102420856599998</v>
      </c>
      <c r="E19" s="59">
        <v>5999</v>
      </c>
      <c r="F19" s="59">
        <v>5745</v>
      </c>
      <c r="G19" s="58">
        <v>1.8979071884000001</v>
      </c>
      <c r="H19" s="58">
        <v>1.6154144074000001</v>
      </c>
    </row>
    <row r="20" spans="2:9" ht="17.25" customHeight="1" x14ac:dyDescent="0.2">
      <c r="B20" s="66" t="s">
        <v>16</v>
      </c>
      <c r="C20" s="58">
        <v>6.48</v>
      </c>
      <c r="D20" s="58">
        <v>7.3091247672000002</v>
      </c>
      <c r="E20" s="59">
        <v>619</v>
      </c>
      <c r="F20" s="59">
        <v>699</v>
      </c>
      <c r="G20" s="58">
        <v>2.9647266314</v>
      </c>
      <c r="H20" s="58">
        <v>2.6321656051</v>
      </c>
    </row>
    <row r="21" spans="2:9" ht="17.25" customHeight="1" x14ac:dyDescent="0.2">
      <c r="B21" s="66" t="s">
        <v>17</v>
      </c>
      <c r="C21" s="58">
        <v>6.7085714286</v>
      </c>
      <c r="D21" s="58">
        <v>7.0647113594000004</v>
      </c>
      <c r="E21" s="59">
        <v>641</v>
      </c>
      <c r="F21" s="59">
        <v>675</v>
      </c>
      <c r="G21" s="58">
        <v>2.8466780239</v>
      </c>
      <c r="H21" s="58">
        <v>2.589785832</v>
      </c>
    </row>
    <row r="22" spans="2:9" ht="17.25" customHeight="1" x14ac:dyDescent="0.2">
      <c r="B22" s="64" t="s">
        <v>18</v>
      </c>
      <c r="C22" s="61">
        <v>21.222857142900001</v>
      </c>
      <c r="D22" s="61">
        <v>15.828677839899999</v>
      </c>
      <c r="E22" s="62">
        <v>2027</v>
      </c>
      <c r="F22" s="62">
        <v>1513</v>
      </c>
      <c r="G22" s="61">
        <v>2.6198169089999999</v>
      </c>
      <c r="H22" s="61">
        <v>2.2764705882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27.1074285714</v>
      </c>
      <c r="D24" s="55">
        <v>28.520251396599999</v>
      </c>
      <c r="E24" s="56">
        <v>2589</v>
      </c>
      <c r="F24" s="56">
        <v>2726</v>
      </c>
      <c r="G24" s="55">
        <v>1.7766720364999999</v>
      </c>
      <c r="H24" s="55">
        <v>1.4819629271999999</v>
      </c>
    </row>
    <row r="25" spans="2:9" ht="17.25" customHeight="1" x14ac:dyDescent="0.2">
      <c r="B25" s="71" t="s">
        <v>21</v>
      </c>
      <c r="C25" s="61">
        <v>57.460685714299998</v>
      </c>
      <c r="D25" s="61">
        <v>63.155842644300002</v>
      </c>
      <c r="E25" s="62">
        <v>5489</v>
      </c>
      <c r="F25" s="62">
        <v>6037</v>
      </c>
      <c r="G25" s="61">
        <v>1.5864940194999999</v>
      </c>
      <c r="H25" s="61">
        <v>1.3135053154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0.52158099999999996</v>
      </c>
      <c r="D27" s="88">
        <v>0.39691399999999999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C4:D4"/>
    <mergeCell ref="E4:F4"/>
    <mergeCell ref="G4:H4"/>
    <mergeCell ref="B2:H2"/>
    <mergeCell ref="B3:H3"/>
    <mergeCell ref="B4:B5"/>
  </mergeCells>
  <hyperlinks>
    <hyperlink ref="H1" location="Índice!A1" display="Índice" xr:uid="{00000000-0004-0000-08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Hoja90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118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48.426480372</v>
      </c>
      <c r="D7" s="55">
        <v>48.289444820299998</v>
      </c>
      <c r="E7" s="56">
        <v>8966</v>
      </c>
      <c r="F7" s="56">
        <v>7916</v>
      </c>
      <c r="G7" s="55">
        <v>2.0185492170999999</v>
      </c>
      <c r="H7" s="55">
        <v>1.8906825570000001</v>
      </c>
    </row>
    <row r="8" spans="2:10" ht="17.25" customHeight="1" x14ac:dyDescent="0.2">
      <c r="B8" s="57" t="s">
        <v>5</v>
      </c>
      <c r="C8" s="58">
        <v>42.567783233100002</v>
      </c>
      <c r="D8" s="58">
        <v>43.327260345200003</v>
      </c>
      <c r="E8" s="59">
        <v>7881</v>
      </c>
      <c r="F8" s="59">
        <v>7103</v>
      </c>
      <c r="G8" s="58">
        <v>1.8153935082999999</v>
      </c>
      <c r="H8" s="58">
        <v>1.7217437395999999</v>
      </c>
    </row>
    <row r="9" spans="2:10" ht="17.25" customHeight="1" x14ac:dyDescent="0.2">
      <c r="B9" s="57" t="s">
        <v>6</v>
      </c>
      <c r="C9" s="58">
        <v>5.8586971389000002</v>
      </c>
      <c r="D9" s="58">
        <v>4.9621844750999999</v>
      </c>
      <c r="E9" s="59">
        <v>1085</v>
      </c>
      <c r="F9" s="59">
        <v>813</v>
      </c>
      <c r="G9" s="58">
        <v>3.4948045060999999</v>
      </c>
      <c r="H9" s="58">
        <v>3.3645852140999999</v>
      </c>
    </row>
    <row r="10" spans="2:10" ht="17.25" customHeight="1" x14ac:dyDescent="0.2">
      <c r="B10" s="57" t="s">
        <v>7</v>
      </c>
      <c r="C10" s="58">
        <v>36.804206563000001</v>
      </c>
      <c r="D10" s="58">
        <v>31.783380300499999</v>
      </c>
      <c r="E10" s="59">
        <v>6814</v>
      </c>
      <c r="F10" s="59">
        <v>5210</v>
      </c>
      <c r="G10" s="58">
        <v>1.8362753493999999</v>
      </c>
      <c r="H10" s="58">
        <v>1.7072092320000001</v>
      </c>
    </row>
    <row r="11" spans="2:10" ht="17.25" customHeight="1" x14ac:dyDescent="0.2">
      <c r="B11" s="57" t="s">
        <v>8</v>
      </c>
      <c r="C11" s="58">
        <v>4.3623453764000004</v>
      </c>
      <c r="D11" s="58">
        <v>7.0471742040000001</v>
      </c>
      <c r="E11" s="59">
        <v>808</v>
      </c>
      <c r="F11" s="59">
        <v>1155</v>
      </c>
      <c r="G11" s="58"/>
      <c r="H11" s="59"/>
    </row>
    <row r="12" spans="2:10" ht="17.25" customHeight="1" x14ac:dyDescent="0.2">
      <c r="B12" s="60" t="s">
        <v>9</v>
      </c>
      <c r="C12" s="61">
        <v>10.4069676886</v>
      </c>
      <c r="D12" s="61">
        <v>12.8800006752</v>
      </c>
      <c r="E12" s="62">
        <v>1927</v>
      </c>
      <c r="F12" s="62">
        <v>2111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85.230686934999994</v>
      </c>
      <c r="D14" s="55">
        <v>80.072825120900006</v>
      </c>
      <c r="E14" s="56">
        <v>15780</v>
      </c>
      <c r="F14" s="56">
        <v>13126</v>
      </c>
      <c r="G14" s="55">
        <v>1.9401090156</v>
      </c>
      <c r="H14" s="55">
        <v>1.8178937714000001</v>
      </c>
      <c r="I14" s="38"/>
      <c r="J14" s="45"/>
    </row>
    <row r="15" spans="2:10" ht="18.75" customHeight="1" x14ac:dyDescent="0.2">
      <c r="B15" s="64" t="s">
        <v>12</v>
      </c>
      <c r="C15" s="61">
        <v>20.279228509100001</v>
      </c>
      <c r="D15" s="61">
        <v>16.574066935400001</v>
      </c>
      <c r="E15" s="62">
        <v>3755</v>
      </c>
      <c r="F15" s="62">
        <v>2717</v>
      </c>
      <c r="G15" s="61">
        <v>3.3858440241999999</v>
      </c>
      <c r="H15" s="61">
        <v>3.2810859906999998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23.996592664600001</v>
      </c>
      <c r="D17" s="55">
        <v>20.221538006700001</v>
      </c>
      <c r="E17" s="56">
        <v>4443</v>
      </c>
      <c r="F17" s="56">
        <v>3315</v>
      </c>
      <c r="G17" s="55">
        <v>2.6020875191999999</v>
      </c>
      <c r="H17" s="55">
        <v>2.3427699615000002</v>
      </c>
      <c r="I17" s="39"/>
    </row>
    <row r="18" spans="2:9" ht="17.25" customHeight="1" x14ac:dyDescent="0.2">
      <c r="B18" s="66" t="s">
        <v>14</v>
      </c>
      <c r="C18" s="58">
        <v>21.505397797499999</v>
      </c>
      <c r="D18" s="58">
        <v>11.4098586024</v>
      </c>
      <c r="E18" s="59">
        <v>3982</v>
      </c>
      <c r="F18" s="59">
        <v>1870</v>
      </c>
      <c r="G18" s="58">
        <v>2.5618450035999998</v>
      </c>
      <c r="H18" s="58">
        <v>2.5786177748000001</v>
      </c>
    </row>
    <row r="19" spans="2:9" ht="17.25" customHeight="1" x14ac:dyDescent="0.2">
      <c r="B19" s="66" t="s">
        <v>15</v>
      </c>
      <c r="C19" s="58">
        <v>75.141758963000001</v>
      </c>
      <c r="D19" s="58">
        <v>67.541361842100002</v>
      </c>
      <c r="E19" s="59">
        <v>13912</v>
      </c>
      <c r="F19" s="59">
        <v>11072</v>
      </c>
      <c r="G19" s="58">
        <v>2.0093269400999998</v>
      </c>
      <c r="H19" s="58">
        <v>1.8853574988999999</v>
      </c>
    </row>
    <row r="20" spans="2:9" ht="17.25" customHeight="1" x14ac:dyDescent="0.2">
      <c r="B20" s="66" t="s">
        <v>16</v>
      </c>
      <c r="C20" s="58">
        <v>5.9554388568999999</v>
      </c>
      <c r="D20" s="58">
        <v>7.0233127668000002</v>
      </c>
      <c r="E20" s="59">
        <v>1103</v>
      </c>
      <c r="F20" s="59">
        <v>1151</v>
      </c>
      <c r="G20" s="58">
        <v>3.3476339055</v>
      </c>
      <c r="H20" s="58">
        <v>2.9806868390000001</v>
      </c>
    </row>
    <row r="21" spans="2:9" ht="17.25" customHeight="1" x14ac:dyDescent="0.2">
      <c r="B21" s="66" t="s">
        <v>17</v>
      </c>
      <c r="C21" s="58">
        <v>24.041332429099999</v>
      </c>
      <c r="D21" s="58">
        <v>26.4272604294</v>
      </c>
      <c r="E21" s="59">
        <v>4451</v>
      </c>
      <c r="F21" s="59">
        <v>4332</v>
      </c>
      <c r="G21" s="58">
        <v>2.7798634222</v>
      </c>
      <c r="H21" s="58">
        <v>2.5945737471000001</v>
      </c>
    </row>
    <row r="22" spans="2:9" ht="17.25" customHeight="1" x14ac:dyDescent="0.2">
      <c r="B22" s="64" t="s">
        <v>18</v>
      </c>
      <c r="C22" s="61">
        <v>14.7163034143</v>
      </c>
      <c r="D22" s="61">
        <v>12.9405583948</v>
      </c>
      <c r="E22" s="62">
        <v>2725</v>
      </c>
      <c r="F22" s="62">
        <v>2121</v>
      </c>
      <c r="G22" s="61">
        <v>3.1341939304999999</v>
      </c>
      <c r="H22" s="61">
        <v>2.8031917696000002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20.757997606899998</v>
      </c>
      <c r="D24" s="55">
        <v>17.631978206199999</v>
      </c>
      <c r="E24" s="56">
        <v>3843</v>
      </c>
      <c r="F24" s="56">
        <v>2890</v>
      </c>
      <c r="G24" s="55">
        <v>2.0011910833000002</v>
      </c>
      <c r="H24" s="55">
        <v>1.9012845614</v>
      </c>
    </row>
    <row r="25" spans="2:9" ht="17.25" customHeight="1" x14ac:dyDescent="0.2">
      <c r="B25" s="71" t="s">
        <v>21</v>
      </c>
      <c r="C25" s="61">
        <v>52.788825748400001</v>
      </c>
      <c r="D25" s="61">
        <v>55.336619024299999</v>
      </c>
      <c r="E25" s="62">
        <v>9774</v>
      </c>
      <c r="F25" s="62">
        <v>9071</v>
      </c>
      <c r="G25" s="61">
        <v>1.8518708801999999</v>
      </c>
      <c r="H25" s="61">
        <v>1.6498990179999999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0.51599300000000003</v>
      </c>
      <c r="D27" s="88">
        <v>0.41000999999999999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9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Hoja91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119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59.044365284999998</v>
      </c>
      <c r="D7" s="55">
        <v>36.195538818099998</v>
      </c>
      <c r="E7" s="56">
        <v>2072</v>
      </c>
      <c r="F7" s="56">
        <v>1360</v>
      </c>
      <c r="G7" s="55">
        <v>2.0185416643999998</v>
      </c>
      <c r="H7" s="55">
        <v>1.9317146091999999</v>
      </c>
    </row>
    <row r="8" spans="2:10" ht="17.25" customHeight="1" x14ac:dyDescent="0.2">
      <c r="B8" s="57" t="s">
        <v>5</v>
      </c>
      <c r="C8" s="58">
        <v>49.030440414499999</v>
      </c>
      <c r="D8" s="58">
        <v>31.775492468100001</v>
      </c>
      <c r="E8" s="59">
        <v>1721</v>
      </c>
      <c r="F8" s="59">
        <v>1194</v>
      </c>
      <c r="G8" s="58">
        <v>1.6628661058</v>
      </c>
      <c r="H8" s="58">
        <v>1.7214698133999999</v>
      </c>
    </row>
    <row r="9" spans="2:10" ht="17.25" customHeight="1" x14ac:dyDescent="0.2">
      <c r="B9" s="57" t="s">
        <v>6</v>
      </c>
      <c r="C9" s="58">
        <v>10.0139248705</v>
      </c>
      <c r="D9" s="58">
        <v>4.4200463498999998</v>
      </c>
      <c r="E9" s="59">
        <v>351</v>
      </c>
      <c r="F9" s="59">
        <v>166</v>
      </c>
      <c r="G9" s="58">
        <v>3.7574934259999999</v>
      </c>
      <c r="H9" s="58">
        <v>3.4390940163999999</v>
      </c>
    </row>
    <row r="10" spans="2:10" ht="17.25" customHeight="1" x14ac:dyDescent="0.2">
      <c r="B10" s="57" t="s">
        <v>7</v>
      </c>
      <c r="C10" s="58">
        <v>33.3779145078</v>
      </c>
      <c r="D10" s="58">
        <v>52.883256083399999</v>
      </c>
      <c r="E10" s="59">
        <v>1172</v>
      </c>
      <c r="F10" s="59">
        <v>1987</v>
      </c>
      <c r="G10" s="58">
        <v>1.6757667638</v>
      </c>
      <c r="H10" s="58">
        <v>1.6031697236</v>
      </c>
    </row>
    <row r="11" spans="2:10" ht="17.25" customHeight="1" x14ac:dyDescent="0.2">
      <c r="B11" s="57" t="s">
        <v>8</v>
      </c>
      <c r="C11" s="58">
        <v>3.0948834196999999</v>
      </c>
      <c r="D11" s="58">
        <v>1.8464658168999999</v>
      </c>
      <c r="E11" s="59">
        <v>109</v>
      </c>
      <c r="F11" s="59">
        <v>69</v>
      </c>
      <c r="G11" s="58"/>
      <c r="H11" s="59"/>
    </row>
    <row r="12" spans="2:10" ht="17.25" customHeight="1" x14ac:dyDescent="0.2">
      <c r="B12" s="60" t="s">
        <v>9</v>
      </c>
      <c r="C12" s="61">
        <v>4.4828367876000002</v>
      </c>
      <c r="D12" s="61">
        <v>9.0747392815999994</v>
      </c>
      <c r="E12" s="62">
        <v>157</v>
      </c>
      <c r="F12" s="62">
        <v>341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92.422279792699996</v>
      </c>
      <c r="D14" s="55">
        <v>89.078794901500004</v>
      </c>
      <c r="E14" s="56">
        <v>3244</v>
      </c>
      <c r="F14" s="56">
        <v>3347</v>
      </c>
      <c r="G14" s="55">
        <v>1.8948843728</v>
      </c>
      <c r="H14" s="55">
        <v>1.7365853658999999</v>
      </c>
      <c r="I14" s="38"/>
      <c r="J14" s="45"/>
    </row>
    <row r="15" spans="2:10" ht="18.75" customHeight="1" x14ac:dyDescent="0.2">
      <c r="B15" s="64" t="s">
        <v>12</v>
      </c>
      <c r="C15" s="61">
        <v>20.919689119200001</v>
      </c>
      <c r="D15" s="61">
        <v>16.599073001200001</v>
      </c>
      <c r="E15" s="62">
        <v>734</v>
      </c>
      <c r="F15" s="62">
        <v>624</v>
      </c>
      <c r="G15" s="61">
        <v>3.6362229101999999</v>
      </c>
      <c r="H15" s="61">
        <v>3.335078534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26.943005181299998</v>
      </c>
      <c r="D17" s="55">
        <v>22.856315179599999</v>
      </c>
      <c r="E17" s="56">
        <v>946</v>
      </c>
      <c r="F17" s="56">
        <v>859</v>
      </c>
      <c r="G17" s="55">
        <v>2.6694711538</v>
      </c>
      <c r="H17" s="55">
        <v>2.3713561470000002</v>
      </c>
      <c r="I17" s="39"/>
    </row>
    <row r="18" spans="2:9" ht="17.25" customHeight="1" x14ac:dyDescent="0.2">
      <c r="B18" s="66" t="s">
        <v>14</v>
      </c>
      <c r="C18" s="58">
        <v>16.774611399000001</v>
      </c>
      <c r="D18" s="58">
        <v>6.4889918888000002</v>
      </c>
      <c r="E18" s="59">
        <v>589</v>
      </c>
      <c r="F18" s="59">
        <v>244</v>
      </c>
      <c r="G18" s="58">
        <v>2.7779922780000001</v>
      </c>
      <c r="H18" s="58">
        <v>2.3794642857000001</v>
      </c>
    </row>
    <row r="19" spans="2:9" ht="17.25" customHeight="1" x14ac:dyDescent="0.2">
      <c r="B19" s="66" t="s">
        <v>15</v>
      </c>
      <c r="C19" s="58">
        <v>81.314766839399994</v>
      </c>
      <c r="D19" s="58">
        <v>75.840092699899998</v>
      </c>
      <c r="E19" s="59">
        <v>2854</v>
      </c>
      <c r="F19" s="59">
        <v>2849</v>
      </c>
      <c r="G19" s="58">
        <v>1.9597769813000001</v>
      </c>
      <c r="H19" s="58">
        <v>1.7929717341</v>
      </c>
    </row>
    <row r="20" spans="2:9" ht="17.25" customHeight="1" x14ac:dyDescent="0.2">
      <c r="B20" s="66" t="s">
        <v>16</v>
      </c>
      <c r="C20" s="58">
        <v>12.3380829016</v>
      </c>
      <c r="D20" s="58">
        <v>10.16801854</v>
      </c>
      <c r="E20" s="59">
        <v>433</v>
      </c>
      <c r="F20" s="59">
        <v>382</v>
      </c>
      <c r="G20" s="58">
        <v>3.7007874016</v>
      </c>
      <c r="H20" s="58">
        <v>3.0683760684000001</v>
      </c>
    </row>
    <row r="21" spans="2:9" ht="17.25" customHeight="1" x14ac:dyDescent="0.2">
      <c r="B21" s="66" t="s">
        <v>17</v>
      </c>
      <c r="C21" s="58">
        <v>14.6049222798</v>
      </c>
      <c r="D21" s="58">
        <v>21.1761297798</v>
      </c>
      <c r="E21" s="59">
        <v>513</v>
      </c>
      <c r="F21" s="59">
        <v>796</v>
      </c>
      <c r="G21" s="58">
        <v>3.4013303768999998</v>
      </c>
      <c r="H21" s="58">
        <v>2.8112175103000001</v>
      </c>
    </row>
    <row r="22" spans="2:9" ht="17.25" customHeight="1" x14ac:dyDescent="0.2">
      <c r="B22" s="64" t="s">
        <v>18</v>
      </c>
      <c r="C22" s="61">
        <v>23.154145077700001</v>
      </c>
      <c r="D22" s="61">
        <v>18.163383545799999</v>
      </c>
      <c r="E22" s="62">
        <v>813</v>
      </c>
      <c r="F22" s="62">
        <v>682</v>
      </c>
      <c r="G22" s="61">
        <v>3.1090909090999999</v>
      </c>
      <c r="H22" s="61">
        <v>2.5550239233999998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34.041774611400001</v>
      </c>
      <c r="D24" s="55">
        <v>13.6746813441</v>
      </c>
      <c r="E24" s="56">
        <v>1195</v>
      </c>
      <c r="F24" s="56">
        <v>514</v>
      </c>
      <c r="G24" s="55">
        <v>2.0450884733999999</v>
      </c>
      <c r="H24" s="55">
        <v>2.0311136427999998</v>
      </c>
    </row>
    <row r="25" spans="2:9" ht="17.25" customHeight="1" x14ac:dyDescent="0.2">
      <c r="B25" s="71" t="s">
        <v>21</v>
      </c>
      <c r="C25" s="61">
        <v>62.139248704700002</v>
      </c>
      <c r="D25" s="61">
        <v>38.042004634999998</v>
      </c>
      <c r="E25" s="62">
        <v>2181</v>
      </c>
      <c r="F25" s="62">
        <v>1429</v>
      </c>
      <c r="G25" s="61">
        <v>1.9180486413</v>
      </c>
      <c r="H25" s="61">
        <v>1.8379748348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0.62123700000000004</v>
      </c>
      <c r="D27" s="88">
        <v>0.38233800000000001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A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Hoja92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120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53.844305772200002</v>
      </c>
      <c r="D7" s="55">
        <v>63.201709401700001</v>
      </c>
      <c r="E7" s="56">
        <v>3616</v>
      </c>
      <c r="F7" s="56">
        <v>4490</v>
      </c>
      <c r="G7" s="55">
        <v>2.2056669586000002</v>
      </c>
      <c r="H7" s="55">
        <v>1.8183549586000001</v>
      </c>
    </row>
    <row r="8" spans="2:10" ht="17.25" customHeight="1" x14ac:dyDescent="0.2">
      <c r="B8" s="57" t="s">
        <v>5</v>
      </c>
      <c r="C8" s="58">
        <v>43.530421216800001</v>
      </c>
      <c r="D8" s="58">
        <v>54.5389277389</v>
      </c>
      <c r="E8" s="59">
        <v>2924</v>
      </c>
      <c r="F8" s="59">
        <v>3874</v>
      </c>
      <c r="G8" s="58">
        <v>1.8545933502</v>
      </c>
      <c r="H8" s="58">
        <v>1.5727410125000001</v>
      </c>
    </row>
    <row r="9" spans="2:10" ht="17.25" customHeight="1" x14ac:dyDescent="0.2">
      <c r="B9" s="57" t="s">
        <v>6</v>
      </c>
      <c r="C9" s="58">
        <v>10.3138845554</v>
      </c>
      <c r="D9" s="58">
        <v>8.6627816628000005</v>
      </c>
      <c r="E9" s="59">
        <v>693</v>
      </c>
      <c r="F9" s="59">
        <v>615</v>
      </c>
      <c r="G9" s="58">
        <v>3.6843023218000002</v>
      </c>
      <c r="H9" s="58">
        <v>3.3635628809</v>
      </c>
    </row>
    <row r="10" spans="2:10" ht="17.25" customHeight="1" x14ac:dyDescent="0.2">
      <c r="B10" s="57" t="s">
        <v>7</v>
      </c>
      <c r="C10" s="58">
        <v>35.703276131000003</v>
      </c>
      <c r="D10" s="58">
        <v>24.2108780109</v>
      </c>
      <c r="E10" s="59">
        <v>2398</v>
      </c>
      <c r="F10" s="59">
        <v>1720</v>
      </c>
      <c r="G10" s="58">
        <v>1.8204273885</v>
      </c>
      <c r="H10" s="58">
        <v>1.6013255286999999</v>
      </c>
    </row>
    <row r="11" spans="2:10" ht="17.25" customHeight="1" x14ac:dyDescent="0.2">
      <c r="B11" s="57" t="s">
        <v>8</v>
      </c>
      <c r="C11" s="58">
        <v>3.5048361934000001</v>
      </c>
      <c r="D11" s="58">
        <v>5.7072261072000003</v>
      </c>
      <c r="E11" s="59">
        <v>235</v>
      </c>
      <c r="F11" s="59">
        <v>405</v>
      </c>
      <c r="G11" s="58"/>
      <c r="H11" s="59"/>
    </row>
    <row r="12" spans="2:10" ht="17.25" customHeight="1" x14ac:dyDescent="0.2">
      <c r="B12" s="60" t="s">
        <v>9</v>
      </c>
      <c r="C12" s="61">
        <v>6.9475819032999997</v>
      </c>
      <c r="D12" s="61">
        <v>6.8801864801999999</v>
      </c>
      <c r="E12" s="62">
        <v>467</v>
      </c>
      <c r="F12" s="62">
        <v>489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89.547581903299999</v>
      </c>
      <c r="D14" s="55">
        <v>87.412587412600004</v>
      </c>
      <c r="E14" s="56">
        <v>6014</v>
      </c>
      <c r="F14" s="56">
        <v>6210</v>
      </c>
      <c r="G14" s="55">
        <v>2.0522648083999999</v>
      </c>
      <c r="H14" s="55">
        <v>1.7582222221999999</v>
      </c>
      <c r="I14" s="38"/>
      <c r="J14" s="45"/>
    </row>
    <row r="15" spans="2:10" ht="18.75" customHeight="1" x14ac:dyDescent="0.2">
      <c r="B15" s="64" t="s">
        <v>12</v>
      </c>
      <c r="C15" s="61">
        <v>24.8985959438</v>
      </c>
      <c r="D15" s="61">
        <v>15.4933954934</v>
      </c>
      <c r="E15" s="62">
        <v>1672</v>
      </c>
      <c r="F15" s="62">
        <v>1101</v>
      </c>
      <c r="G15" s="61">
        <v>3.4974937342999999</v>
      </c>
      <c r="H15" s="61">
        <v>3.3410230691999998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25.054602184099998</v>
      </c>
      <c r="D17" s="55">
        <v>23.1857031857</v>
      </c>
      <c r="E17" s="56">
        <v>1683</v>
      </c>
      <c r="F17" s="56">
        <v>1647</v>
      </c>
      <c r="G17" s="55">
        <v>2.7011207970000002</v>
      </c>
      <c r="H17" s="55">
        <v>2.2794906166</v>
      </c>
      <c r="I17" s="39"/>
    </row>
    <row r="18" spans="2:9" ht="17.25" customHeight="1" x14ac:dyDescent="0.2">
      <c r="B18" s="66" t="s">
        <v>14</v>
      </c>
      <c r="C18" s="58">
        <v>23.338533541299999</v>
      </c>
      <c r="D18" s="58">
        <v>10.6604506605</v>
      </c>
      <c r="E18" s="59">
        <v>1567</v>
      </c>
      <c r="F18" s="59">
        <v>757</v>
      </c>
      <c r="G18" s="58">
        <v>2.6684491978999998</v>
      </c>
      <c r="H18" s="58">
        <v>2.4533527696999999</v>
      </c>
    </row>
    <row r="19" spans="2:9" ht="17.25" customHeight="1" x14ac:dyDescent="0.2">
      <c r="B19" s="66" t="s">
        <v>15</v>
      </c>
      <c r="C19" s="58">
        <v>81.435257410299997</v>
      </c>
      <c r="D19" s="58">
        <v>76.301476301500003</v>
      </c>
      <c r="E19" s="59">
        <v>5469</v>
      </c>
      <c r="F19" s="59">
        <v>5420</v>
      </c>
      <c r="G19" s="58">
        <v>2.1183908046000002</v>
      </c>
      <c r="H19" s="58">
        <v>1.8087576375000001</v>
      </c>
    </row>
    <row r="20" spans="2:9" ht="17.25" customHeight="1" x14ac:dyDescent="0.2">
      <c r="B20" s="66" t="s">
        <v>16</v>
      </c>
      <c r="C20" s="58">
        <v>10.015600623999999</v>
      </c>
      <c r="D20" s="58">
        <v>6.4957264956999996</v>
      </c>
      <c r="E20" s="59">
        <v>673</v>
      </c>
      <c r="F20" s="59">
        <v>461</v>
      </c>
      <c r="G20" s="58">
        <v>3.8411214952999999</v>
      </c>
      <c r="H20" s="58">
        <v>3.1531100477999998</v>
      </c>
    </row>
    <row r="21" spans="2:9" ht="17.25" customHeight="1" x14ac:dyDescent="0.2">
      <c r="B21" s="66" t="s">
        <v>17</v>
      </c>
      <c r="C21" s="58">
        <v>19.4071762871</v>
      </c>
      <c r="D21" s="58">
        <v>15.306915306900001</v>
      </c>
      <c r="E21" s="59">
        <v>1303</v>
      </c>
      <c r="F21" s="59">
        <v>1087</v>
      </c>
      <c r="G21" s="58">
        <v>3.2250803859000001</v>
      </c>
      <c r="H21" s="58">
        <v>2.8832487310000001</v>
      </c>
    </row>
    <row r="22" spans="2:9" ht="17.25" customHeight="1" x14ac:dyDescent="0.2">
      <c r="B22" s="64" t="s">
        <v>18</v>
      </c>
      <c r="C22" s="61">
        <v>24.5241809672</v>
      </c>
      <c r="D22" s="61">
        <v>21.740481740500002</v>
      </c>
      <c r="E22" s="62">
        <v>1647</v>
      </c>
      <c r="F22" s="62">
        <v>1544</v>
      </c>
      <c r="G22" s="61">
        <v>3.0954198473000001</v>
      </c>
      <c r="H22" s="61">
        <v>2.6883488205999999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27.7516380655</v>
      </c>
      <c r="D24" s="55">
        <v>37.515462315500002</v>
      </c>
      <c r="E24" s="56">
        <v>1864</v>
      </c>
      <c r="F24" s="56">
        <v>2665</v>
      </c>
      <c r="G24" s="55">
        <v>2.2903804392999998</v>
      </c>
      <c r="H24" s="55">
        <v>1.8244307471000001</v>
      </c>
    </row>
    <row r="25" spans="2:9" ht="17.25" customHeight="1" x14ac:dyDescent="0.2">
      <c r="B25" s="71" t="s">
        <v>21</v>
      </c>
      <c r="C25" s="61">
        <v>57.349141965699999</v>
      </c>
      <c r="D25" s="61">
        <v>68.908935508900001</v>
      </c>
      <c r="E25" s="62">
        <v>3852</v>
      </c>
      <c r="F25" s="62">
        <v>4895</v>
      </c>
      <c r="G25" s="61">
        <v>2.0709039491999999</v>
      </c>
      <c r="H25" s="61">
        <v>1.6678180681000001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0.51811099999999999</v>
      </c>
      <c r="D27" s="88">
        <v>0.43842700000000001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B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Hoja93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121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57.671804669799997</v>
      </c>
      <c r="D7" s="55">
        <v>48.774426110199997</v>
      </c>
      <c r="E7" s="56">
        <v>25715</v>
      </c>
      <c r="F7" s="56">
        <v>19777</v>
      </c>
      <c r="G7" s="55">
        <v>2.3638617173999998</v>
      </c>
      <c r="H7" s="55">
        <v>1.8886909005000001</v>
      </c>
    </row>
    <row r="8" spans="2:10" ht="17.25" customHeight="1" x14ac:dyDescent="0.2">
      <c r="B8" s="57" t="s">
        <v>5</v>
      </c>
      <c r="C8" s="58">
        <v>48.273837855899998</v>
      </c>
      <c r="D8" s="58">
        <v>44.234740785100001</v>
      </c>
      <c r="E8" s="59">
        <v>21524</v>
      </c>
      <c r="F8" s="59">
        <v>17936</v>
      </c>
      <c r="G8" s="58">
        <v>2.1184497157000002</v>
      </c>
      <c r="H8" s="58">
        <v>1.7350735660000001</v>
      </c>
    </row>
    <row r="9" spans="2:10" ht="17.25" customHeight="1" x14ac:dyDescent="0.2">
      <c r="B9" s="57" t="s">
        <v>6</v>
      </c>
      <c r="C9" s="58">
        <v>9.3979668139000001</v>
      </c>
      <c r="D9" s="58">
        <v>4.5396853251999998</v>
      </c>
      <c r="E9" s="59">
        <v>4190</v>
      </c>
      <c r="F9" s="59">
        <v>1841</v>
      </c>
      <c r="G9" s="58">
        <v>3.618220456</v>
      </c>
      <c r="H9" s="58">
        <v>3.384408117</v>
      </c>
    </row>
    <row r="10" spans="2:10" ht="17.25" customHeight="1" x14ac:dyDescent="0.2">
      <c r="B10" s="57" t="s">
        <v>7</v>
      </c>
      <c r="C10" s="58">
        <v>34.070393762099997</v>
      </c>
      <c r="D10" s="58">
        <v>38.870596690100001</v>
      </c>
      <c r="E10" s="59">
        <v>15191</v>
      </c>
      <c r="F10" s="59">
        <v>15761</v>
      </c>
      <c r="G10" s="58">
        <v>2.1772940099000002</v>
      </c>
      <c r="H10" s="58">
        <v>1.8245450624999999</v>
      </c>
    </row>
    <row r="11" spans="2:10" ht="17.25" customHeight="1" x14ac:dyDescent="0.2">
      <c r="B11" s="57" t="s">
        <v>8</v>
      </c>
      <c r="C11" s="58">
        <v>2.4225543334999999</v>
      </c>
      <c r="D11" s="58">
        <v>4.0518828271</v>
      </c>
      <c r="E11" s="59">
        <v>1080</v>
      </c>
      <c r="F11" s="59">
        <v>1643</v>
      </c>
      <c r="G11" s="58"/>
      <c r="H11" s="59"/>
    </row>
    <row r="12" spans="2:10" ht="17.25" customHeight="1" x14ac:dyDescent="0.2">
      <c r="B12" s="60" t="s">
        <v>9</v>
      </c>
      <c r="C12" s="61">
        <v>5.8352472345999997</v>
      </c>
      <c r="D12" s="61">
        <v>8.3030943726000004</v>
      </c>
      <c r="E12" s="62">
        <v>2602</v>
      </c>
      <c r="F12" s="62">
        <v>3367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91.742198431899993</v>
      </c>
      <c r="D14" s="55">
        <v>87.645022800299998</v>
      </c>
      <c r="E14" s="56">
        <v>40906</v>
      </c>
      <c r="F14" s="56">
        <v>35538</v>
      </c>
      <c r="G14" s="55">
        <v>2.2949791186000001</v>
      </c>
      <c r="H14" s="55">
        <v>1.8602970316</v>
      </c>
      <c r="I14" s="38"/>
      <c r="J14" s="45"/>
    </row>
    <row r="15" spans="2:10" ht="18.75" customHeight="1" x14ac:dyDescent="0.2">
      <c r="B15" s="64" t="s">
        <v>12</v>
      </c>
      <c r="C15" s="61">
        <v>30.814605718100001</v>
      </c>
      <c r="D15" s="61">
        <v>18.296639345900001</v>
      </c>
      <c r="E15" s="62">
        <v>13740</v>
      </c>
      <c r="F15" s="62">
        <v>7419</v>
      </c>
      <c r="G15" s="61">
        <v>3.5448931450000001</v>
      </c>
      <c r="H15" s="61">
        <v>3.3078514362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36.032038880800002</v>
      </c>
      <c r="D17" s="55">
        <v>30.803764344000001</v>
      </c>
      <c r="E17" s="56">
        <v>16066</v>
      </c>
      <c r="F17" s="56">
        <v>12490</v>
      </c>
      <c r="G17" s="55">
        <v>2.8903237722999999</v>
      </c>
      <c r="H17" s="55">
        <v>2.4535616836999998</v>
      </c>
      <c r="I17" s="39"/>
    </row>
    <row r="18" spans="2:9" ht="17.25" customHeight="1" x14ac:dyDescent="0.2">
      <c r="B18" s="66" t="s">
        <v>14</v>
      </c>
      <c r="C18" s="58">
        <v>39.414774707900001</v>
      </c>
      <c r="D18" s="58">
        <v>17.0041674054</v>
      </c>
      <c r="E18" s="59">
        <v>17574</v>
      </c>
      <c r="F18" s="59">
        <v>6895</v>
      </c>
      <c r="G18" s="58">
        <v>2.7744248115999999</v>
      </c>
      <c r="H18" s="58">
        <v>2.5159858205000001</v>
      </c>
    </row>
    <row r="19" spans="2:9" ht="17.25" customHeight="1" x14ac:dyDescent="0.2">
      <c r="B19" s="66" t="s">
        <v>15</v>
      </c>
      <c r="C19" s="58">
        <v>85.660100178299999</v>
      </c>
      <c r="D19" s="58">
        <v>79.670465349099999</v>
      </c>
      <c r="E19" s="59">
        <v>38194</v>
      </c>
      <c r="F19" s="59">
        <v>32305</v>
      </c>
      <c r="G19" s="58">
        <v>2.3525623204000001</v>
      </c>
      <c r="H19" s="58">
        <v>1.9040973978</v>
      </c>
    </row>
    <row r="20" spans="2:9" ht="17.25" customHeight="1" x14ac:dyDescent="0.2">
      <c r="B20" s="66" t="s">
        <v>16</v>
      </c>
      <c r="C20" s="58">
        <v>8.1001643694999999</v>
      </c>
      <c r="D20" s="58">
        <v>6.5430909989000003</v>
      </c>
      <c r="E20" s="59">
        <v>3612</v>
      </c>
      <c r="F20" s="59">
        <v>2653</v>
      </c>
      <c r="G20" s="58">
        <v>4.2036220567999996</v>
      </c>
      <c r="H20" s="58">
        <v>3.3186719706000001</v>
      </c>
    </row>
    <row r="21" spans="2:9" ht="17.25" customHeight="1" x14ac:dyDescent="0.2">
      <c r="B21" s="66" t="s">
        <v>17</v>
      </c>
      <c r="C21" s="58">
        <v>27.226915337299999</v>
      </c>
      <c r="D21" s="58">
        <v>22.782989288500001</v>
      </c>
      <c r="E21" s="59">
        <v>12140</v>
      </c>
      <c r="F21" s="59">
        <v>9238</v>
      </c>
      <c r="G21" s="58">
        <v>3.2494125851</v>
      </c>
      <c r="H21" s="58">
        <v>2.8004974836000001</v>
      </c>
    </row>
    <row r="22" spans="2:9" ht="17.25" customHeight="1" x14ac:dyDescent="0.2">
      <c r="B22" s="64" t="s">
        <v>18</v>
      </c>
      <c r="C22" s="61">
        <v>14.1124362231</v>
      </c>
      <c r="D22" s="61">
        <v>6.2412983678999998</v>
      </c>
      <c r="E22" s="62">
        <v>6292</v>
      </c>
      <c r="F22" s="62">
        <v>2531</v>
      </c>
      <c r="G22" s="61">
        <v>3.5833993276</v>
      </c>
      <c r="H22" s="61">
        <v>3.0797591811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24.8984978961</v>
      </c>
      <c r="D24" s="55">
        <v>16.442269789899999</v>
      </c>
      <c r="E24" s="56">
        <v>11102</v>
      </c>
      <c r="F24" s="56">
        <v>6667</v>
      </c>
      <c r="G24" s="55">
        <v>2.3662207112</v>
      </c>
      <c r="H24" s="55">
        <v>1.9464420747</v>
      </c>
    </row>
    <row r="25" spans="2:9" ht="17.25" customHeight="1" x14ac:dyDescent="0.2">
      <c r="B25" s="71" t="s">
        <v>21</v>
      </c>
      <c r="C25" s="61">
        <v>60.094359003299999</v>
      </c>
      <c r="D25" s="61">
        <v>52.8263089374</v>
      </c>
      <c r="E25" s="62">
        <v>26795</v>
      </c>
      <c r="F25" s="62">
        <v>21420</v>
      </c>
      <c r="G25" s="61">
        <v>2.2685806520999998</v>
      </c>
      <c r="H25" s="61">
        <v>1.74390168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0.51348499999999997</v>
      </c>
      <c r="D27" s="88">
        <v>0.41362100000000002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C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Hoja94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122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58.049803255199997</v>
      </c>
      <c r="D7" s="55">
        <v>51.225467657700001</v>
      </c>
      <c r="E7" s="56">
        <v>6574</v>
      </c>
      <c r="F7" s="56">
        <v>5465</v>
      </c>
      <c r="G7" s="55">
        <v>2.1583820054</v>
      </c>
      <c r="H7" s="55">
        <v>2.3067344774</v>
      </c>
    </row>
    <row r="8" spans="2:10" ht="17.25" customHeight="1" x14ac:dyDescent="0.2">
      <c r="B8" s="57" t="s">
        <v>5</v>
      </c>
      <c r="C8" s="58">
        <v>49.037399653800001</v>
      </c>
      <c r="D8" s="58">
        <v>42.698608222399997</v>
      </c>
      <c r="E8" s="59">
        <v>5553</v>
      </c>
      <c r="F8" s="59">
        <v>4555</v>
      </c>
      <c r="G8" s="58">
        <v>1.9220347596</v>
      </c>
      <c r="H8" s="58">
        <v>2.0788727484999998</v>
      </c>
    </row>
    <row r="9" spans="2:10" ht="17.25" customHeight="1" x14ac:dyDescent="0.2">
      <c r="B9" s="57" t="s">
        <v>6</v>
      </c>
      <c r="C9" s="58">
        <v>9.0124036014000009</v>
      </c>
      <c r="D9" s="58">
        <v>8.5268594353000005</v>
      </c>
      <c r="E9" s="59">
        <v>1021</v>
      </c>
      <c r="F9" s="59">
        <v>910</v>
      </c>
      <c r="G9" s="58">
        <v>3.4401612516000002</v>
      </c>
      <c r="H9" s="58">
        <v>3.4438935098000001</v>
      </c>
    </row>
    <row r="10" spans="2:10" ht="17.25" customHeight="1" x14ac:dyDescent="0.2">
      <c r="B10" s="57" t="s">
        <v>7</v>
      </c>
      <c r="C10" s="58">
        <v>34.404515068099997</v>
      </c>
      <c r="D10" s="58">
        <v>39.787848606099999</v>
      </c>
      <c r="E10" s="59">
        <v>3896</v>
      </c>
      <c r="F10" s="59">
        <v>4245</v>
      </c>
      <c r="G10" s="58">
        <v>2.0227097317</v>
      </c>
      <c r="H10" s="58">
        <v>2.1523884249999998</v>
      </c>
    </row>
    <row r="11" spans="2:10" ht="17.25" customHeight="1" x14ac:dyDescent="0.2">
      <c r="B11" s="57" t="s">
        <v>8</v>
      </c>
      <c r="C11" s="58">
        <v>1.6548070856999999</v>
      </c>
      <c r="D11" s="58">
        <v>2.8244288850000001</v>
      </c>
      <c r="E11" s="59">
        <v>187</v>
      </c>
      <c r="F11" s="59">
        <v>301</v>
      </c>
      <c r="G11" s="58"/>
      <c r="H11" s="59"/>
    </row>
    <row r="12" spans="2:10" ht="17.25" customHeight="1" x14ac:dyDescent="0.2">
      <c r="B12" s="60" t="s">
        <v>9</v>
      </c>
      <c r="C12" s="61">
        <v>5.8908745910000002</v>
      </c>
      <c r="D12" s="61">
        <v>6.1622548512000002</v>
      </c>
      <c r="E12" s="62">
        <v>667</v>
      </c>
      <c r="F12" s="62">
        <v>657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92.454318323300001</v>
      </c>
      <c r="D14" s="55">
        <v>91.013316263799993</v>
      </c>
      <c r="E14" s="56">
        <v>10470</v>
      </c>
      <c r="F14" s="56">
        <v>9709</v>
      </c>
      <c r="G14" s="55">
        <v>2.1079220436999999</v>
      </c>
      <c r="H14" s="55">
        <v>2.2395569600999998</v>
      </c>
      <c r="I14" s="38"/>
      <c r="J14" s="45"/>
    </row>
    <row r="15" spans="2:10" ht="18.75" customHeight="1" x14ac:dyDescent="0.2">
      <c r="B15" s="64" t="s">
        <v>12</v>
      </c>
      <c r="C15" s="61">
        <v>27.133860215399999</v>
      </c>
      <c r="D15" s="61">
        <v>33.652983189499999</v>
      </c>
      <c r="E15" s="62">
        <v>3073</v>
      </c>
      <c r="F15" s="62">
        <v>3590</v>
      </c>
      <c r="G15" s="61">
        <v>3.4191141885</v>
      </c>
      <c r="H15" s="61">
        <v>3.4368588492000001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35.521116829699999</v>
      </c>
      <c r="D17" s="55">
        <v>31.672435610299999</v>
      </c>
      <c r="E17" s="56">
        <v>4023</v>
      </c>
      <c r="F17" s="56">
        <v>3379</v>
      </c>
      <c r="G17" s="55">
        <v>2.7249059673999998</v>
      </c>
      <c r="H17" s="55">
        <v>2.8774116078</v>
      </c>
      <c r="I17" s="39"/>
    </row>
    <row r="18" spans="2:9" ht="17.25" customHeight="1" x14ac:dyDescent="0.2">
      <c r="B18" s="66" t="s">
        <v>14</v>
      </c>
      <c r="C18" s="58">
        <v>23.3353562948</v>
      </c>
      <c r="D18" s="58">
        <v>9.7877365506</v>
      </c>
      <c r="E18" s="59">
        <v>2643</v>
      </c>
      <c r="F18" s="59">
        <v>1044</v>
      </c>
      <c r="G18" s="58">
        <v>2.8045683160000001</v>
      </c>
      <c r="H18" s="58">
        <v>3.2766549046</v>
      </c>
    </row>
    <row r="19" spans="2:9" ht="17.25" customHeight="1" x14ac:dyDescent="0.2">
      <c r="B19" s="66" t="s">
        <v>15</v>
      </c>
      <c r="C19" s="58">
        <v>85.657344636999994</v>
      </c>
      <c r="D19" s="58">
        <v>79.452749096999995</v>
      </c>
      <c r="E19" s="59">
        <v>9701</v>
      </c>
      <c r="F19" s="59">
        <v>8476</v>
      </c>
      <c r="G19" s="58">
        <v>2.1511015008999999</v>
      </c>
      <c r="H19" s="58">
        <v>2.3095826480000001</v>
      </c>
    </row>
    <row r="20" spans="2:9" ht="17.25" customHeight="1" x14ac:dyDescent="0.2">
      <c r="B20" s="66" t="s">
        <v>16</v>
      </c>
      <c r="C20" s="58">
        <v>7.6298678344999997</v>
      </c>
      <c r="D20" s="58">
        <v>10.935110135</v>
      </c>
      <c r="E20" s="59">
        <v>864</v>
      </c>
      <c r="F20" s="59">
        <v>1167</v>
      </c>
      <c r="G20" s="58">
        <v>3.7054762651000002</v>
      </c>
      <c r="H20" s="58">
        <v>3.6632332237999998</v>
      </c>
    </row>
    <row r="21" spans="2:9" ht="17.25" customHeight="1" x14ac:dyDescent="0.2">
      <c r="B21" s="66" t="s">
        <v>17</v>
      </c>
      <c r="C21" s="58">
        <v>31.270006597999998</v>
      </c>
      <c r="D21" s="58">
        <v>50.1694578814</v>
      </c>
      <c r="E21" s="59">
        <v>3541</v>
      </c>
      <c r="F21" s="59">
        <v>5352</v>
      </c>
      <c r="G21" s="58">
        <v>2.9342611500000002</v>
      </c>
      <c r="H21" s="58">
        <v>2.851108403</v>
      </c>
    </row>
    <row r="22" spans="2:9" ht="17.25" customHeight="1" x14ac:dyDescent="0.2">
      <c r="B22" s="64" t="s">
        <v>18</v>
      </c>
      <c r="C22" s="61">
        <v>11.472803434799999</v>
      </c>
      <c r="D22" s="61">
        <v>21.812016630399999</v>
      </c>
      <c r="E22" s="62">
        <v>1299</v>
      </c>
      <c r="F22" s="62">
        <v>2327</v>
      </c>
      <c r="G22" s="61">
        <v>3.3203212085999998</v>
      </c>
      <c r="H22" s="61">
        <v>3.2791221486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27.6675483472</v>
      </c>
      <c r="D24" s="55">
        <v>19.301410489199998</v>
      </c>
      <c r="E24" s="56">
        <v>3133</v>
      </c>
      <c r="F24" s="56">
        <v>2059</v>
      </c>
      <c r="G24" s="55">
        <v>2.163487317</v>
      </c>
      <c r="H24" s="55">
        <v>2.3317042724000001</v>
      </c>
    </row>
    <row r="25" spans="2:9" ht="17.25" customHeight="1" x14ac:dyDescent="0.2">
      <c r="B25" s="71" t="s">
        <v>21</v>
      </c>
      <c r="C25" s="61">
        <v>59.704610340899997</v>
      </c>
      <c r="D25" s="61">
        <v>54.049896542699997</v>
      </c>
      <c r="E25" s="62">
        <v>6762</v>
      </c>
      <c r="F25" s="62">
        <v>5766</v>
      </c>
      <c r="G25" s="61">
        <v>2.0986014961000001</v>
      </c>
      <c r="H25" s="61">
        <v>2.1861887323000002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0.57364300000000001</v>
      </c>
      <c r="D27" s="88">
        <v>0.41384900000000002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D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Hoja95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123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36.760526896400002</v>
      </c>
      <c r="D7" s="55">
        <v>32.296964449699999</v>
      </c>
      <c r="E7" s="56">
        <v>51757</v>
      </c>
      <c r="F7" s="56">
        <v>45375</v>
      </c>
      <c r="G7" s="55">
        <v>2.0851117400999999</v>
      </c>
      <c r="H7" s="55">
        <v>1.7625115841000001</v>
      </c>
    </row>
    <row r="8" spans="2:10" ht="17.25" customHeight="1" x14ac:dyDescent="0.2">
      <c r="B8" s="57" t="s">
        <v>5</v>
      </c>
      <c r="C8" s="58">
        <v>33.120843581300001</v>
      </c>
      <c r="D8" s="58">
        <v>30.322002318799999</v>
      </c>
      <c r="E8" s="59">
        <v>46633</v>
      </c>
      <c r="F8" s="59">
        <v>42600</v>
      </c>
      <c r="G8" s="58">
        <v>1.9336527778000001</v>
      </c>
      <c r="H8" s="58">
        <v>1.6544708694000001</v>
      </c>
    </row>
    <row r="9" spans="2:10" ht="17.25" customHeight="1" x14ac:dyDescent="0.2">
      <c r="B9" s="57" t="s">
        <v>6</v>
      </c>
      <c r="C9" s="58">
        <v>3.6396833151000001</v>
      </c>
      <c r="D9" s="58">
        <v>1.9749621309000001</v>
      </c>
      <c r="E9" s="59">
        <v>5125</v>
      </c>
      <c r="F9" s="59">
        <v>2775</v>
      </c>
      <c r="G9" s="58">
        <v>3.4598723769999999</v>
      </c>
      <c r="H9" s="58">
        <v>3.4176859333</v>
      </c>
    </row>
    <row r="10" spans="2:10" ht="17.25" customHeight="1" x14ac:dyDescent="0.2">
      <c r="B10" s="57" t="s">
        <v>7</v>
      </c>
      <c r="C10" s="58">
        <v>36.944161949799998</v>
      </c>
      <c r="D10" s="58">
        <v>31.030593135299998</v>
      </c>
      <c r="E10" s="59">
        <v>52016</v>
      </c>
      <c r="F10" s="59">
        <v>43596</v>
      </c>
      <c r="G10" s="58">
        <v>1.9660742286999999</v>
      </c>
      <c r="H10" s="58">
        <v>1.6524425119999999</v>
      </c>
    </row>
    <row r="11" spans="2:10" ht="17.25" customHeight="1" x14ac:dyDescent="0.2">
      <c r="B11" s="57" t="s">
        <v>8</v>
      </c>
      <c r="C11" s="58">
        <v>6.882485913</v>
      </c>
      <c r="D11" s="58">
        <v>11.115327343500001</v>
      </c>
      <c r="E11" s="59">
        <v>9690</v>
      </c>
      <c r="F11" s="59">
        <v>15616</v>
      </c>
      <c r="G11" s="58"/>
      <c r="H11" s="59"/>
    </row>
    <row r="12" spans="2:10" ht="17.25" customHeight="1" x14ac:dyDescent="0.2">
      <c r="B12" s="60" t="s">
        <v>9</v>
      </c>
      <c r="C12" s="61">
        <v>19.412825240899998</v>
      </c>
      <c r="D12" s="61">
        <v>25.5571150715</v>
      </c>
      <c r="E12" s="62">
        <v>27332</v>
      </c>
      <c r="F12" s="62">
        <v>35906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73.7046888462</v>
      </c>
      <c r="D14" s="55">
        <v>63.327557585000001</v>
      </c>
      <c r="E14" s="56">
        <v>103773</v>
      </c>
      <c r="F14" s="56">
        <v>88971</v>
      </c>
      <c r="G14" s="55">
        <v>2.0255709885000002</v>
      </c>
      <c r="H14" s="55">
        <v>1.7086169369999999</v>
      </c>
      <c r="I14" s="38"/>
      <c r="J14" s="45"/>
    </row>
    <row r="15" spans="2:10" ht="18.75" customHeight="1" x14ac:dyDescent="0.2">
      <c r="B15" s="64" t="s">
        <v>12</v>
      </c>
      <c r="C15" s="61">
        <v>17.746773973300002</v>
      </c>
      <c r="D15" s="61">
        <v>9.6861211914999998</v>
      </c>
      <c r="E15" s="62">
        <v>24987</v>
      </c>
      <c r="F15" s="62">
        <v>13608</v>
      </c>
      <c r="G15" s="61">
        <v>3.4411269930000001</v>
      </c>
      <c r="H15" s="61">
        <v>3.3191285956000001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29.105997995700001</v>
      </c>
      <c r="D17" s="55">
        <v>26.378823706999999</v>
      </c>
      <c r="E17" s="56">
        <v>40980</v>
      </c>
      <c r="F17" s="56">
        <v>37060</v>
      </c>
      <c r="G17" s="55">
        <v>2.4566077322000002</v>
      </c>
      <c r="H17" s="55">
        <v>2.0141538411000002</v>
      </c>
      <c r="I17" s="39"/>
    </row>
    <row r="18" spans="2:9" ht="17.25" customHeight="1" x14ac:dyDescent="0.2">
      <c r="B18" s="66" t="s">
        <v>14</v>
      </c>
      <c r="C18" s="58">
        <v>35.120642135099999</v>
      </c>
      <c r="D18" s="58">
        <v>16.870491856400001</v>
      </c>
      <c r="E18" s="59">
        <v>49448</v>
      </c>
      <c r="F18" s="59">
        <v>23702</v>
      </c>
      <c r="G18" s="58">
        <v>2.5869156975999998</v>
      </c>
      <c r="H18" s="58">
        <v>2.4620845208</v>
      </c>
    </row>
    <row r="19" spans="2:9" ht="17.25" customHeight="1" x14ac:dyDescent="0.2">
      <c r="B19" s="66" t="s">
        <v>15</v>
      </c>
      <c r="C19" s="58">
        <v>57.526022436700003</v>
      </c>
      <c r="D19" s="58">
        <v>46.865192643199997</v>
      </c>
      <c r="E19" s="59">
        <v>80994</v>
      </c>
      <c r="F19" s="59">
        <v>65842</v>
      </c>
      <c r="G19" s="58">
        <v>2.2179623097999999</v>
      </c>
      <c r="H19" s="58">
        <v>1.8826185600000001</v>
      </c>
    </row>
    <row r="20" spans="2:9" ht="17.25" customHeight="1" x14ac:dyDescent="0.2">
      <c r="B20" s="66" t="s">
        <v>16</v>
      </c>
      <c r="C20" s="58">
        <v>3.8346298535000001</v>
      </c>
      <c r="D20" s="58">
        <v>3.2613343577</v>
      </c>
      <c r="E20" s="59">
        <v>5399</v>
      </c>
      <c r="F20" s="59">
        <v>4582</v>
      </c>
      <c r="G20" s="58">
        <v>3.3948912724999998</v>
      </c>
      <c r="H20" s="58">
        <v>2.9535858298000002</v>
      </c>
    </row>
    <row r="21" spans="2:9" ht="17.25" customHeight="1" x14ac:dyDescent="0.2">
      <c r="B21" s="66" t="s">
        <v>17</v>
      </c>
      <c r="C21" s="58">
        <v>10.2967420463</v>
      </c>
      <c r="D21" s="58">
        <v>5.6767380350999996</v>
      </c>
      <c r="E21" s="59">
        <v>14497</v>
      </c>
      <c r="F21" s="59">
        <v>7975</v>
      </c>
      <c r="G21" s="58">
        <v>3.0414316948</v>
      </c>
      <c r="H21" s="58">
        <v>2.8688052106000002</v>
      </c>
    </row>
    <row r="22" spans="2:9" ht="17.25" customHeight="1" x14ac:dyDescent="0.2">
      <c r="B22" s="64" t="s">
        <v>18</v>
      </c>
      <c r="C22" s="61">
        <v>13.4100449785</v>
      </c>
      <c r="D22" s="61">
        <v>9.1499568710000005</v>
      </c>
      <c r="E22" s="62">
        <v>18881</v>
      </c>
      <c r="F22" s="62">
        <v>12855</v>
      </c>
      <c r="G22" s="61">
        <v>2.7701629188000001</v>
      </c>
      <c r="H22" s="61">
        <v>2.4555970998999999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13.8718096176</v>
      </c>
      <c r="D24" s="55">
        <v>9.8166635575000001</v>
      </c>
      <c r="E24" s="56">
        <v>19531</v>
      </c>
      <c r="F24" s="56">
        <v>13792</v>
      </c>
      <c r="G24" s="55">
        <v>1.9338020011999999</v>
      </c>
      <c r="H24" s="55">
        <v>1.6263544942999999</v>
      </c>
    </row>
    <row r="25" spans="2:9" ht="17.25" customHeight="1" x14ac:dyDescent="0.2">
      <c r="B25" s="71" t="s">
        <v>21</v>
      </c>
      <c r="C25" s="61">
        <v>43.643012809399998</v>
      </c>
      <c r="D25" s="61">
        <v>43.412291793199998</v>
      </c>
      <c r="E25" s="62">
        <v>61448</v>
      </c>
      <c r="F25" s="62">
        <v>60991</v>
      </c>
      <c r="G25" s="61">
        <v>1.7562668435</v>
      </c>
      <c r="H25" s="61">
        <v>1.3112603504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0.47218199999999999</v>
      </c>
      <c r="D27" s="88">
        <v>0.38921499999999998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E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Hoja96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124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46.373502106899998</v>
      </c>
      <c r="D7" s="55">
        <v>42.597667084299999</v>
      </c>
      <c r="E7" s="56">
        <v>17007</v>
      </c>
      <c r="F7" s="56">
        <v>17339</v>
      </c>
      <c r="G7" s="55">
        <v>2.5802017234000001</v>
      </c>
      <c r="H7" s="55">
        <v>2.0703626318000001</v>
      </c>
    </row>
    <row r="8" spans="2:10" ht="17.25" customHeight="1" x14ac:dyDescent="0.2">
      <c r="B8" s="57" t="s">
        <v>5</v>
      </c>
      <c r="C8" s="58">
        <v>36.275812365199997</v>
      </c>
      <c r="D8" s="58">
        <v>36.9739913202</v>
      </c>
      <c r="E8" s="59">
        <v>13304</v>
      </c>
      <c r="F8" s="59">
        <v>15050</v>
      </c>
      <c r="G8" s="58">
        <v>2.2586160653</v>
      </c>
      <c r="H8" s="58">
        <v>1.8559049543999999</v>
      </c>
    </row>
    <row r="9" spans="2:10" ht="17.25" customHeight="1" x14ac:dyDescent="0.2">
      <c r="B9" s="57" t="s">
        <v>6</v>
      </c>
      <c r="C9" s="58">
        <v>10.0976897417</v>
      </c>
      <c r="D9" s="58">
        <v>5.6236757640999997</v>
      </c>
      <c r="E9" s="59">
        <v>3703</v>
      </c>
      <c r="F9" s="59">
        <v>2289</v>
      </c>
      <c r="G9" s="58">
        <v>3.7321178788</v>
      </c>
      <c r="H9" s="58">
        <v>3.4784207655000001</v>
      </c>
    </row>
    <row r="10" spans="2:10" ht="17.25" customHeight="1" x14ac:dyDescent="0.2">
      <c r="B10" s="57" t="s">
        <v>7</v>
      </c>
      <c r="C10" s="58">
        <v>29.189576828</v>
      </c>
      <c r="D10" s="58">
        <v>27.337811275899998</v>
      </c>
      <c r="E10" s="59">
        <v>10705</v>
      </c>
      <c r="F10" s="59">
        <v>11128</v>
      </c>
      <c r="G10" s="58">
        <v>2.2367542399999998</v>
      </c>
      <c r="H10" s="58">
        <v>1.8559604838999999</v>
      </c>
    </row>
    <row r="11" spans="2:10" ht="17.25" customHeight="1" x14ac:dyDescent="0.2">
      <c r="B11" s="57" t="s">
        <v>8</v>
      </c>
      <c r="C11" s="58">
        <v>7.1116206147999996</v>
      </c>
      <c r="D11" s="58">
        <v>9.0747157215000005</v>
      </c>
      <c r="E11" s="59">
        <v>2608</v>
      </c>
      <c r="F11" s="59">
        <v>3694</v>
      </c>
      <c r="G11" s="58"/>
      <c r="H11" s="59"/>
    </row>
    <row r="12" spans="2:10" ht="17.25" customHeight="1" x14ac:dyDescent="0.2">
      <c r="B12" s="60" t="s">
        <v>9</v>
      </c>
      <c r="C12" s="61">
        <v>17.3253004504</v>
      </c>
      <c r="D12" s="61">
        <v>20.9898059183</v>
      </c>
      <c r="E12" s="62">
        <v>6354</v>
      </c>
      <c r="F12" s="62">
        <v>8544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75.563078934800004</v>
      </c>
      <c r="D14" s="55">
        <v>69.935478360199994</v>
      </c>
      <c r="E14" s="56">
        <v>27713</v>
      </c>
      <c r="F14" s="56">
        <v>28467</v>
      </c>
      <c r="G14" s="55">
        <v>2.4482129586000001</v>
      </c>
      <c r="H14" s="55">
        <v>1.9867504045</v>
      </c>
      <c r="I14" s="38"/>
      <c r="J14" s="45"/>
    </row>
    <row r="15" spans="2:10" ht="18.75" customHeight="1" x14ac:dyDescent="0.2">
      <c r="B15" s="64" t="s">
        <v>12</v>
      </c>
      <c r="C15" s="61">
        <v>30.276980331299999</v>
      </c>
      <c r="D15" s="61">
        <v>18.472432868599999</v>
      </c>
      <c r="E15" s="62">
        <v>11104</v>
      </c>
      <c r="F15" s="62">
        <v>7519</v>
      </c>
      <c r="G15" s="61">
        <v>3.6581943689999998</v>
      </c>
      <c r="H15" s="61">
        <v>3.4349800203999998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22.751249521799998</v>
      </c>
      <c r="D17" s="55">
        <v>20.120734363499999</v>
      </c>
      <c r="E17" s="56">
        <v>8344</v>
      </c>
      <c r="F17" s="56">
        <v>8190</v>
      </c>
      <c r="G17" s="55">
        <v>3.1084190451999998</v>
      </c>
      <c r="H17" s="55">
        <v>2.5815810426999999</v>
      </c>
      <c r="I17" s="39"/>
    </row>
    <row r="18" spans="2:9" ht="17.25" customHeight="1" x14ac:dyDescent="0.2">
      <c r="B18" s="66" t="s">
        <v>14</v>
      </c>
      <c r="C18" s="58">
        <v>36.2085529302</v>
      </c>
      <c r="D18" s="58">
        <v>17.306541707099999</v>
      </c>
      <c r="E18" s="59">
        <v>13279</v>
      </c>
      <c r="F18" s="59">
        <v>7044</v>
      </c>
      <c r="G18" s="58">
        <v>2.8928396256000002</v>
      </c>
      <c r="H18" s="58">
        <v>2.6324131701</v>
      </c>
    </row>
    <row r="19" spans="2:9" ht="17.25" customHeight="1" x14ac:dyDescent="0.2">
      <c r="B19" s="66" t="s">
        <v>15</v>
      </c>
      <c r="C19" s="58">
        <v>61.591440394599999</v>
      </c>
      <c r="D19" s="58">
        <v>56.976715967200001</v>
      </c>
      <c r="E19" s="59">
        <v>22589</v>
      </c>
      <c r="F19" s="59">
        <v>23192</v>
      </c>
      <c r="G19" s="58">
        <v>2.6867056665</v>
      </c>
      <c r="H19" s="58">
        <v>2.1280314199000001</v>
      </c>
    </row>
    <row r="20" spans="2:9" ht="17.25" customHeight="1" x14ac:dyDescent="0.2">
      <c r="B20" s="66" t="s">
        <v>16</v>
      </c>
      <c r="C20" s="58">
        <v>9.0000488980999993</v>
      </c>
      <c r="D20" s="58">
        <v>10.927592499399999</v>
      </c>
      <c r="E20" s="59">
        <v>3301</v>
      </c>
      <c r="F20" s="59">
        <v>4448</v>
      </c>
      <c r="G20" s="58">
        <v>3.8976128505999998</v>
      </c>
      <c r="H20" s="58">
        <v>3.0986393154999998</v>
      </c>
    </row>
    <row r="21" spans="2:9" ht="17.25" customHeight="1" x14ac:dyDescent="0.2">
      <c r="B21" s="66" t="s">
        <v>17</v>
      </c>
      <c r="C21" s="58">
        <v>19.4975101114</v>
      </c>
      <c r="D21" s="58">
        <v>16.964506838999998</v>
      </c>
      <c r="E21" s="59">
        <v>7151</v>
      </c>
      <c r="F21" s="59">
        <v>6905</v>
      </c>
      <c r="G21" s="58">
        <v>3.6313405378999999</v>
      </c>
      <c r="H21" s="58">
        <v>3.1253674276000001</v>
      </c>
    </row>
    <row r="22" spans="2:9" ht="17.25" customHeight="1" x14ac:dyDescent="0.2">
      <c r="B22" s="64" t="s">
        <v>18</v>
      </c>
      <c r="C22" s="61">
        <v>35.945707180399999</v>
      </c>
      <c r="D22" s="61">
        <v>16.648248547200001</v>
      </c>
      <c r="E22" s="62">
        <v>13183</v>
      </c>
      <c r="F22" s="62">
        <v>6777</v>
      </c>
      <c r="G22" s="61">
        <v>3.0913330875999998</v>
      </c>
      <c r="H22" s="61">
        <v>2.6257022564999999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21.425756399000001</v>
      </c>
      <c r="D24" s="55">
        <v>15.283239165199999</v>
      </c>
      <c r="E24" s="56">
        <v>7858</v>
      </c>
      <c r="F24" s="56">
        <v>6221</v>
      </c>
      <c r="G24" s="55">
        <v>2.5490558038</v>
      </c>
      <c r="H24" s="55">
        <v>2.1135789706999999</v>
      </c>
    </row>
    <row r="25" spans="2:9" ht="17.25" customHeight="1" x14ac:dyDescent="0.2">
      <c r="B25" s="71" t="s">
        <v>21</v>
      </c>
      <c r="C25" s="61">
        <v>53.4851227216</v>
      </c>
      <c r="D25" s="61">
        <v>51.672382805799998</v>
      </c>
      <c r="E25" s="62">
        <v>19616</v>
      </c>
      <c r="F25" s="62">
        <v>21033</v>
      </c>
      <c r="G25" s="61">
        <v>2.2370426271000001</v>
      </c>
      <c r="H25" s="61">
        <v>1.706820354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0.50623799999999997</v>
      </c>
      <c r="D27" s="88">
        <v>0.436222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5F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Hoja97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125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42.023897058800003</v>
      </c>
      <c r="D7" s="55">
        <v>33.643113101899999</v>
      </c>
      <c r="E7" s="56">
        <v>4001</v>
      </c>
      <c r="F7" s="56">
        <v>3280</v>
      </c>
      <c r="G7" s="55">
        <v>2.0418096695000001</v>
      </c>
      <c r="H7" s="55">
        <v>1.6202193744</v>
      </c>
    </row>
    <row r="8" spans="2:10" ht="17.25" customHeight="1" x14ac:dyDescent="0.2">
      <c r="B8" s="57" t="s">
        <v>5</v>
      </c>
      <c r="C8" s="58">
        <v>36.247357536800003</v>
      </c>
      <c r="D8" s="58">
        <v>31.663829787200001</v>
      </c>
      <c r="E8" s="59">
        <v>3451</v>
      </c>
      <c r="F8" s="59">
        <v>3087</v>
      </c>
      <c r="G8" s="58">
        <v>1.8354188503</v>
      </c>
      <c r="H8" s="58">
        <v>1.5029920776000001</v>
      </c>
    </row>
    <row r="9" spans="2:10" ht="17.25" customHeight="1" x14ac:dyDescent="0.2">
      <c r="B9" s="57" t="s">
        <v>6</v>
      </c>
      <c r="C9" s="58">
        <v>5.7765395221000002</v>
      </c>
      <c r="D9" s="58">
        <v>1.9792833147</v>
      </c>
      <c r="E9" s="59">
        <v>550</v>
      </c>
      <c r="F9" s="59">
        <v>193</v>
      </c>
      <c r="G9" s="58">
        <v>3.3314484243</v>
      </c>
      <c r="H9" s="58">
        <v>3.4931362824000001</v>
      </c>
    </row>
    <row r="10" spans="2:10" ht="17.25" customHeight="1" x14ac:dyDescent="0.2">
      <c r="B10" s="57" t="s">
        <v>7</v>
      </c>
      <c r="C10" s="58">
        <v>35.331341911800003</v>
      </c>
      <c r="D10" s="58">
        <v>38.282978723399999</v>
      </c>
      <c r="E10" s="59">
        <v>3364</v>
      </c>
      <c r="F10" s="59">
        <v>3733</v>
      </c>
      <c r="G10" s="58">
        <v>1.8313579336000001</v>
      </c>
      <c r="H10" s="58">
        <v>1.4537477036999999</v>
      </c>
    </row>
    <row r="11" spans="2:10" ht="17.25" customHeight="1" x14ac:dyDescent="0.2">
      <c r="B11" s="57" t="s">
        <v>8</v>
      </c>
      <c r="C11" s="58">
        <v>7.5773207721000002</v>
      </c>
      <c r="D11" s="58">
        <v>6.9837625980000002</v>
      </c>
      <c r="E11" s="59">
        <v>721</v>
      </c>
      <c r="F11" s="59">
        <v>681</v>
      </c>
      <c r="G11" s="58"/>
      <c r="H11" s="59"/>
    </row>
    <row r="12" spans="2:10" ht="17.25" customHeight="1" x14ac:dyDescent="0.2">
      <c r="B12" s="60" t="s">
        <v>9</v>
      </c>
      <c r="C12" s="61">
        <v>15.067440257399999</v>
      </c>
      <c r="D12" s="61">
        <v>21.090145576699999</v>
      </c>
      <c r="E12" s="62">
        <v>1435</v>
      </c>
      <c r="F12" s="62">
        <v>2056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77.355238970599999</v>
      </c>
      <c r="D14" s="55">
        <v>71.926091825300006</v>
      </c>
      <c r="E14" s="56">
        <v>7365</v>
      </c>
      <c r="F14" s="56">
        <v>7013</v>
      </c>
      <c r="G14" s="55">
        <v>1.9459379177</v>
      </c>
      <c r="H14" s="55">
        <v>1.5316830142</v>
      </c>
      <c r="I14" s="38"/>
      <c r="J14" s="45"/>
    </row>
    <row r="15" spans="2:10" ht="18.75" customHeight="1" x14ac:dyDescent="0.2">
      <c r="B15" s="64" t="s">
        <v>12</v>
      </c>
      <c r="C15" s="61">
        <v>18.301930147099998</v>
      </c>
      <c r="D15" s="61">
        <v>7.1780515117999997</v>
      </c>
      <c r="E15" s="62">
        <v>1743</v>
      </c>
      <c r="F15" s="62">
        <v>700</v>
      </c>
      <c r="G15" s="61">
        <v>3.303829253</v>
      </c>
      <c r="H15" s="61">
        <v>3.2667706708000002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26.401654411799999</v>
      </c>
      <c r="D17" s="55">
        <v>21.7805151176</v>
      </c>
      <c r="E17" s="56">
        <v>2514</v>
      </c>
      <c r="F17" s="56">
        <v>2124</v>
      </c>
      <c r="G17" s="55">
        <v>2.2088772846000002</v>
      </c>
      <c r="H17" s="55">
        <v>1.8082262211</v>
      </c>
      <c r="I17" s="39"/>
    </row>
    <row r="18" spans="2:9" ht="17.25" customHeight="1" x14ac:dyDescent="0.2">
      <c r="B18" s="66" t="s">
        <v>14</v>
      </c>
      <c r="C18" s="58">
        <v>34.443933823499997</v>
      </c>
      <c r="D18" s="58">
        <v>10.716685330300001</v>
      </c>
      <c r="E18" s="59">
        <v>3279</v>
      </c>
      <c r="F18" s="59">
        <v>1045</v>
      </c>
      <c r="G18" s="58">
        <v>2.5</v>
      </c>
      <c r="H18" s="58">
        <v>2.3469174503999999</v>
      </c>
    </row>
    <row r="19" spans="2:9" ht="17.25" customHeight="1" x14ac:dyDescent="0.2">
      <c r="B19" s="66" t="s">
        <v>15</v>
      </c>
      <c r="C19" s="58">
        <v>57.306985294100002</v>
      </c>
      <c r="D19" s="58">
        <v>53.863381858899999</v>
      </c>
      <c r="E19" s="59">
        <v>5456</v>
      </c>
      <c r="F19" s="59">
        <v>5252</v>
      </c>
      <c r="G19" s="58">
        <v>2.1862469928000001</v>
      </c>
      <c r="H19" s="58">
        <v>1.6471933472</v>
      </c>
    </row>
    <row r="20" spans="2:9" ht="17.25" customHeight="1" x14ac:dyDescent="0.2">
      <c r="B20" s="66" t="s">
        <v>16</v>
      </c>
      <c r="C20" s="58">
        <v>5.1240808824000004</v>
      </c>
      <c r="D20" s="58">
        <v>3.5610302352000001</v>
      </c>
      <c r="E20" s="59">
        <v>488</v>
      </c>
      <c r="F20" s="59">
        <v>347</v>
      </c>
      <c r="G20" s="58">
        <v>3.0650224215000001</v>
      </c>
      <c r="H20" s="58">
        <v>2.6729559747999998</v>
      </c>
    </row>
    <row r="21" spans="2:9" ht="17.25" customHeight="1" x14ac:dyDescent="0.2">
      <c r="B21" s="66" t="s">
        <v>17</v>
      </c>
      <c r="C21" s="58">
        <v>5.8134191175999996</v>
      </c>
      <c r="D21" s="58">
        <v>7.4468085106000004</v>
      </c>
      <c r="E21" s="59">
        <v>553</v>
      </c>
      <c r="F21" s="59">
        <v>726</v>
      </c>
      <c r="G21" s="58">
        <v>3.0553359684000001</v>
      </c>
      <c r="H21" s="58">
        <v>2.4451127819999998</v>
      </c>
    </row>
    <row r="22" spans="2:9" ht="17.25" customHeight="1" x14ac:dyDescent="0.2">
      <c r="B22" s="64" t="s">
        <v>18</v>
      </c>
      <c r="C22" s="61">
        <v>21.438419117599999</v>
      </c>
      <c r="D22" s="61">
        <v>12.799552071700001</v>
      </c>
      <c r="E22" s="62">
        <v>2041</v>
      </c>
      <c r="F22" s="62">
        <v>1248</v>
      </c>
      <c r="G22" s="61">
        <v>2.5493033226000001</v>
      </c>
      <c r="H22" s="61">
        <v>2.2379702536999999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20.9994255515</v>
      </c>
      <c r="D24" s="55">
        <v>15.246808510599999</v>
      </c>
      <c r="E24" s="56">
        <v>1999</v>
      </c>
      <c r="F24" s="56">
        <v>1487</v>
      </c>
      <c r="G24" s="55">
        <v>1.8854783500000001</v>
      </c>
      <c r="H24" s="55">
        <v>1.5184348222999999</v>
      </c>
    </row>
    <row r="25" spans="2:9" ht="17.25" customHeight="1" x14ac:dyDescent="0.2">
      <c r="B25" s="71" t="s">
        <v>21</v>
      </c>
      <c r="C25" s="61">
        <v>49.601217830899998</v>
      </c>
      <c r="D25" s="61">
        <v>40.626875699899998</v>
      </c>
      <c r="E25" s="62">
        <v>4723</v>
      </c>
      <c r="F25" s="62">
        <v>3961</v>
      </c>
      <c r="G25" s="61">
        <v>1.7299539896</v>
      </c>
      <c r="H25" s="61">
        <v>1.3417726517999999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0.50128600000000001</v>
      </c>
      <c r="D27" s="88">
        <v>0.40139599999999998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0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Hoja98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126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61.601755645399997</v>
      </c>
      <c r="D7" s="55">
        <v>62.782839967500003</v>
      </c>
      <c r="E7" s="56">
        <v>11513</v>
      </c>
      <c r="F7" s="56">
        <v>9547</v>
      </c>
      <c r="G7" s="55">
        <v>2.1439369168</v>
      </c>
      <c r="H7" s="55">
        <v>2.1580512304999999</v>
      </c>
    </row>
    <row r="8" spans="2:10" ht="17.25" customHeight="1" x14ac:dyDescent="0.2">
      <c r="B8" s="57" t="s">
        <v>5</v>
      </c>
      <c r="C8" s="58">
        <v>50.972779326999998</v>
      </c>
      <c r="D8" s="58">
        <v>51.801877384000001</v>
      </c>
      <c r="E8" s="59">
        <v>9526</v>
      </c>
      <c r="F8" s="59">
        <v>7877</v>
      </c>
      <c r="G8" s="58">
        <v>1.8495898603000001</v>
      </c>
      <c r="H8" s="58">
        <v>1.8893700098999999</v>
      </c>
    </row>
    <row r="9" spans="2:10" ht="17.25" customHeight="1" x14ac:dyDescent="0.2">
      <c r="B9" s="57" t="s">
        <v>6</v>
      </c>
      <c r="C9" s="58">
        <v>10.628976318399999</v>
      </c>
      <c r="D9" s="58">
        <v>10.9809625836</v>
      </c>
      <c r="E9" s="59">
        <v>1986</v>
      </c>
      <c r="F9" s="59">
        <v>1670</v>
      </c>
      <c r="G9" s="58">
        <v>3.5538421375000002</v>
      </c>
      <c r="H9" s="58">
        <v>3.42337589</v>
      </c>
    </row>
    <row r="10" spans="2:10" ht="17.25" customHeight="1" x14ac:dyDescent="0.2">
      <c r="B10" s="57" t="s">
        <v>7</v>
      </c>
      <c r="C10" s="58">
        <v>28.254479926199998</v>
      </c>
      <c r="D10" s="58">
        <v>24.7211811158</v>
      </c>
      <c r="E10" s="59">
        <v>5280</v>
      </c>
      <c r="F10" s="59">
        <v>3759</v>
      </c>
      <c r="G10" s="58">
        <v>1.9605888684999999</v>
      </c>
      <c r="H10" s="58">
        <v>1.9282169757000001</v>
      </c>
    </row>
    <row r="11" spans="2:10" ht="17.25" customHeight="1" x14ac:dyDescent="0.2">
      <c r="B11" s="57" t="s">
        <v>8</v>
      </c>
      <c r="C11" s="58">
        <v>3.1795488932999998</v>
      </c>
      <c r="D11" s="58">
        <v>4.6450420193999999</v>
      </c>
      <c r="E11" s="59">
        <v>594</v>
      </c>
      <c r="F11" s="59">
        <v>706</v>
      </c>
      <c r="G11" s="58"/>
      <c r="H11" s="59"/>
    </row>
    <row r="12" spans="2:10" ht="17.25" customHeight="1" x14ac:dyDescent="0.2">
      <c r="B12" s="60" t="s">
        <v>9</v>
      </c>
      <c r="C12" s="61">
        <v>6.9642155351000001</v>
      </c>
      <c r="D12" s="61">
        <v>7.8509368973000004</v>
      </c>
      <c r="E12" s="62">
        <v>1302</v>
      </c>
      <c r="F12" s="62">
        <v>1194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89.856235571499994</v>
      </c>
      <c r="D14" s="55">
        <v>87.504021083300003</v>
      </c>
      <c r="E14" s="56">
        <v>16793</v>
      </c>
      <c r="F14" s="56">
        <v>13306</v>
      </c>
      <c r="G14" s="55">
        <v>2.0862571209</v>
      </c>
      <c r="H14" s="55">
        <v>2.0934737776999999</v>
      </c>
      <c r="I14" s="38"/>
      <c r="J14" s="45"/>
    </row>
    <row r="15" spans="2:10" ht="18.75" customHeight="1" x14ac:dyDescent="0.2">
      <c r="B15" s="64" t="s">
        <v>12</v>
      </c>
      <c r="C15" s="61">
        <v>24.284277912899999</v>
      </c>
      <c r="D15" s="61">
        <v>26.709133468000001</v>
      </c>
      <c r="E15" s="62">
        <v>4538</v>
      </c>
      <c r="F15" s="62">
        <v>4061</v>
      </c>
      <c r="G15" s="61">
        <v>3.4352094862999998</v>
      </c>
      <c r="H15" s="61">
        <v>3.4240695227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30.874182306800002</v>
      </c>
      <c r="D17" s="55">
        <v>30.885201448099998</v>
      </c>
      <c r="E17" s="56">
        <v>5770</v>
      </c>
      <c r="F17" s="56">
        <v>4696</v>
      </c>
      <c r="G17" s="55">
        <v>2.8203877349000002</v>
      </c>
      <c r="H17" s="55">
        <v>2.8217350314999998</v>
      </c>
      <c r="I17" s="39"/>
    </row>
    <row r="18" spans="2:9" ht="17.25" customHeight="1" x14ac:dyDescent="0.2">
      <c r="B18" s="66" t="s">
        <v>14</v>
      </c>
      <c r="C18" s="58">
        <v>37.150055603699997</v>
      </c>
      <c r="D18" s="58">
        <v>21.405440956500001</v>
      </c>
      <c r="E18" s="59">
        <v>6943</v>
      </c>
      <c r="F18" s="59">
        <v>3255</v>
      </c>
      <c r="G18" s="58">
        <v>2.5374027055999999</v>
      </c>
      <c r="H18" s="58">
        <v>2.7697155779</v>
      </c>
    </row>
    <row r="19" spans="2:9" ht="17.25" customHeight="1" x14ac:dyDescent="0.2">
      <c r="B19" s="66" t="s">
        <v>15</v>
      </c>
      <c r="C19" s="58">
        <v>85.420851544399994</v>
      </c>
      <c r="D19" s="58">
        <v>78.176636808500007</v>
      </c>
      <c r="E19" s="59">
        <v>15964</v>
      </c>
      <c r="F19" s="59">
        <v>11888</v>
      </c>
      <c r="G19" s="58">
        <v>2.1200331486000001</v>
      </c>
      <c r="H19" s="58">
        <v>2.1565658603000002</v>
      </c>
    </row>
    <row r="20" spans="2:9" ht="17.25" customHeight="1" x14ac:dyDescent="0.2">
      <c r="B20" s="66" t="s">
        <v>16</v>
      </c>
      <c r="C20" s="58">
        <v>6.5934744214999998</v>
      </c>
      <c r="D20" s="58">
        <v>8.4226780465999997</v>
      </c>
      <c r="E20" s="59">
        <v>1232</v>
      </c>
      <c r="F20" s="59">
        <v>1281</v>
      </c>
      <c r="G20" s="58">
        <v>3.7864847456000001</v>
      </c>
      <c r="H20" s="58">
        <v>3.5182387543</v>
      </c>
    </row>
    <row r="21" spans="2:9" ht="17.25" customHeight="1" x14ac:dyDescent="0.2">
      <c r="B21" s="66" t="s">
        <v>17</v>
      </c>
      <c r="C21" s="58">
        <v>11.5131153971</v>
      </c>
      <c r="D21" s="58">
        <v>23.3822323415</v>
      </c>
      <c r="E21" s="59">
        <v>2152</v>
      </c>
      <c r="F21" s="59">
        <v>3556</v>
      </c>
      <c r="G21" s="58">
        <v>3.4002295007000001</v>
      </c>
      <c r="H21" s="58">
        <v>3.0338189992000002</v>
      </c>
    </row>
    <row r="22" spans="2:9" ht="17.25" customHeight="1" x14ac:dyDescent="0.2">
      <c r="B22" s="64" t="s">
        <v>18</v>
      </c>
      <c r="C22" s="61">
        <v>15.911532042399999</v>
      </c>
      <c r="D22" s="61">
        <v>20.9151839771</v>
      </c>
      <c r="E22" s="62">
        <v>2974</v>
      </c>
      <c r="F22" s="62">
        <v>3180</v>
      </c>
      <c r="G22" s="61">
        <v>3.342870537</v>
      </c>
      <c r="H22" s="61">
        <v>3.0397040804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31.5280688882</v>
      </c>
      <c r="D24" s="55">
        <v>29.718290049699998</v>
      </c>
      <c r="E24" s="56">
        <v>5892</v>
      </c>
      <c r="F24" s="56">
        <v>4519</v>
      </c>
      <c r="G24" s="55">
        <v>2.2104731630000001</v>
      </c>
      <c r="H24" s="55">
        <v>2.1870151763000001</v>
      </c>
    </row>
    <row r="25" spans="2:9" ht="17.25" customHeight="1" x14ac:dyDescent="0.2">
      <c r="B25" s="71" t="s">
        <v>21</v>
      </c>
      <c r="C25" s="61">
        <v>64.781304538699999</v>
      </c>
      <c r="D25" s="61">
        <v>67.427881986900005</v>
      </c>
      <c r="E25" s="62">
        <v>12107</v>
      </c>
      <c r="F25" s="62">
        <v>10253</v>
      </c>
      <c r="G25" s="61">
        <v>2.0388234637</v>
      </c>
      <c r="H25" s="61">
        <v>2.0094002366999999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0.54807499999999998</v>
      </c>
      <c r="D27" s="88">
        <v>0.42469400000000002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1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Hoja99">
    <pageSetUpPr fitToPage="1"/>
  </sheetPr>
  <dimension ref="B1:J33"/>
  <sheetViews>
    <sheetView showGridLines="0" zoomScale="115" zoomScaleNormal="115" workbookViewId="0"/>
  </sheetViews>
  <sheetFormatPr baseColWidth="10" defaultRowHeight="11.25" x14ac:dyDescent="0.2"/>
  <cols>
    <col min="1" max="1" width="1.5703125" style="35" customWidth="1"/>
    <col min="2" max="2" width="51" style="35" customWidth="1"/>
    <col min="3" max="7" width="9.5703125" style="35" customWidth="1"/>
    <col min="8" max="8" width="9.85546875" style="35" customWidth="1"/>
    <col min="9" max="16384" width="11.42578125" style="35"/>
  </cols>
  <sheetData>
    <row r="1" spans="2:10" ht="12.75" x14ac:dyDescent="0.2">
      <c r="B1" s="33"/>
      <c r="C1" s="33"/>
      <c r="D1" s="34"/>
      <c r="E1" s="33"/>
      <c r="F1" s="34"/>
      <c r="G1" s="33"/>
      <c r="H1" s="68" t="s">
        <v>408</v>
      </c>
    </row>
    <row r="2" spans="2:10" ht="18.75" x14ac:dyDescent="0.2">
      <c r="B2" s="82" t="s">
        <v>414</v>
      </c>
      <c r="C2" s="82"/>
      <c r="D2" s="82"/>
      <c r="E2" s="82"/>
      <c r="F2" s="82"/>
      <c r="G2" s="82"/>
      <c r="H2" s="82"/>
    </row>
    <row r="3" spans="2:10" ht="28.5" customHeight="1" x14ac:dyDescent="0.2">
      <c r="B3" s="82" t="s">
        <v>127</v>
      </c>
      <c r="C3" s="82"/>
      <c r="D3" s="82"/>
      <c r="E3" s="82"/>
      <c r="F3" s="82"/>
      <c r="G3" s="82"/>
      <c r="H3" s="82"/>
    </row>
    <row r="4" spans="2:10" ht="18" customHeight="1" x14ac:dyDescent="0.2">
      <c r="B4" s="85" t="s">
        <v>0</v>
      </c>
      <c r="C4" s="84" t="s">
        <v>1</v>
      </c>
      <c r="D4" s="84"/>
      <c r="E4" s="84" t="s">
        <v>2</v>
      </c>
      <c r="F4" s="84"/>
      <c r="G4" s="84" t="s">
        <v>32</v>
      </c>
      <c r="H4" s="84"/>
    </row>
    <row r="5" spans="2:10" ht="18" customHeight="1" x14ac:dyDescent="0.2">
      <c r="B5" s="86"/>
      <c r="C5" s="37">
        <v>2010</v>
      </c>
      <c r="D5" s="37">
        <v>2015</v>
      </c>
      <c r="E5" s="37">
        <v>2010</v>
      </c>
      <c r="F5" s="37">
        <v>2015</v>
      </c>
      <c r="G5" s="37">
        <v>2010</v>
      </c>
      <c r="H5" s="37">
        <v>2015</v>
      </c>
    </row>
    <row r="6" spans="2:10" ht="18.75" customHeight="1" x14ac:dyDescent="0.2">
      <c r="B6" s="47" t="s">
        <v>3</v>
      </c>
      <c r="C6" s="48"/>
      <c r="D6" s="48"/>
      <c r="E6" s="48"/>
      <c r="F6" s="48"/>
      <c r="G6" s="48"/>
      <c r="H6" s="48"/>
    </row>
    <row r="7" spans="2:10" ht="17.25" customHeight="1" x14ac:dyDescent="0.2">
      <c r="B7" s="54" t="s">
        <v>4</v>
      </c>
      <c r="C7" s="55">
        <v>39.574297080800001</v>
      </c>
      <c r="D7" s="55">
        <v>32.042181064700003</v>
      </c>
      <c r="E7" s="56">
        <v>160088</v>
      </c>
      <c r="F7" s="56">
        <v>193421</v>
      </c>
      <c r="G7" s="55">
        <v>2.1868552657999998</v>
      </c>
      <c r="H7" s="55">
        <v>1.8519280073</v>
      </c>
    </row>
    <row r="8" spans="2:10" ht="17.25" customHeight="1" x14ac:dyDescent="0.2">
      <c r="B8" s="57" t="s">
        <v>5</v>
      </c>
      <c r="C8" s="58">
        <v>33.8133779598</v>
      </c>
      <c r="D8" s="58">
        <v>29.973497633400001</v>
      </c>
      <c r="E8" s="59">
        <v>136784</v>
      </c>
      <c r="F8" s="59">
        <v>180934</v>
      </c>
      <c r="G8" s="58">
        <v>1.9667029839000001</v>
      </c>
      <c r="H8" s="58">
        <v>1.7449225898</v>
      </c>
    </row>
    <row r="9" spans="2:10" ht="17.25" customHeight="1" x14ac:dyDescent="0.2">
      <c r="B9" s="57" t="s">
        <v>6</v>
      </c>
      <c r="C9" s="58">
        <v>5.7609191209999997</v>
      </c>
      <c r="D9" s="58">
        <v>2.0686834313000002</v>
      </c>
      <c r="E9" s="59">
        <v>23304</v>
      </c>
      <c r="F9" s="59">
        <v>12488</v>
      </c>
      <c r="G9" s="58">
        <v>3.4766150856000002</v>
      </c>
      <c r="H9" s="58">
        <v>3.4003908777</v>
      </c>
    </row>
    <row r="10" spans="2:10" ht="17.25" customHeight="1" x14ac:dyDescent="0.2">
      <c r="B10" s="57" t="s">
        <v>7</v>
      </c>
      <c r="C10" s="58">
        <v>26.511249615400001</v>
      </c>
      <c r="D10" s="58">
        <v>25.453001674500001</v>
      </c>
      <c r="E10" s="59">
        <v>107245</v>
      </c>
      <c r="F10" s="59">
        <v>153646</v>
      </c>
      <c r="G10" s="58">
        <v>1.9460261987</v>
      </c>
      <c r="H10" s="58">
        <v>1.6791693651999999</v>
      </c>
    </row>
    <row r="11" spans="2:10" ht="17.25" customHeight="1" x14ac:dyDescent="0.2">
      <c r="B11" s="57" t="s">
        <v>8</v>
      </c>
      <c r="C11" s="58">
        <v>9.6103292652000007</v>
      </c>
      <c r="D11" s="58">
        <v>11.548744731299999</v>
      </c>
      <c r="E11" s="59">
        <v>38876</v>
      </c>
      <c r="F11" s="59">
        <v>69713</v>
      </c>
      <c r="G11" s="58"/>
      <c r="H11" s="59"/>
    </row>
    <row r="12" spans="2:10" ht="17.25" customHeight="1" x14ac:dyDescent="0.2">
      <c r="B12" s="60" t="s">
        <v>9</v>
      </c>
      <c r="C12" s="61">
        <v>24.304124038600001</v>
      </c>
      <c r="D12" s="61">
        <v>30.9560725296</v>
      </c>
      <c r="E12" s="62">
        <v>98316</v>
      </c>
      <c r="F12" s="62">
        <v>186865</v>
      </c>
      <c r="G12" s="61"/>
      <c r="H12" s="62"/>
      <c r="I12" s="38"/>
    </row>
    <row r="13" spans="2:10" ht="12.75" x14ac:dyDescent="0.2">
      <c r="B13" s="49" t="s">
        <v>10</v>
      </c>
      <c r="C13" s="50"/>
      <c r="D13" s="51"/>
      <c r="E13" s="50"/>
      <c r="F13" s="51"/>
      <c r="G13" s="50"/>
      <c r="H13" s="51"/>
      <c r="I13" s="38"/>
    </row>
    <row r="14" spans="2:10" ht="18.75" customHeight="1" x14ac:dyDescent="0.2">
      <c r="B14" s="63" t="s">
        <v>11</v>
      </c>
      <c r="C14" s="55">
        <v>66.085546696199998</v>
      </c>
      <c r="D14" s="55">
        <v>57.495182739100002</v>
      </c>
      <c r="E14" s="56">
        <v>267333</v>
      </c>
      <c r="F14" s="56">
        <v>347067</v>
      </c>
      <c r="G14" s="55">
        <v>2.0903445074000002</v>
      </c>
      <c r="H14" s="55">
        <v>1.7754798326000001</v>
      </c>
      <c r="I14" s="38"/>
      <c r="J14" s="45"/>
    </row>
    <row r="15" spans="2:10" ht="18.75" customHeight="1" x14ac:dyDescent="0.2">
      <c r="B15" s="64" t="s">
        <v>12</v>
      </c>
      <c r="C15" s="61">
        <v>19.828177012800001</v>
      </c>
      <c r="D15" s="61">
        <v>10.5114405052</v>
      </c>
      <c r="E15" s="62">
        <v>80210</v>
      </c>
      <c r="F15" s="62">
        <v>63452</v>
      </c>
      <c r="G15" s="61">
        <v>3.4175148748000002</v>
      </c>
      <c r="H15" s="61">
        <v>3.3548353362999999</v>
      </c>
      <c r="I15" s="38"/>
      <c r="J15" s="45"/>
    </row>
    <row r="16" spans="2:10" ht="12.75" x14ac:dyDescent="0.2">
      <c r="B16" s="52" t="s">
        <v>31</v>
      </c>
      <c r="C16" s="50"/>
      <c r="D16" s="51"/>
      <c r="E16" s="50"/>
      <c r="F16" s="51"/>
      <c r="G16" s="50"/>
      <c r="H16" s="51"/>
    </row>
    <row r="17" spans="2:9" ht="17.25" customHeight="1" x14ac:dyDescent="0.2">
      <c r="B17" s="65" t="s">
        <v>13</v>
      </c>
      <c r="C17" s="55">
        <v>18.163190978599999</v>
      </c>
      <c r="D17" s="55">
        <v>15.764488183599999</v>
      </c>
      <c r="E17" s="56">
        <v>73475</v>
      </c>
      <c r="F17" s="56">
        <v>95162</v>
      </c>
      <c r="G17" s="55">
        <v>2.7069736506000002</v>
      </c>
      <c r="H17" s="55">
        <v>2.3259907495999999</v>
      </c>
      <c r="I17" s="39"/>
    </row>
    <row r="18" spans="2:9" ht="17.25" customHeight="1" x14ac:dyDescent="0.2">
      <c r="B18" s="66" t="s">
        <v>14</v>
      </c>
      <c r="C18" s="58">
        <v>30.2920286011</v>
      </c>
      <c r="D18" s="58">
        <v>16.033512535900002</v>
      </c>
      <c r="E18" s="59">
        <v>122539</v>
      </c>
      <c r="F18" s="59">
        <v>96785</v>
      </c>
      <c r="G18" s="58">
        <v>2.7042310788999999</v>
      </c>
      <c r="H18" s="58">
        <v>2.5718432241000002</v>
      </c>
    </row>
    <row r="19" spans="2:9" ht="17.25" customHeight="1" x14ac:dyDescent="0.2">
      <c r="B19" s="66" t="s">
        <v>15</v>
      </c>
      <c r="C19" s="58">
        <v>43.676010334499999</v>
      </c>
      <c r="D19" s="58">
        <v>36.7789146219</v>
      </c>
      <c r="E19" s="59">
        <v>176680</v>
      </c>
      <c r="F19" s="59">
        <v>222014</v>
      </c>
      <c r="G19" s="58">
        <v>2.4697217001</v>
      </c>
      <c r="H19" s="58">
        <v>2.0693572329999999</v>
      </c>
    </row>
    <row r="20" spans="2:9" ht="17.25" customHeight="1" x14ac:dyDescent="0.2">
      <c r="B20" s="66" t="s">
        <v>16</v>
      </c>
      <c r="C20" s="58">
        <v>5.5666649006000002</v>
      </c>
      <c r="D20" s="58">
        <v>6.6523921405999999</v>
      </c>
      <c r="E20" s="59">
        <v>22519</v>
      </c>
      <c r="F20" s="59">
        <v>40157</v>
      </c>
      <c r="G20" s="58">
        <v>3.1306983155000001</v>
      </c>
      <c r="H20" s="58">
        <v>2.5543919823999999</v>
      </c>
    </row>
    <row r="21" spans="2:9" ht="17.25" customHeight="1" x14ac:dyDescent="0.2">
      <c r="B21" s="66" t="s">
        <v>17</v>
      </c>
      <c r="C21" s="58">
        <v>6.9938581121999999</v>
      </c>
      <c r="D21" s="58">
        <v>4.2925169969999999</v>
      </c>
      <c r="E21" s="59">
        <v>28292</v>
      </c>
      <c r="F21" s="59">
        <v>25912</v>
      </c>
      <c r="G21" s="58">
        <v>3.0746160409000001</v>
      </c>
      <c r="H21" s="58">
        <v>2.6844936776999999</v>
      </c>
    </row>
    <row r="22" spans="2:9" ht="17.25" customHeight="1" x14ac:dyDescent="0.2">
      <c r="B22" s="64" t="s">
        <v>18</v>
      </c>
      <c r="C22" s="61">
        <v>33.449806628899999</v>
      </c>
      <c r="D22" s="61">
        <v>22.5597129477</v>
      </c>
      <c r="E22" s="62">
        <v>135313</v>
      </c>
      <c r="F22" s="62">
        <v>136181</v>
      </c>
      <c r="G22" s="61">
        <v>2.4134255801000002</v>
      </c>
      <c r="H22" s="61">
        <v>2.0529804606000002</v>
      </c>
    </row>
    <row r="23" spans="2:9" ht="12.75" x14ac:dyDescent="0.2">
      <c r="B23" s="53" t="s">
        <v>19</v>
      </c>
      <c r="C23" s="48"/>
      <c r="D23" s="51"/>
      <c r="E23" s="48"/>
      <c r="F23" s="51"/>
      <c r="G23" s="48"/>
      <c r="H23" s="51"/>
    </row>
    <row r="24" spans="2:9" ht="17.25" customHeight="1" x14ac:dyDescent="0.2">
      <c r="B24" s="72" t="s">
        <v>20</v>
      </c>
      <c r="C24" s="55">
        <v>15.8566451642</v>
      </c>
      <c r="D24" s="55">
        <v>7.2541195411999997</v>
      </c>
      <c r="E24" s="56">
        <v>64144</v>
      </c>
      <c r="F24" s="56">
        <v>43789</v>
      </c>
      <c r="G24" s="55">
        <v>2.1069759761000002</v>
      </c>
      <c r="H24" s="55">
        <v>1.8600489358000001</v>
      </c>
    </row>
    <row r="25" spans="2:9" ht="17.25" customHeight="1" x14ac:dyDescent="0.2">
      <c r="B25" s="71" t="s">
        <v>21</v>
      </c>
      <c r="C25" s="61">
        <v>49.184626346000002</v>
      </c>
      <c r="D25" s="61">
        <v>43.590925796000001</v>
      </c>
      <c r="E25" s="62">
        <v>198964</v>
      </c>
      <c r="F25" s="62">
        <v>263134</v>
      </c>
      <c r="G25" s="61">
        <v>1.7596057204</v>
      </c>
      <c r="H25" s="61">
        <v>1.3613024687999999</v>
      </c>
    </row>
    <row r="26" spans="2:9" ht="17.25" customHeight="1" x14ac:dyDescent="0.2">
      <c r="B26" s="53" t="s">
        <v>415</v>
      </c>
      <c r="C26" s="48"/>
      <c r="D26" s="51"/>
      <c r="E26" s="48"/>
      <c r="F26" s="51"/>
      <c r="G26" s="48"/>
      <c r="H26" s="51"/>
    </row>
    <row r="27" spans="2:9" ht="17.25" customHeight="1" x14ac:dyDescent="0.2">
      <c r="B27" s="73" t="s">
        <v>415</v>
      </c>
      <c r="C27" s="88">
        <v>0.46061000000000002</v>
      </c>
      <c r="D27" s="88">
        <v>0.40289599999999998</v>
      </c>
      <c r="E27" s="59"/>
      <c r="F27" s="59"/>
      <c r="G27" s="58"/>
      <c r="H27" s="58"/>
    </row>
    <row r="28" spans="2:9" ht="9.75" customHeight="1" x14ac:dyDescent="0.2">
      <c r="B28" s="87" t="s">
        <v>26</v>
      </c>
      <c r="C28" s="87"/>
      <c r="D28" s="87"/>
      <c r="E28" s="87"/>
      <c r="F28" s="87"/>
      <c r="G28" s="87"/>
      <c r="H28" s="87"/>
    </row>
    <row r="29" spans="2:9" ht="15.75" customHeight="1" x14ac:dyDescent="0.2">
      <c r="B29" s="81"/>
      <c r="C29" s="81"/>
      <c r="D29" s="81"/>
      <c r="E29" s="81"/>
      <c r="F29" s="81"/>
      <c r="G29" s="81"/>
      <c r="H29" s="81"/>
    </row>
    <row r="30" spans="2:9" x14ac:dyDescent="0.2">
      <c r="B30" s="43" t="s">
        <v>27</v>
      </c>
    </row>
    <row r="31" spans="2:9" x14ac:dyDescent="0.2">
      <c r="B31" s="44" t="s">
        <v>28</v>
      </c>
    </row>
    <row r="32" spans="2:9" x14ac:dyDescent="0.2">
      <c r="B32" s="44" t="s">
        <v>29</v>
      </c>
    </row>
    <row r="33" spans="2:2" x14ac:dyDescent="0.2">
      <c r="B33" s="44" t="s">
        <v>30</v>
      </c>
    </row>
  </sheetData>
  <mergeCells count="7">
    <mergeCell ref="B28:H29"/>
    <mergeCell ref="B2:H2"/>
    <mergeCell ref="B3:H3"/>
    <mergeCell ref="B4:B5"/>
    <mergeCell ref="C4:D4"/>
    <mergeCell ref="E4:F4"/>
    <mergeCell ref="G4:H4"/>
  </mergeCells>
  <hyperlinks>
    <hyperlink ref="H1" location="Índice!A1" display="Índice" xr:uid="{00000000-0004-0000-6200-000000000000}"/>
  </hyperlinks>
  <printOptions horizontalCentered="1"/>
  <pageMargins left="0.94488188976377963" right="0.86614173228346458" top="0.74803149606299213" bottom="0.98425196850393704" header="0" footer="1.17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127</vt:i4>
      </vt:variant>
      <vt:variant>
        <vt:lpstr>Rangos con nombre</vt:lpstr>
      </vt:variant>
      <vt:variant>
        <vt:i4>126</vt:i4>
      </vt:variant>
    </vt:vector>
  </HeadingPairs>
  <TitlesOfParts>
    <vt:vector size="253" baseType="lpstr">
      <vt:lpstr>Índice</vt:lpstr>
      <vt:lpstr>Origen</vt:lpstr>
      <vt:lpstr>Acatic</vt:lpstr>
      <vt:lpstr>Acatlan de Juarez</vt:lpstr>
      <vt:lpstr>Ahualulco de Mercado</vt:lpstr>
      <vt:lpstr>Amacueca</vt:lpstr>
      <vt:lpstr>Amatitán</vt:lpstr>
      <vt:lpstr>Ameca</vt:lpstr>
      <vt:lpstr>San Juanito de Escobedo</vt:lpstr>
      <vt:lpstr>Arandas</vt:lpstr>
      <vt:lpstr>El Arenal</vt:lpstr>
      <vt:lpstr>Atemajac de Brizuela</vt:lpstr>
      <vt:lpstr>Atengo</vt:lpstr>
      <vt:lpstr>Atenguillo</vt:lpstr>
      <vt:lpstr>Atotonilco el Alto</vt:lpstr>
      <vt:lpstr>Atoyac</vt:lpstr>
      <vt:lpstr>Autlán de Navarro</vt:lpstr>
      <vt:lpstr>Ayotlán</vt:lpstr>
      <vt:lpstr>Ayutla</vt:lpstr>
      <vt:lpstr>La Barca</vt:lpstr>
      <vt:lpstr>Bolaños</vt:lpstr>
      <vt:lpstr>Cabo Corrientes</vt:lpstr>
      <vt:lpstr>Casimiro Castillo</vt:lpstr>
      <vt:lpstr>Cihuatlán</vt:lpstr>
      <vt:lpstr>Zapotlán el Grande</vt:lpstr>
      <vt:lpstr>Cocula</vt:lpstr>
      <vt:lpstr>Colotlán</vt:lpstr>
      <vt:lpstr>Concepción de Buenos Aires</vt:lpstr>
      <vt:lpstr>Cuautitlán de García Barragán</vt:lpstr>
      <vt:lpstr>Cuautla</vt:lpstr>
      <vt:lpstr>Cuquío</vt:lpstr>
      <vt:lpstr>Chapala</vt:lpstr>
      <vt:lpstr>Chimaltitán</vt:lpstr>
      <vt:lpstr>Chiquilistlán</vt:lpstr>
      <vt:lpstr>Degollado</vt:lpstr>
      <vt:lpstr>Ejutla</vt:lpstr>
      <vt:lpstr>Encarnación de Díaz</vt:lpstr>
      <vt:lpstr>Etzatlán</vt:lpstr>
      <vt:lpstr>El Grullo</vt:lpstr>
      <vt:lpstr>Guachinango</vt:lpstr>
      <vt:lpstr>Guadalajara</vt:lpstr>
      <vt:lpstr>Hostotipaquillo</vt:lpstr>
      <vt:lpstr>Huejúcar</vt:lpstr>
      <vt:lpstr>Huejuquilla el Alto</vt:lpstr>
      <vt:lpstr>La Huerta</vt:lpstr>
      <vt:lpstr>Ixtlahuacán de los Membrillos</vt:lpstr>
      <vt:lpstr>Ixtlahuacán del Río</vt:lpstr>
      <vt:lpstr>Jalostotitlán</vt:lpstr>
      <vt:lpstr>Jamay</vt:lpstr>
      <vt:lpstr>Jesús María</vt:lpstr>
      <vt:lpstr>Jilotlán de los Dolores</vt:lpstr>
      <vt:lpstr>Jocotepec</vt:lpstr>
      <vt:lpstr>Juanacatlán</vt:lpstr>
      <vt:lpstr>Juchitlán</vt:lpstr>
      <vt:lpstr>Lagos de Moreno</vt:lpstr>
      <vt:lpstr>El Limón</vt:lpstr>
      <vt:lpstr>Magdalena</vt:lpstr>
      <vt:lpstr>Santa María del Oro</vt:lpstr>
      <vt:lpstr>La Manzanilla de la Paz</vt:lpstr>
      <vt:lpstr>Mascota</vt:lpstr>
      <vt:lpstr>Mazamitla</vt:lpstr>
      <vt:lpstr>Mexticacán</vt:lpstr>
      <vt:lpstr>Mezquitic</vt:lpstr>
      <vt:lpstr>Mixtlán</vt:lpstr>
      <vt:lpstr>Ocotlán</vt:lpstr>
      <vt:lpstr>Ojuelos de Jalisco</vt:lpstr>
      <vt:lpstr>Pihuamo</vt:lpstr>
      <vt:lpstr>Poncitlán</vt:lpstr>
      <vt:lpstr>Puerto Vallarta</vt:lpstr>
      <vt:lpstr>Villa Purificación</vt:lpstr>
      <vt:lpstr>Quitupan</vt:lpstr>
      <vt:lpstr>El Salto</vt:lpstr>
      <vt:lpstr>San Cristóbal de la Barranca</vt:lpstr>
      <vt:lpstr>San Diedo de Alejandría</vt:lpstr>
      <vt:lpstr>San Juan de los Lagos</vt:lpstr>
      <vt:lpstr>San Julián</vt:lpstr>
      <vt:lpstr>San Marcos</vt:lpstr>
      <vt:lpstr>San Martín de Bolaños</vt:lpstr>
      <vt:lpstr>San Martín Hidalgo</vt:lpstr>
      <vt:lpstr>San Miguel el Alto</vt:lpstr>
      <vt:lpstr>Gómez Farías</vt:lpstr>
      <vt:lpstr>San Sebastián del Oeste</vt:lpstr>
      <vt:lpstr>Santa María de los Ángeles</vt:lpstr>
      <vt:lpstr>Sayula</vt:lpstr>
      <vt:lpstr>Tala</vt:lpstr>
      <vt:lpstr>Talpa de Allende</vt:lpstr>
      <vt:lpstr>Tamazula de Gordiano</vt:lpstr>
      <vt:lpstr>Tapalpa</vt:lpstr>
      <vt:lpstr>Tecalitlán</vt:lpstr>
      <vt:lpstr>Tecolotlán</vt:lpstr>
      <vt:lpstr>Techaluta de Montenegro</vt:lpstr>
      <vt:lpstr>Tenamaxtlán</vt:lpstr>
      <vt:lpstr>Teocaltiche</vt:lpstr>
      <vt:lpstr> Teocuitatlán de Corona</vt:lpstr>
      <vt:lpstr>Tepatitlán de Morelos</vt:lpstr>
      <vt:lpstr>Tequila</vt:lpstr>
      <vt:lpstr>Teuchitlán</vt:lpstr>
      <vt:lpstr> Tizapán el Alto</vt:lpstr>
      <vt:lpstr>Tlajomulco de Zúñiga</vt:lpstr>
      <vt:lpstr>San Pedro Tlaquepaque</vt:lpstr>
      <vt:lpstr>Tolimán</vt:lpstr>
      <vt:lpstr>Tomatlán</vt:lpstr>
      <vt:lpstr>Tonalá</vt:lpstr>
      <vt:lpstr>Tonaya</vt:lpstr>
      <vt:lpstr>Tonila</vt:lpstr>
      <vt:lpstr>Totatiche</vt:lpstr>
      <vt:lpstr>Tototlán</vt:lpstr>
      <vt:lpstr>Tuxcacuesco</vt:lpstr>
      <vt:lpstr>Tuxcueca</vt:lpstr>
      <vt:lpstr>Tuxpan</vt:lpstr>
      <vt:lpstr>Unión de San Antonio</vt:lpstr>
      <vt:lpstr>Unión de Tula</vt:lpstr>
      <vt:lpstr>Valle de Guadalupe</vt:lpstr>
      <vt:lpstr>Valle de Juárez</vt:lpstr>
      <vt:lpstr>San Gabriel</vt:lpstr>
      <vt:lpstr>Villa Corona</vt:lpstr>
      <vt:lpstr>Villa Guerrero</vt:lpstr>
      <vt:lpstr>Villa Hidalgo</vt:lpstr>
      <vt:lpstr>Cañadas de Obregón</vt:lpstr>
      <vt:lpstr>Yahualica de González Gallo</vt:lpstr>
      <vt:lpstr>Zacoalco de Torres</vt:lpstr>
      <vt:lpstr>Zapopan</vt:lpstr>
      <vt:lpstr>Zapotiltic</vt:lpstr>
      <vt:lpstr>Zapotitlán de Vadillo</vt:lpstr>
      <vt:lpstr>Zapotlán del Rey</vt:lpstr>
      <vt:lpstr>Zapotlanejo</vt:lpstr>
      <vt:lpstr>San Ignacio Cerro Gordo</vt:lpstr>
      <vt:lpstr>' Teocuitatlán de Corona'!Área_de_impresión</vt:lpstr>
      <vt:lpstr>' Tizapán el Alto'!Área_de_impresión</vt:lpstr>
      <vt:lpstr>Acatic!Área_de_impresión</vt:lpstr>
      <vt:lpstr>'Acatlan de Juarez'!Área_de_impresión</vt:lpstr>
      <vt:lpstr>'Ahualulco de Mercado'!Área_de_impresión</vt:lpstr>
      <vt:lpstr>Amacueca!Área_de_impresión</vt:lpstr>
      <vt:lpstr>Amatitán!Área_de_impresión</vt:lpstr>
      <vt:lpstr>Ameca!Área_de_impresión</vt:lpstr>
      <vt:lpstr>Arandas!Área_de_impresión</vt:lpstr>
      <vt:lpstr>'Atemajac de Brizuela'!Área_de_impresión</vt:lpstr>
      <vt:lpstr>Atengo!Área_de_impresión</vt:lpstr>
      <vt:lpstr>Atenguillo!Área_de_impresión</vt:lpstr>
      <vt:lpstr>'Atotonilco el Alto'!Área_de_impresión</vt:lpstr>
      <vt:lpstr>Atoyac!Área_de_impresión</vt:lpstr>
      <vt:lpstr>'Autlán de Navarro'!Área_de_impresión</vt:lpstr>
      <vt:lpstr>Ayotlán!Área_de_impresión</vt:lpstr>
      <vt:lpstr>Ayutla!Área_de_impresión</vt:lpstr>
      <vt:lpstr>Bolaños!Área_de_impresión</vt:lpstr>
      <vt:lpstr>'Cabo Corrientes'!Área_de_impresión</vt:lpstr>
      <vt:lpstr>'Cañadas de Obregón'!Área_de_impresión</vt:lpstr>
      <vt:lpstr>'Casimiro Castillo'!Área_de_impresión</vt:lpstr>
      <vt:lpstr>Chapala!Área_de_impresión</vt:lpstr>
      <vt:lpstr>Chimaltitán!Área_de_impresión</vt:lpstr>
      <vt:lpstr>Chiquilistlán!Área_de_impresión</vt:lpstr>
      <vt:lpstr>Cihuatlán!Área_de_impresión</vt:lpstr>
      <vt:lpstr>Cocula!Área_de_impresión</vt:lpstr>
      <vt:lpstr>Colotlán!Área_de_impresión</vt:lpstr>
      <vt:lpstr>'Concepción de Buenos Aires'!Área_de_impresión</vt:lpstr>
      <vt:lpstr>'Cuautitlán de García Barragán'!Área_de_impresión</vt:lpstr>
      <vt:lpstr>Cuautla!Área_de_impresión</vt:lpstr>
      <vt:lpstr>Cuquío!Área_de_impresión</vt:lpstr>
      <vt:lpstr>Degollado!Área_de_impresión</vt:lpstr>
      <vt:lpstr>Ejutla!Área_de_impresión</vt:lpstr>
      <vt:lpstr>'El Arenal'!Área_de_impresión</vt:lpstr>
      <vt:lpstr>'El Grullo'!Área_de_impresión</vt:lpstr>
      <vt:lpstr>'El Limón'!Área_de_impresión</vt:lpstr>
      <vt:lpstr>'El Salto'!Área_de_impresión</vt:lpstr>
      <vt:lpstr>'Encarnación de Díaz'!Área_de_impresión</vt:lpstr>
      <vt:lpstr>Etzatlán!Área_de_impresión</vt:lpstr>
      <vt:lpstr>'Gómez Farías'!Área_de_impresión</vt:lpstr>
      <vt:lpstr>Guachinango!Área_de_impresión</vt:lpstr>
      <vt:lpstr>Guadalajara!Área_de_impresión</vt:lpstr>
      <vt:lpstr>Hostotipaquillo!Área_de_impresión</vt:lpstr>
      <vt:lpstr>Huejúcar!Área_de_impresión</vt:lpstr>
      <vt:lpstr>'Huejuquilla el Alto'!Área_de_impresión</vt:lpstr>
      <vt:lpstr>'Ixtlahuacán de los Membrillos'!Área_de_impresión</vt:lpstr>
      <vt:lpstr>'Ixtlahuacán del Río'!Área_de_impresión</vt:lpstr>
      <vt:lpstr>Jalostotitlán!Área_de_impresión</vt:lpstr>
      <vt:lpstr>Jamay!Área_de_impresión</vt:lpstr>
      <vt:lpstr>'Jesús María'!Área_de_impresión</vt:lpstr>
      <vt:lpstr>'Jilotlán de los Dolores'!Área_de_impresión</vt:lpstr>
      <vt:lpstr>Jocotepec!Área_de_impresión</vt:lpstr>
      <vt:lpstr>Juanacatlán!Área_de_impresión</vt:lpstr>
      <vt:lpstr>Juchitlán!Área_de_impresión</vt:lpstr>
      <vt:lpstr>'La Barca'!Área_de_impresión</vt:lpstr>
      <vt:lpstr>'La Huerta'!Área_de_impresión</vt:lpstr>
      <vt:lpstr>'La Manzanilla de la Paz'!Área_de_impresión</vt:lpstr>
      <vt:lpstr>'Lagos de Moreno'!Área_de_impresión</vt:lpstr>
      <vt:lpstr>Magdalena!Área_de_impresión</vt:lpstr>
      <vt:lpstr>Mascota!Área_de_impresión</vt:lpstr>
      <vt:lpstr>Mazamitla!Área_de_impresión</vt:lpstr>
      <vt:lpstr>Mexticacán!Área_de_impresión</vt:lpstr>
      <vt:lpstr>Mezquitic!Área_de_impresión</vt:lpstr>
      <vt:lpstr>Mixtlán!Área_de_impresión</vt:lpstr>
      <vt:lpstr>Ocotlán!Área_de_impresión</vt:lpstr>
      <vt:lpstr>'Ojuelos de Jalisco'!Área_de_impresión</vt:lpstr>
      <vt:lpstr>Origen!Área_de_impresión</vt:lpstr>
      <vt:lpstr>Pihuamo!Área_de_impresión</vt:lpstr>
      <vt:lpstr>Poncitlán!Área_de_impresión</vt:lpstr>
      <vt:lpstr>'Puerto Vallarta'!Área_de_impresión</vt:lpstr>
      <vt:lpstr>Quitupan!Área_de_impresión</vt:lpstr>
      <vt:lpstr>'San Cristóbal de la Barranca'!Área_de_impresión</vt:lpstr>
      <vt:lpstr>'San Diedo de Alejandría'!Área_de_impresión</vt:lpstr>
      <vt:lpstr>'San Gabriel'!Área_de_impresión</vt:lpstr>
      <vt:lpstr>'San Ignacio Cerro Gordo'!Área_de_impresión</vt:lpstr>
      <vt:lpstr>'San Juan de los Lagos'!Área_de_impresión</vt:lpstr>
      <vt:lpstr>'San Juanito de Escobedo'!Área_de_impresión</vt:lpstr>
      <vt:lpstr>'San Julián'!Área_de_impresión</vt:lpstr>
      <vt:lpstr>'San Marcos'!Área_de_impresión</vt:lpstr>
      <vt:lpstr>'San Martín de Bolaños'!Área_de_impresión</vt:lpstr>
      <vt:lpstr>'San Martín Hidalgo'!Área_de_impresión</vt:lpstr>
      <vt:lpstr>'San Miguel el Alto'!Área_de_impresión</vt:lpstr>
      <vt:lpstr>'San Pedro Tlaquepaque'!Área_de_impresión</vt:lpstr>
      <vt:lpstr>'San Sebastián del Oeste'!Área_de_impresión</vt:lpstr>
      <vt:lpstr>'Santa María de los Ángeles'!Área_de_impresión</vt:lpstr>
      <vt:lpstr>'Santa María del Oro'!Área_de_impresión</vt:lpstr>
      <vt:lpstr>Sayula!Área_de_impresión</vt:lpstr>
      <vt:lpstr>Tala!Área_de_impresión</vt:lpstr>
      <vt:lpstr>'Talpa de Allende'!Área_de_impresión</vt:lpstr>
      <vt:lpstr>'Tamazula de Gordiano'!Área_de_impresión</vt:lpstr>
      <vt:lpstr>Tapalpa!Área_de_impresión</vt:lpstr>
      <vt:lpstr>Tecalitlán!Área_de_impresión</vt:lpstr>
      <vt:lpstr>'Techaluta de Montenegro'!Área_de_impresión</vt:lpstr>
      <vt:lpstr>Tecolotlán!Área_de_impresión</vt:lpstr>
      <vt:lpstr>Tenamaxtlán!Área_de_impresión</vt:lpstr>
      <vt:lpstr>Teocaltiche!Área_de_impresión</vt:lpstr>
      <vt:lpstr>'Tepatitlán de Morelos'!Área_de_impresión</vt:lpstr>
      <vt:lpstr>Tequila!Área_de_impresión</vt:lpstr>
      <vt:lpstr>Teuchitlán!Área_de_impresión</vt:lpstr>
      <vt:lpstr>'Tlajomulco de Zúñiga'!Área_de_impresión</vt:lpstr>
      <vt:lpstr>Tolimán!Área_de_impresión</vt:lpstr>
      <vt:lpstr>Tomatlán!Área_de_impresión</vt:lpstr>
      <vt:lpstr>Tonalá!Área_de_impresión</vt:lpstr>
      <vt:lpstr>Tonaya!Área_de_impresión</vt:lpstr>
      <vt:lpstr>Tonila!Área_de_impresión</vt:lpstr>
      <vt:lpstr>Totatiche!Área_de_impresión</vt:lpstr>
      <vt:lpstr>Tototlán!Área_de_impresión</vt:lpstr>
      <vt:lpstr>Tuxcacuesco!Área_de_impresión</vt:lpstr>
      <vt:lpstr>Tuxcueca!Área_de_impresión</vt:lpstr>
      <vt:lpstr>Tuxpan!Área_de_impresión</vt:lpstr>
      <vt:lpstr>'Unión de San Antonio'!Área_de_impresión</vt:lpstr>
      <vt:lpstr>'Unión de Tula'!Área_de_impresión</vt:lpstr>
      <vt:lpstr>'Valle de Guadalupe'!Área_de_impresión</vt:lpstr>
      <vt:lpstr>'Valle de Juárez'!Área_de_impresión</vt:lpstr>
      <vt:lpstr>'Villa Corona'!Área_de_impresión</vt:lpstr>
      <vt:lpstr>'Villa Guerrero'!Área_de_impresión</vt:lpstr>
      <vt:lpstr>'Villa Hidalgo'!Área_de_impresión</vt:lpstr>
      <vt:lpstr>'Villa Purificación'!Área_de_impresión</vt:lpstr>
      <vt:lpstr>'Yahualica de González Gallo'!Área_de_impresión</vt:lpstr>
      <vt:lpstr>'Zacoalco de Torres'!Área_de_impresión</vt:lpstr>
      <vt:lpstr>Zapopan!Área_de_impresión</vt:lpstr>
      <vt:lpstr>Zapotiltic!Área_de_impresión</vt:lpstr>
      <vt:lpstr>'Zapotitlán de Vadillo'!Área_de_impresión</vt:lpstr>
      <vt:lpstr>'Zapotlán del Rey'!Área_de_impresión</vt:lpstr>
      <vt:lpstr>'Zapotlán el Grande'!Área_de_impresión</vt:lpstr>
      <vt:lpstr>Zapotlanejo!Área_de_impresión</vt:lpstr>
    </vt:vector>
  </TitlesOfParts>
  <Company>SGG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coepo3</dc:creator>
  <cp:lastModifiedBy>Salvador Servín Sainos</cp:lastModifiedBy>
  <dcterms:created xsi:type="dcterms:W3CDTF">2012-03-28T21:21:06Z</dcterms:created>
  <dcterms:modified xsi:type="dcterms:W3CDTF">2020-08-06T21:08:39Z</dcterms:modified>
</cp:coreProperties>
</file>